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16170" windowHeight="59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F&amp;O)'!$A$131:$B$342</definedName>
  </definedNames>
  <calcPr calcId="162913"/>
</workbook>
</file>

<file path=xl/calcChain.xml><?xml version="1.0" encoding="utf-8"?>
<calcChain xmlns="http://schemas.openxmlformats.org/spreadsheetml/2006/main">
  <c r="L22" i="6" l="1"/>
  <c r="K22" i="6"/>
  <c r="L60" i="6"/>
  <c r="K60" i="6"/>
  <c r="K108" i="6"/>
  <c r="K107" i="6"/>
  <c r="M22" i="6" l="1"/>
  <c r="M60" i="6"/>
  <c r="K106" i="6"/>
  <c r="M106" i="6" s="1"/>
  <c r="L57" i="6"/>
  <c r="K57" i="6"/>
  <c r="K308" i="6"/>
  <c r="L308" i="6" s="1"/>
  <c r="K105" i="6"/>
  <c r="M105" i="6" s="1"/>
  <c r="K96" i="6"/>
  <c r="K95" i="6"/>
  <c r="K104" i="6"/>
  <c r="M104" i="6" s="1"/>
  <c r="P26" i="6"/>
  <c r="K101" i="6"/>
  <c r="K100" i="6"/>
  <c r="L58" i="6"/>
  <c r="K58" i="6"/>
  <c r="K103" i="6"/>
  <c r="K102" i="6"/>
  <c r="M57" i="6" l="1"/>
  <c r="M58" i="6"/>
  <c r="K99" i="6"/>
  <c r="K98" i="6"/>
  <c r="L56" i="6"/>
  <c r="K56" i="6"/>
  <c r="L55" i="6"/>
  <c r="K55" i="6"/>
  <c r="L54" i="6"/>
  <c r="K54" i="6"/>
  <c r="M54" i="6" s="1"/>
  <c r="K94" i="6"/>
  <c r="K93" i="6"/>
  <c r="P25" i="6"/>
  <c r="L53" i="6"/>
  <c r="K53" i="6"/>
  <c r="M53" i="6" l="1"/>
  <c r="M56" i="6"/>
  <c r="M55" i="6"/>
  <c r="K327" i="6"/>
  <c r="L327" i="6" s="1"/>
  <c r="K52" i="6"/>
  <c r="K51" i="6"/>
  <c r="L52" i="6"/>
  <c r="L15" i="6"/>
  <c r="K15" i="6"/>
  <c r="M15" i="6" s="1"/>
  <c r="K97" i="6"/>
  <c r="M97" i="6" s="1"/>
  <c r="L51" i="6"/>
  <c r="M51" i="6" l="1"/>
  <c r="M52" i="6"/>
  <c r="K92" i="6"/>
  <c r="M92" i="6" s="1"/>
  <c r="K91" i="6"/>
  <c r="M91" i="6" s="1"/>
  <c r="L46" i="6"/>
  <c r="K46" i="6"/>
  <c r="L50" i="6"/>
  <c r="K50" i="6"/>
  <c r="L48" i="6"/>
  <c r="K48" i="6"/>
  <c r="K90" i="6"/>
  <c r="K89" i="6"/>
  <c r="M46" i="6" l="1"/>
  <c r="M50" i="6"/>
  <c r="M48" i="6"/>
  <c r="L42" i="6"/>
  <c r="K42" i="6"/>
  <c r="K88" i="6"/>
  <c r="M88" i="6" s="1"/>
  <c r="L49" i="6"/>
  <c r="K49" i="6"/>
  <c r="M49" i="6" s="1"/>
  <c r="P24" i="6"/>
  <c r="K86" i="6"/>
  <c r="K85" i="6"/>
  <c r="L47" i="6"/>
  <c r="K47" i="6"/>
  <c r="K87" i="6"/>
  <c r="M87" i="6" s="1"/>
  <c r="M42" i="6" l="1"/>
  <c r="M47" i="6"/>
  <c r="K84" i="6"/>
  <c r="K83" i="6"/>
  <c r="P23" i="6"/>
  <c r="L40" i="6" l="1"/>
  <c r="K40" i="6"/>
  <c r="K82" i="6"/>
  <c r="M82" i="6" s="1"/>
  <c r="L12" i="6"/>
  <c r="K12" i="6"/>
  <c r="L45" i="6"/>
  <c r="K45" i="6"/>
  <c r="L41" i="6"/>
  <c r="K41" i="6"/>
  <c r="M45" i="6" l="1"/>
  <c r="M41" i="6"/>
  <c r="M12" i="6"/>
  <c r="M40" i="6"/>
  <c r="L43" i="6"/>
  <c r="K43" i="6"/>
  <c r="K81" i="6"/>
  <c r="M81" i="6" s="1"/>
  <c r="K80" i="6"/>
  <c r="K79" i="6"/>
  <c r="L17" i="6"/>
  <c r="K17" i="6"/>
  <c r="P21" i="6"/>
  <c r="L44" i="6"/>
  <c r="K44" i="6"/>
  <c r="M17" i="6" l="1"/>
  <c r="M43" i="6"/>
  <c r="M44" i="6"/>
  <c r="P20" i="6"/>
  <c r="K78" i="6"/>
  <c r="M78" i="6" s="1"/>
  <c r="K77" i="6"/>
  <c r="K76" i="6"/>
  <c r="K75" i="6"/>
  <c r="M75" i="6" s="1"/>
  <c r="K68" i="6"/>
  <c r="K69" i="6"/>
  <c r="L11" i="6"/>
  <c r="K11" i="6"/>
  <c r="M11" i="6" s="1"/>
  <c r="K39" i="6" l="1"/>
  <c r="L39" i="6" l="1"/>
  <c r="M39" i="6" s="1"/>
  <c r="L16" i="6"/>
  <c r="K16" i="6"/>
  <c r="K74" i="6"/>
  <c r="M74" i="6" s="1"/>
  <c r="K71" i="6"/>
  <c r="K70" i="6"/>
  <c r="K73" i="6"/>
  <c r="K72" i="6"/>
  <c r="M16" i="6" l="1"/>
  <c r="P18" i="6"/>
  <c r="K333" i="6" l="1"/>
  <c r="L333" i="6" s="1"/>
  <c r="K339" i="6" l="1"/>
  <c r="L339" i="6" s="1"/>
  <c r="P14" i="6"/>
  <c r="P13" i="6"/>
  <c r="P118" i="6" l="1"/>
  <c r="P10" i="6" l="1"/>
  <c r="K318" i="6" l="1"/>
  <c r="L318" i="6" s="1"/>
  <c r="K328" i="6" l="1"/>
  <c r="L328" i="6" s="1"/>
  <c r="K334" i="6" l="1"/>
  <c r="L334" i="6" s="1"/>
  <c r="K302" i="6" l="1"/>
  <c r="L302" i="6" s="1"/>
  <c r="K303" i="6" l="1"/>
  <c r="L303" i="6" s="1"/>
  <c r="K329" i="6" l="1"/>
  <c r="L329" i="6" s="1"/>
  <c r="K321" i="6" l="1"/>
  <c r="L321" i="6" s="1"/>
  <c r="K325" i="6" l="1"/>
  <c r="L325" i="6" s="1"/>
  <c r="K330" i="6" l="1"/>
  <c r="L330" i="6" s="1"/>
  <c r="K322" i="6" l="1"/>
  <c r="L322" i="6" s="1"/>
  <c r="K316" i="6"/>
  <c r="L316" i="6" s="1"/>
  <c r="K324" i="6" l="1"/>
  <c r="L324" i="6" s="1"/>
  <c r="K312" i="6" l="1"/>
  <c r="L312" i="6" s="1"/>
  <c r="K313" i="6" l="1"/>
  <c r="L313" i="6" s="1"/>
  <c r="K306" i="6"/>
  <c r="L306" i="6" s="1"/>
  <c r="K323" i="6" l="1"/>
  <c r="L323" i="6" s="1"/>
  <c r="K317" i="6"/>
  <c r="L317" i="6" s="1"/>
  <c r="K319" i="6" l="1"/>
  <c r="L319" i="6" s="1"/>
  <c r="L6" i="2" l="1"/>
  <c r="K6" i="3"/>
  <c r="D7" i="5" l="1"/>
  <c r="M7" i="6"/>
  <c r="K314" i="6" l="1"/>
  <c r="L314" i="6" s="1"/>
  <c r="K311" i="6" l="1"/>
  <c r="L311" i="6" s="1"/>
  <c r="K315" i="6" l="1"/>
  <c r="L315" i="6" s="1"/>
  <c r="K310" i="6"/>
  <c r="L310" i="6" s="1"/>
  <c r="K309" i="6"/>
  <c r="L309" i="6" s="1"/>
  <c r="K307" i="6"/>
  <c r="L307" i="6" s="1"/>
  <c r="H305" i="6"/>
  <c r="K305" i="6" s="1"/>
  <c r="L305" i="6" s="1"/>
  <c r="K304" i="6"/>
  <c r="L304" i="6" s="1"/>
  <c r="K301" i="6"/>
  <c r="L301" i="6" s="1"/>
  <c r="K300" i="6"/>
  <c r="L300" i="6" s="1"/>
  <c r="K299" i="6"/>
  <c r="L299" i="6" s="1"/>
  <c r="K298" i="6"/>
  <c r="L298" i="6" s="1"/>
  <c r="K297" i="6"/>
  <c r="L297" i="6" s="1"/>
  <c r="K296" i="6"/>
  <c r="L296" i="6" s="1"/>
  <c r="K295" i="6"/>
  <c r="L295" i="6" s="1"/>
  <c r="K294" i="6"/>
  <c r="L294" i="6" s="1"/>
  <c r="K293" i="6"/>
  <c r="L293" i="6" s="1"/>
  <c r="K292" i="6"/>
  <c r="L292" i="6" s="1"/>
  <c r="K291" i="6"/>
  <c r="L291" i="6" s="1"/>
  <c r="K290" i="6"/>
  <c r="L290" i="6" s="1"/>
  <c r="K289" i="6"/>
  <c r="L289" i="6" s="1"/>
  <c r="K288" i="6"/>
  <c r="L288" i="6" s="1"/>
  <c r="K287" i="6"/>
  <c r="L287" i="6" s="1"/>
  <c r="K286" i="6"/>
  <c r="L286" i="6" s="1"/>
  <c r="K285" i="6"/>
  <c r="L285" i="6" s="1"/>
  <c r="K284" i="6"/>
  <c r="L284" i="6" s="1"/>
  <c r="K283" i="6"/>
  <c r="L283" i="6" s="1"/>
  <c r="K282" i="6"/>
  <c r="L282" i="6" s="1"/>
  <c r="K281" i="6"/>
  <c r="L281" i="6" s="1"/>
  <c r="K280" i="6"/>
  <c r="L280" i="6" s="1"/>
  <c r="K279" i="6"/>
  <c r="L279" i="6" s="1"/>
  <c r="K278" i="6"/>
  <c r="L278" i="6" s="1"/>
  <c r="K277" i="6"/>
  <c r="L277" i="6" s="1"/>
  <c r="K276" i="6"/>
  <c r="L276" i="6" s="1"/>
  <c r="K275" i="6"/>
  <c r="L275" i="6" s="1"/>
  <c r="K274" i="6"/>
  <c r="L274" i="6" s="1"/>
  <c r="F273" i="6"/>
  <c r="K273" i="6" s="1"/>
  <c r="L273" i="6" s="1"/>
  <c r="K272" i="6"/>
  <c r="L272" i="6" s="1"/>
  <c r="K271" i="6"/>
  <c r="L271" i="6" s="1"/>
  <c r="K270" i="6"/>
  <c r="L270" i="6" s="1"/>
  <c r="K269" i="6"/>
  <c r="L269" i="6" s="1"/>
  <c r="K268" i="6"/>
  <c r="L268" i="6" s="1"/>
  <c r="F267" i="6"/>
  <c r="K267" i="6" s="1"/>
  <c r="L267" i="6" s="1"/>
  <c r="F266" i="6"/>
  <c r="K266" i="6" s="1"/>
  <c r="L266" i="6" s="1"/>
  <c r="K265" i="6"/>
  <c r="L265" i="6" s="1"/>
  <c r="F264" i="6"/>
  <c r="K264" i="6" s="1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8" i="6"/>
  <c r="L248" i="6" s="1"/>
  <c r="K246" i="6"/>
  <c r="L246" i="6" s="1"/>
  <c r="K245" i="6"/>
  <c r="L245" i="6" s="1"/>
  <c r="F244" i="6"/>
  <c r="K244" i="6" s="1"/>
  <c r="L244" i="6" s="1"/>
  <c r="K243" i="6"/>
  <c r="L243" i="6" s="1"/>
  <c r="K240" i="6"/>
  <c r="L240" i="6" s="1"/>
  <c r="K239" i="6"/>
  <c r="L239" i="6" s="1"/>
  <c r="K238" i="6"/>
  <c r="L238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8" i="6"/>
  <c r="L218" i="6" s="1"/>
  <c r="K216" i="6"/>
  <c r="L216" i="6" s="1"/>
  <c r="K214" i="6"/>
  <c r="L214" i="6" s="1"/>
  <c r="K212" i="6"/>
  <c r="L212" i="6" s="1"/>
  <c r="K211" i="6"/>
  <c r="L211" i="6" s="1"/>
  <c r="K210" i="6"/>
  <c r="L210" i="6" s="1"/>
  <c r="K208" i="6"/>
  <c r="L208" i="6" s="1"/>
  <c r="K207" i="6"/>
  <c r="L207" i="6" s="1"/>
  <c r="K206" i="6"/>
  <c r="L206" i="6" s="1"/>
  <c r="K205" i="6"/>
  <c r="K204" i="6"/>
  <c r="L204" i="6" s="1"/>
  <c r="K203" i="6"/>
  <c r="L203" i="6" s="1"/>
  <c r="K201" i="6"/>
  <c r="L201" i="6" s="1"/>
  <c r="K200" i="6"/>
  <c r="L200" i="6" s="1"/>
  <c r="K199" i="6"/>
  <c r="L199" i="6" s="1"/>
  <c r="K198" i="6"/>
  <c r="L198" i="6" s="1"/>
  <c r="K197" i="6"/>
  <c r="L197" i="6" s="1"/>
  <c r="F196" i="6"/>
  <c r="K196" i="6" s="1"/>
  <c r="L196" i="6" s="1"/>
  <c r="H195" i="6"/>
  <c r="K195" i="6" s="1"/>
  <c r="L195" i="6" s="1"/>
  <c r="K192" i="6"/>
  <c r="L192" i="6" s="1"/>
  <c r="K191" i="6"/>
  <c r="L191" i="6" s="1"/>
  <c r="K190" i="6"/>
  <c r="L190" i="6" s="1"/>
  <c r="K189" i="6"/>
  <c r="L189" i="6" s="1"/>
  <c r="K188" i="6"/>
  <c r="L188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H161" i="6"/>
  <c r="K161" i="6" s="1"/>
  <c r="L161" i="6" s="1"/>
  <c r="F160" i="6"/>
  <c r="K160" i="6" s="1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6" i="4"/>
</calcChain>
</file>

<file path=xl/sharedStrings.xml><?xml version="1.0" encoding="utf-8"?>
<sst xmlns="http://schemas.openxmlformats.org/spreadsheetml/2006/main" count="3395" uniqueCount="1239">
  <si>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</si>
  <si>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</si>
  <si>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</si>
  <si>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</si>
  <si>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</si>
  <si>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</si>
  <si>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</si>
  <si>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</si>
  <si>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</si>
  <si>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</si>
  <si>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</si>
  <si>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</si>
  <si>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</si>
  <si>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</si>
  <si>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</si>
  <si>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</si>
  <si>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</si>
  <si>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</si>
  <si>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</si>
  <si>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</si>
  <si>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</si>
  <si>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</si>
  <si>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</si>
  <si>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</si>
  <si>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</si>
  <si>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</si>
  <si>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</si>
  <si>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</si>
  <si>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</si>
  <si>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</si>
  <si>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</si>
  <si>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</si>
  <si>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</si>
  <si>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</si>
  <si>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</si>
  <si>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</si>
  <si>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</si>
  <si>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</si>
  <si>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</si>
  <si>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AARTIIND</t>
  </si>
  <si>
    <t>Capital_Goods</t>
  </si>
  <si>
    <t>ABB</t>
  </si>
  <si>
    <t>Pharma</t>
  </si>
  <si>
    <t>ABBOTINDIA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</si>
  <si>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</si>
  <si>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</si>
  <si>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</si>
  <si>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</si>
  <si>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</si>
  <si>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</si>
  <si>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</si>
  <si>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</si>
  <si>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</si>
  <si>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</si>
  <si>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</si>
  <si>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</si>
  <si>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</si>
  <si>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</si>
  <si>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</si>
  <si>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</si>
  <si>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</si>
  <si>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</si>
  <si>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</si>
  <si>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</si>
  <si>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</si>
  <si>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</si>
  <si>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</si>
  <si>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</si>
  <si>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</si>
  <si>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</si>
  <si>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</si>
  <si>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</si>
  <si>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</si>
  <si>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</si>
  <si>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</si>
  <si>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</si>
  <si>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</si>
  <si>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</si>
  <si>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</si>
  <si>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</si>
  <si>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</si>
  <si>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</si>
  <si>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</si>
  <si>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</si>
  <si>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</si>
  <si>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</si>
  <si>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</si>
  <si>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</si>
  <si>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</si>
  <si>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</si>
  <si>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</si>
  <si>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</si>
  <si>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</si>
  <si>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</si>
  <si>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</si>
  <si>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</si>
  <si>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</si>
  <si>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</si>
  <si>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</si>
  <si>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</si>
  <si>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</si>
  <si>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</si>
  <si>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</si>
  <si>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</si>
  <si>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</si>
  <si>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</si>
  <si>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</si>
  <si>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</si>
  <si>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</si>
  <si>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</si>
  <si>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</si>
  <si>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</si>
  <si>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</si>
  <si>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</si>
  <si>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</si>
  <si>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</si>
  <si>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</si>
  <si>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</si>
  <si>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</si>
  <si>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</si>
  <si>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</si>
  <si>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</si>
  <si>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</si>
  <si>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</si>
  <si>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</si>
  <si>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</si>
  <si>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</si>
  <si>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</si>
  <si>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</si>
  <si>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</si>
  <si>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</si>
  <si>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</si>
  <si>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</si>
  <si>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</si>
  <si>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</si>
  <si>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</si>
  <si>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</si>
  <si>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</si>
  <si>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</si>
  <si>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</si>
  <si>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</si>
  <si>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</si>
  <si>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</si>
  <si>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</si>
  <si>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</si>
  <si>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</si>
  <si>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</si>
  <si>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</si>
  <si>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</si>
  <si>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</si>
  <si>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</si>
  <si>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</si>
  <si>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</si>
  <si>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</si>
  <si>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</si>
  <si>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</si>
  <si>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</si>
  <si>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</si>
  <si>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</si>
  <si>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</si>
  <si>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</si>
  <si>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</si>
  <si>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</si>
  <si>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</si>
  <si>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</si>
  <si>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</si>
  <si>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</si>
  <si>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</si>
  <si>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</si>
  <si>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</si>
  <si>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</si>
  <si>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</si>
  <si>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</si>
  <si>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</si>
  <si>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</si>
  <si>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</si>
  <si>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</si>
  <si>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</si>
  <si>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</si>
  <si>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</si>
  <si>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</si>
  <si>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</si>
  <si>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</si>
  <si>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</si>
  <si>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</si>
  <si>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</si>
  <si>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</si>
  <si>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</si>
  <si>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</si>
  <si>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</si>
  <si>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</si>
  <si>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</si>
  <si>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</si>
  <si>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</si>
  <si>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</si>
  <si>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</si>
  <si>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</si>
  <si>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</si>
  <si>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</si>
  <si>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</si>
  <si>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</si>
  <si>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</si>
  <si>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</si>
  <si>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</si>
  <si>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</si>
  <si>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</si>
  <si>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</si>
  <si>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</si>
  <si>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</si>
  <si>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</si>
  <si>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</si>
  <si>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</si>
  <si>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</si>
  <si>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</si>
  <si>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</si>
  <si>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</si>
  <si>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</si>
  <si>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</si>
  <si>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</si>
  <si>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</si>
  <si>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</si>
  <si>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</si>
  <si>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</si>
  <si>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</si>
  <si>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</si>
  <si>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</si>
  <si>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</si>
  <si>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</si>
  <si>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</si>
  <si>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</si>
  <si>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</si>
  <si>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</si>
  <si>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</si>
  <si>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</si>
  <si>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</si>
  <si>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</si>
  <si>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</si>
  <si>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</si>
  <si>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</si>
  <si>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</si>
  <si>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</si>
  <si>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</si>
  <si>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</si>
  <si>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</si>
  <si>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</si>
  <si>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</si>
  <si>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</si>
  <si>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</si>
  <si>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</si>
  <si>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</si>
  <si>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</si>
  <si>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</si>
  <si>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</si>
  <si>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</si>
  <si>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</si>
  <si>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</si>
  <si>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</si>
  <si>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</si>
  <si>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</si>
  <si>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</si>
  <si>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</si>
  <si>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</si>
  <si>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</si>
  <si>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</si>
  <si>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</si>
  <si>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</si>
  <si>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</si>
  <si>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</si>
  <si>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</si>
  <si>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</si>
  <si>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</si>
  <si>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</si>
  <si>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</si>
  <si>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</si>
  <si>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</si>
  <si>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</si>
  <si>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</si>
  <si>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</si>
  <si>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</si>
  <si>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</si>
  <si>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</si>
  <si>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</si>
  <si>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</si>
  <si>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</si>
  <si>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</si>
  <si>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</si>
  <si>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</si>
  <si>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</si>
  <si>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</si>
  <si>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</si>
  <si>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</si>
  <si>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</si>
  <si>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</si>
  <si>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</si>
  <si>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</si>
  <si>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</si>
  <si>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</si>
  <si>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</si>
  <si>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</si>
  <si>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</si>
  <si>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</si>
  <si>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</si>
  <si>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</si>
  <si>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</si>
  <si>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</si>
  <si>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</si>
  <si>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</si>
  <si>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</si>
  <si>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</si>
  <si>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</si>
  <si>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</si>
  <si>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</si>
  <si>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</si>
  <si>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</si>
  <si>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</si>
  <si>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</si>
  <si>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</si>
  <si>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</si>
  <si>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</si>
  <si>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</si>
  <si>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</si>
  <si>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</si>
  <si>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</si>
  <si>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</si>
  <si>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</si>
  <si>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</si>
  <si>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</si>
  <si>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</si>
  <si>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</si>
  <si>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</si>
  <si>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</si>
  <si>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</si>
  <si>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</si>
  <si>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</si>
  <si>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</si>
  <si>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</si>
  <si>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</si>
  <si>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</si>
  <si>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</si>
  <si>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</si>
  <si>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</si>
  <si>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</si>
  <si>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</si>
  <si>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</si>
  <si>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</si>
  <si>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</si>
  <si>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</si>
  <si>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</si>
  <si>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</si>
  <si>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</si>
  <si>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</si>
  <si>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</si>
  <si>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</si>
  <si>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</si>
  <si>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</si>
  <si>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</si>
  <si>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</si>
  <si>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</si>
  <si>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</si>
  <si>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</si>
  <si>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</si>
  <si>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</si>
  <si>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</si>
  <si>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</si>
  <si>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</si>
  <si>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</si>
  <si>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</si>
  <si>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</si>
  <si>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</si>
  <si>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</si>
  <si>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</si>
  <si>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</si>
  <si>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</si>
  <si>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</si>
  <si>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</si>
  <si>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</si>
  <si>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</si>
  <si>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</si>
  <si>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</si>
  <si>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</si>
  <si>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</si>
  <si>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</si>
  <si>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</si>
  <si>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</si>
  <si>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</si>
  <si>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GICRE</t>
  </si>
  <si>
    <t>GLAXO</t>
  </si>
  <si>
    <t>GOCOLORS</t>
  </si>
  <si>
    <t>GODFRYPHLP</t>
  </si>
  <si>
    <t>GODREJIND</t>
  </si>
  <si>
    <t>GRAPHITE</t>
  </si>
  <si>
    <t>GESHIP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</si>
  <si>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</si>
  <si>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</si>
  <si>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</si>
  <si>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</si>
  <si>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</si>
  <si>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</si>
  <si>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</si>
  <si>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</si>
  <si>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</si>
  <si>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</si>
  <si>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</si>
  <si>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</si>
  <si>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</si>
  <si>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</si>
  <si>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</si>
  <si>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</si>
  <si>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</si>
  <si>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</si>
  <si>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</si>
  <si>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</si>
  <si>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</si>
  <si>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</si>
  <si>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</si>
  <si>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</si>
  <si>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</si>
  <si>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</si>
  <si>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</si>
  <si>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</si>
  <si>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</si>
  <si>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</si>
  <si>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</si>
  <si>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</si>
  <si>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</si>
  <si>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</si>
  <si>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</si>
  <si>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</si>
  <si>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</si>
  <si>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</si>
  <si>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</si>
  <si>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</si>
  <si>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</si>
  <si>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</si>
  <si>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</si>
  <si>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</si>
  <si>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</si>
  <si>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</si>
  <si>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</si>
  <si>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</si>
  <si>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</si>
  <si>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</si>
  <si>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</si>
  <si>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</si>
  <si>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</si>
  <si>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</si>
  <si>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</si>
  <si>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</si>
  <si>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</si>
  <si>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</si>
  <si>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</si>
  <si>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</si>
  <si>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</si>
  <si>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</si>
  <si>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</si>
  <si>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</si>
  <si>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</si>
  <si>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</si>
  <si>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</si>
  <si>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</si>
  <si>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</si>
  <si>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</si>
  <si>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</si>
  <si>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</si>
  <si>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</si>
  <si>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</si>
  <si>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</si>
  <si>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</si>
  <si>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</si>
  <si>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</si>
  <si>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</si>
  <si>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</si>
  <si>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</si>
  <si>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</si>
  <si>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</si>
  <si>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</si>
  <si>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</si>
  <si>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</si>
  <si>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</si>
  <si>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</si>
  <si>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</si>
  <si>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</si>
  <si>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</si>
  <si>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</si>
  <si>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</si>
  <si>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</si>
  <si>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</si>
  <si>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</si>
  <si>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</si>
  <si>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</si>
  <si>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</si>
  <si>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</si>
  <si>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</si>
  <si>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</si>
  <si>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</si>
  <si>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</si>
  <si>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</si>
  <si>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</si>
  <si>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</si>
  <si>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</si>
  <si>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</si>
  <si>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</si>
  <si>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</si>
  <si>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</si>
  <si>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</si>
  <si>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</si>
  <si>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</si>
  <si>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</si>
  <si>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</si>
  <si>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</si>
  <si>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</si>
  <si>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</si>
  <si>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</si>
  <si>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</si>
  <si>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</si>
  <si>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</si>
  <si>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</si>
  <si>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</si>
  <si>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</si>
  <si>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</si>
  <si>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</si>
  <si>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</si>
  <si>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</si>
  <si>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</si>
  <si>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</si>
  <si>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</si>
  <si>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</si>
  <si>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</si>
  <si>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</si>
  <si>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</si>
  <si>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</si>
  <si>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</si>
  <si>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</si>
  <si>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</si>
  <si>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</si>
  <si>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</si>
  <si>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</si>
  <si>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</si>
  <si>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</si>
  <si>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</si>
  <si>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</si>
  <si>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</si>
  <si>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</si>
  <si>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</si>
  <si>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WESTLIFE</t>
  </si>
  <si>
    <t>ZFCVINDIA</t>
  </si>
  <si>
    <t>ZENSARTECH</t>
  </si>
  <si>
    <t>ZYDUSWELL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</si>
  <si>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</si>
  <si>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</si>
  <si>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</si>
  <si>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</si>
  <si>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</si>
  <si>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</si>
  <si>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</si>
  <si>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</si>
  <si>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</si>
  <si>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</si>
  <si>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</si>
  <si>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</si>
  <si>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</si>
  <si>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</si>
  <si>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</si>
  <si>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</si>
  <si>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</si>
  <si>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</si>
  <si>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</si>
  <si>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</si>
  <si>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</si>
  <si>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</si>
  <si>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</si>
  <si>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</si>
  <si>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</si>
  <si>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</si>
  <si>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</si>
  <si>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</si>
  <si>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</si>
  <si>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</si>
  <si>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</si>
  <si>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</si>
  <si>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</si>
  <si>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</si>
  <si>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</si>
  <si>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</si>
  <si>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</si>
  <si>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</si>
  <si>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</si>
  <si>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</si>
  <si>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</si>
  <si>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</si>
  <si>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</si>
  <si>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</si>
  <si>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</si>
  <si>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</si>
  <si>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</si>
  <si>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</si>
  <si>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</si>
  <si>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</si>
  <si>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</si>
  <si>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</si>
  <si>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</si>
  <si>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</si>
  <si>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</si>
  <si>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</si>
  <si>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</si>
  <si>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</si>
  <si>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</si>
  <si>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</si>
  <si>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</si>
  <si>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</si>
  <si>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</si>
  <si>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</si>
  <si>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</si>
  <si>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</si>
  <si>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</si>
  <si>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</si>
  <si>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</si>
  <si>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</si>
  <si>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</si>
  <si>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</si>
  <si>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</si>
  <si>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</si>
  <si>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</si>
  <si>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</si>
  <si>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</si>
  <si>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</si>
  <si>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</si>
  <si>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</si>
  <si>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</si>
  <si>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</si>
  <si>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</si>
  <si>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</si>
  <si>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</si>
  <si>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</si>
  <si>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</si>
  <si>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</si>
  <si>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</si>
  <si>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</si>
  <si>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</si>
  <si>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</si>
  <si>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</si>
  <si>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</si>
  <si>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</si>
  <si>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</si>
  <si>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</si>
  <si>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</si>
  <si>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</si>
  <si>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</si>
  <si>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</si>
  <si>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</si>
  <si>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</si>
  <si>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</si>
  <si>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</si>
  <si>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</si>
  <si>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</si>
  <si>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</si>
  <si>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</si>
  <si>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</si>
  <si>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</si>
  <si>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</si>
  <si>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</si>
  <si>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</si>
  <si>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</si>
  <si>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</si>
  <si>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</si>
  <si>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</si>
  <si>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</si>
  <si>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</si>
  <si>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</si>
  <si>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</si>
  <si>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</si>
  <si>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</si>
  <si>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</si>
  <si>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</si>
  <si>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</si>
  <si>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</si>
  <si>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</si>
  <si>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</si>
  <si>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</si>
  <si>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</si>
  <si>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</si>
  <si>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</si>
  <si>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</si>
  <si>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</si>
  <si>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</si>
  <si>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</si>
  <si>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</si>
  <si>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</si>
  <si>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</si>
  <si>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</si>
  <si>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</si>
  <si>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</si>
  <si>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</si>
  <si>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</si>
  <si>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</si>
  <si>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</si>
  <si>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</si>
  <si>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</si>
  <si>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</si>
  <si>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</si>
  <si>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</si>
  <si>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</si>
  <si>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</si>
  <si>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</si>
  <si>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</si>
  <si>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</si>
  <si>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</si>
  <si>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</si>
  <si>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</si>
  <si>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</si>
  <si>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</si>
  <si>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</si>
  <si>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</si>
  <si>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</si>
  <si>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</si>
  <si>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</si>
  <si>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</si>
  <si>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</si>
  <si>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</si>
  <si>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</si>
  <si>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</si>
  <si>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</si>
  <si>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</si>
  <si>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</si>
  <si>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</si>
  <si>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</si>
  <si>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</si>
  <si>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</si>
  <si>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</si>
  <si>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</si>
  <si>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</si>
  <si>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</si>
  <si>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</si>
  <si>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</si>
  <si>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</si>
  <si>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</si>
  <si>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</si>
  <si>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</si>
  <si>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</si>
  <si>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</si>
  <si>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</si>
  <si>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</si>
  <si>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</si>
  <si>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</si>
  <si>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</si>
  <si>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</si>
  <si>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</si>
  <si>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</si>
  <si>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</si>
  <si>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</si>
  <si>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</si>
  <si>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</si>
  <si>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</si>
  <si>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</si>
  <si>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</si>
  <si>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</si>
  <si>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</si>
  <si>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</si>
  <si>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</si>
  <si>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</si>
  <si>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</si>
  <si>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</si>
  <si>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</si>
  <si>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</si>
  <si>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</si>
  <si>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</si>
  <si>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</si>
  <si>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</si>
  <si>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</si>
  <si>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</si>
  <si>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</si>
  <si>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</si>
  <si>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</si>
  <si>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</si>
  <si>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</si>
  <si>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</si>
  <si>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</si>
  <si>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</si>
  <si>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</si>
  <si>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</si>
  <si>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</si>
  <si>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</si>
  <si>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</si>
  <si>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</si>
  <si>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</si>
  <si>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</si>
  <si>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</si>
  <si>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</si>
  <si>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</si>
  <si>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</si>
  <si>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</si>
  <si>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</si>
  <si>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</si>
  <si>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</si>
  <si>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</si>
  <si>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</si>
  <si>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</si>
  <si>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</si>
  <si>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</si>
  <si>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</si>
  <si>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</si>
  <si>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</si>
  <si>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</si>
  <si>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</si>
  <si>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</si>
  <si>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</si>
  <si>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</si>
  <si>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</si>
  <si>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</si>
  <si>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</si>
  <si>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</si>
  <si>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</si>
  <si>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</si>
  <si>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</si>
  <si>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</si>
  <si>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ACE</t>
  </si>
  <si>
    <t>DHANUKA</t>
  </si>
  <si>
    <t>GRSE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</si>
  <si>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</si>
  <si>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</si>
  <si>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</si>
  <si>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</si>
  <si>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</si>
  <si>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</si>
  <si>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</si>
  <si>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</si>
  <si>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</si>
  <si>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</si>
  <si>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</si>
  <si>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</si>
  <si>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</si>
  <si>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</si>
  <si>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</si>
  <si>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KFINTECH</t>
  </si>
  <si>
    <t>KSB</t>
  </si>
  <si>
    <t>MEDANTA</t>
  </si>
  <si>
    <t>NSLNISP</t>
  </si>
  <si>
    <t>% Change in OI</t>
  </si>
  <si>
    <t>MINDACORP</t>
  </si>
  <si>
    <t>MANKIND</t>
  </si>
  <si>
    <t>J</t>
  </si>
  <si>
    <t>RKFORGE</t>
  </si>
  <si>
    <t>Profiit of Rs.65/-</t>
  </si>
  <si>
    <t>Profiit of Rs.145/-</t>
  </si>
  <si>
    <t>Profiit of Rs.42.50/-</t>
  </si>
  <si>
    <t>ISGEC</t>
  </si>
  <si>
    <t>EPIGRAL</t>
  </si>
  <si>
    <t>370-375</t>
  </si>
  <si>
    <t>CAPLIPOINT</t>
  </si>
  <si>
    <t>Second Buying Date</t>
  </si>
  <si>
    <t>ARE&amp;M</t>
  </si>
  <si>
    <t>R</t>
  </si>
  <si>
    <t>ADORWELD</t>
  </si>
  <si>
    <t>AHLUCONT</t>
  </si>
  <si>
    <t>800-815</t>
  </si>
  <si>
    <t>1500-1520</t>
  </si>
  <si>
    <t>Sell</t>
  </si>
  <si>
    <t>POWERMECH</t>
  </si>
  <si>
    <t>3650-3690</t>
  </si>
  <si>
    <t>825-835</t>
  </si>
  <si>
    <t>Profiit of Rs.20/-</t>
  </si>
  <si>
    <t>1495-1505</t>
  </si>
  <si>
    <t>AUTOAXLES</t>
  </si>
  <si>
    <t>2120-2130</t>
  </si>
  <si>
    <t>N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</si>
  <si>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</si>
  <si>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</si>
  <si>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</si>
  <si>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</si>
  <si>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</si>
  <si>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</si>
  <si>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</si>
  <si>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</si>
  <si>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PGHL</t>
  </si>
  <si>
    <t>SAFARI</t>
  </si>
  <si>
    <t>SAREGAMA</t>
  </si>
  <si>
    <t>SFL</t>
  </si>
  <si>
    <t>SYMPHONY</t>
  </si>
  <si>
    <t>SYRMA</t>
  </si>
  <si>
    <t>UJJIVANSFB</t>
  </si>
  <si>
    <t>USHAMART</t>
  </si>
  <si>
    <t>WELSPUNLIV</t>
  </si>
  <si>
    <t>2080-2100</t>
  </si>
  <si>
    <t>NSE</t>
  </si>
  <si>
    <t>48-52</t>
  </si>
  <si>
    <t>920-930</t>
  </si>
  <si>
    <t>37.3-41.30</t>
  </si>
  <si>
    <t>D</t>
  </si>
  <si>
    <t>2485-2585</t>
  </si>
  <si>
    <t>2800-3000</t>
  </si>
  <si>
    <t>670-710</t>
  </si>
  <si>
    <t>158-168</t>
  </si>
  <si>
    <t>MULTIPLIER SHARE &amp; STOCK ADVISORS PRIVATE LIMITED</t>
  </si>
  <si>
    <t>2900-2920</t>
  </si>
  <si>
    <t>3780-3880</t>
  </si>
  <si>
    <t>4100-4200</t>
  </si>
  <si>
    <t>1810-1945</t>
  </si>
  <si>
    <t>2150-2350</t>
  </si>
  <si>
    <t>ASIANPAINT 2900 CE 25 APR</t>
  </si>
  <si>
    <t>ASIANPAINT 3000 CE 25 APR</t>
  </si>
  <si>
    <t>GRAVITON RESEARCH CAPITAL LLP</t>
  </si>
  <si>
    <t>4100-4300</t>
  </si>
  <si>
    <t>1820-1950</t>
  </si>
  <si>
    <t>MANSI SHARE AND STOCK ADVISORS PVT LTD</t>
  </si>
  <si>
    <t>1490-1590</t>
  </si>
  <si>
    <t>1024-1054</t>
  </si>
  <si>
    <t>1125-1195</t>
  </si>
  <si>
    <t>TITAN APR FUT</t>
  </si>
  <si>
    <t>3903-3963</t>
  </si>
  <si>
    <t>BANKNIFTY 47300 CE 3 APR</t>
  </si>
  <si>
    <t>BANKNIFTY 47800 CE 3 APR</t>
  </si>
  <si>
    <t>FINNIFTY 20850 PE 02 APR</t>
  </si>
  <si>
    <t>FINNIFTY 21100 CE 02 APR</t>
  </si>
  <si>
    <t>Chemicals</t>
  </si>
  <si>
    <t>Loss of Rs.59/-</t>
  </si>
  <si>
    <t>Profit of Rs.85/-</t>
  </si>
  <si>
    <t>MARUTI APR FUT</t>
  </si>
  <si>
    <t>12815-13025</t>
  </si>
  <si>
    <t>90-60</t>
  </si>
  <si>
    <t>Profit of Rs.20/-</t>
  </si>
  <si>
    <t>NIFTY 23000 CE 25 APR</t>
  </si>
  <si>
    <t>Profit of Rs.92/-</t>
  </si>
  <si>
    <t>Loss of Rs.57.5/-</t>
  </si>
  <si>
    <t>Retail Research Technical Calls &amp; Fundamental Performance Report for the month of April-2024</t>
  </si>
  <si>
    <t>Profit of Rs.33.5/-</t>
  </si>
  <si>
    <t>HDFCBANK APR FUT</t>
  </si>
  <si>
    <t>1525-1550</t>
  </si>
  <si>
    <t>FINNIFTY 21200 CE 02 APR</t>
  </si>
  <si>
    <t>50-75</t>
  </si>
  <si>
    <t>1250-1310</t>
  </si>
  <si>
    <t>1415-1515</t>
  </si>
  <si>
    <t>Profit of Rs.7.5/-</t>
  </si>
  <si>
    <t>TATACONSUM 1100 CE 28 APR</t>
  </si>
  <si>
    <t>TATACONSUM 1130 CE 28 APR</t>
  </si>
  <si>
    <t>NAVINFLUOR APR FUT</t>
  </si>
  <si>
    <t>3240-3310</t>
  </si>
  <si>
    <t>Profit of Rs.5.5/-</t>
  </si>
  <si>
    <t>20-30</t>
  </si>
  <si>
    <t>Loss of Rs.6/-</t>
  </si>
  <si>
    <t>139-148</t>
  </si>
  <si>
    <t>DALBHARAT APR FUT</t>
  </si>
  <si>
    <t>2057-2099</t>
  </si>
  <si>
    <t>ULTRACEMCO APR FUT</t>
  </si>
  <si>
    <t>10225-10330</t>
  </si>
  <si>
    <t>BANKNIFTY 47500 CE 10 APR</t>
  </si>
  <si>
    <t>BANKNIFTY 48000 CE 10 APR</t>
  </si>
  <si>
    <t>4710-4810</t>
  </si>
  <si>
    <t>5050-5300</t>
  </si>
  <si>
    <t>Profit of Rs.75/-</t>
  </si>
  <si>
    <t>NIFTY 22450 PE 04 APR</t>
  </si>
  <si>
    <t>60-80</t>
  </si>
  <si>
    <t>Profit of Rs.37/-</t>
  </si>
  <si>
    <t>Profit of Rs.87/-</t>
  </si>
  <si>
    <t>HRTI PRIVATE LIMITED</t>
  </si>
  <si>
    <t>Profit of Rs.26.5/-</t>
  </si>
  <si>
    <t>Loss of Rs.100/-</t>
  </si>
  <si>
    <t>Profit of Rs.8/-</t>
  </si>
  <si>
    <t>NIFTY 22350 CE 04 APR</t>
  </si>
  <si>
    <t>70-100</t>
  </si>
  <si>
    <t>Profit of Rs.37.5/-</t>
  </si>
  <si>
    <t>BHARTIARTL 1220 CE 28 APR</t>
  </si>
  <si>
    <t>BHARTIARTL 1260 CE 28 APR</t>
  </si>
  <si>
    <t>TATACONSUM 1160 CE 28 APR</t>
  </si>
  <si>
    <t>Loss of Rs.160/-</t>
  </si>
  <si>
    <t>INFY APR FUT</t>
  </si>
  <si>
    <t>ITBEES</t>
  </si>
  <si>
    <t>40-42</t>
  </si>
  <si>
    <t>7675-8000</t>
  </si>
  <si>
    <t>8400-8600</t>
  </si>
  <si>
    <t>NIFTY 22400 PE 10 APR</t>
  </si>
  <si>
    <t>HAVELLS APR FUT</t>
  </si>
  <si>
    <t>1577-1596</t>
  </si>
  <si>
    <t>9.5</t>
  </si>
  <si>
    <t>Loss of Rs.4.85/-</t>
  </si>
  <si>
    <t>RADIOWALLA</t>
  </si>
  <si>
    <t>Radiowalla Network Ltd</t>
  </si>
  <si>
    <t>110-130</t>
  </si>
  <si>
    <t>Loss of Rs.33/-</t>
  </si>
  <si>
    <t>Profit of Rs.18.5/-</t>
  </si>
  <si>
    <t>730-740</t>
  </si>
  <si>
    <t>Profit of Rs.3/-</t>
  </si>
  <si>
    <t>1402.5-1442.5</t>
  </si>
  <si>
    <t>1530-1600</t>
  </si>
  <si>
    <t>SBICARD APR FUT</t>
  </si>
  <si>
    <t>741-755</t>
  </si>
  <si>
    <t>NILKAMAL</t>
  </si>
  <si>
    <t>1855-1955</t>
  </si>
  <si>
    <t>1580-1599</t>
  </si>
  <si>
    <t>Loss of Rs.21/-</t>
  </si>
  <si>
    <t>BANKNIFTY 48600 CE 10 APR</t>
  </si>
  <si>
    <t>400-500</t>
  </si>
  <si>
    <t>Loss of Rs.72/-</t>
  </si>
  <si>
    <t>FINNIFTY 21700 CE 09 APR</t>
  </si>
  <si>
    <t>FINNIFTY 21500 PE 09 APR</t>
  </si>
  <si>
    <t>INDRENEW</t>
  </si>
  <si>
    <t>Profit of Rs.12/-</t>
  </si>
  <si>
    <t>ABBOTINDIA APR FUT</t>
  </si>
  <si>
    <t>26738-27000</t>
  </si>
  <si>
    <t>Profit of Rs.11/-</t>
  </si>
  <si>
    <t>Profit of Rs.250/-</t>
  </si>
  <si>
    <t>Profit of Rs.22/-</t>
  </si>
  <si>
    <t>FINNIFTY 21750 CE 09 APR</t>
  </si>
  <si>
    <t>40-60</t>
  </si>
  <si>
    <t>Profit of Rs.10/-</t>
  </si>
  <si>
    <t>30-50</t>
  </si>
  <si>
    <t>Loss of Rs.15/-</t>
  </si>
  <si>
    <t>DPL</t>
  </si>
  <si>
    <t>COLPAL APR FUT</t>
  </si>
  <si>
    <t>2600-2570</t>
  </si>
  <si>
    <t>NIFTY APR FUT</t>
  </si>
  <si>
    <t>22700-22600</t>
  </si>
  <si>
    <t>NIFTY 22400 CE 18 APR</t>
  </si>
  <si>
    <t>NIFTY 23000 PE 18 APR</t>
  </si>
  <si>
    <t>HINDALCO 590 PE APR</t>
  </si>
  <si>
    <t>HINDALCO 570 PE APR</t>
  </si>
  <si>
    <t>BANKNIFTY 48900 CE 10 APR</t>
  </si>
  <si>
    <t>200-300</t>
  </si>
  <si>
    <t>PIIND APR FUT</t>
  </si>
  <si>
    <t>3928-3970</t>
  </si>
  <si>
    <t>Profit of Rs.210/-</t>
  </si>
  <si>
    <t>FINNIFTY 21400 CE 16 APR</t>
  </si>
  <si>
    <t>FINNIFTY 22000 PE 16 APR</t>
  </si>
  <si>
    <t>Loss of Rs.20/-</t>
  </si>
  <si>
    <t>Loss of Rs.32.5/-</t>
  </si>
  <si>
    <t>HCLTECH APR FUT</t>
  </si>
  <si>
    <t>1561-1576</t>
  </si>
  <si>
    <t>GCONNECT</t>
  </si>
  <si>
    <t>NISHIL FINANCIAL ADVISORS LLP .</t>
  </si>
  <si>
    <t>KRYSTAL</t>
  </si>
  <si>
    <t>Krystal Integrated Ser L</t>
  </si>
  <si>
    <t>NIRAJ HARSUKHLAL SANGHAVI</t>
  </si>
  <si>
    <t>HI GROWTH CORPORATE SERVICES PVT LTD</t>
  </si>
  <si>
    <t>1705-1750</t>
  </si>
  <si>
    <t>1875-2000</t>
  </si>
  <si>
    <t>Profit of Rs.28/-</t>
  </si>
  <si>
    <t>12800-13000</t>
  </si>
  <si>
    <t>TATAPOWER APR FUT</t>
  </si>
  <si>
    <t>444-447</t>
  </si>
  <si>
    <t>Loss of Rs.240/-</t>
  </si>
  <si>
    <t>NIFTY 22250 CE 25 APR</t>
  </si>
  <si>
    <t>NIFTY 23000 PE 25 APR</t>
  </si>
  <si>
    <t>FINNIFTY 21650 CE 16 APR</t>
  </si>
  <si>
    <t>FINNIFTY 21450 PE 16 APR</t>
  </si>
  <si>
    <t>26760-27000</t>
  </si>
  <si>
    <t>3905-3947</t>
  </si>
  <si>
    <t>Loss of Rs.3.25/-</t>
  </si>
  <si>
    <t>MAFIA</t>
  </si>
  <si>
    <t>QE SECURITIES LLP</t>
  </si>
  <si>
    <t>VIRAL DINESH SHAH</t>
  </si>
  <si>
    <t>CRONY VYAPAR PVT LTD</t>
  </si>
  <si>
    <t>Profit of Rs.53.5/-</t>
  </si>
  <si>
    <t>Loss of Rs.45.5/-</t>
  </si>
  <si>
    <t>Profit of Rs.50.5/-</t>
  </si>
  <si>
    <t>1445-1497</t>
  </si>
  <si>
    <t>1630-1750</t>
  </si>
  <si>
    <t>3625-3635</t>
  </si>
  <si>
    <t>3690-3750</t>
  </si>
  <si>
    <t>MCDOWELL-N APR FUT</t>
  </si>
  <si>
    <t>1180-1190</t>
  </si>
  <si>
    <t>FINNIFTY 21300 CE 16 APR</t>
  </si>
  <si>
    <t>GODREJCP APR FUT</t>
  </si>
  <si>
    <t>1184-1186</t>
  </si>
  <si>
    <t>1206-1227</t>
  </si>
  <si>
    <t>125.5-131.5</t>
  </si>
  <si>
    <t>MIDCPNIFTY 10825 CE 15 APR</t>
  </si>
  <si>
    <t>28-45</t>
  </si>
  <si>
    <t>Loss of Rs.14/-</t>
  </si>
  <si>
    <t>Profiit of Rs.15/-</t>
  </si>
  <si>
    <t>FINNIFTY 21250 CE 16 APR</t>
  </si>
  <si>
    <t>100-130</t>
  </si>
  <si>
    <t>Loss of Rs.35/-</t>
  </si>
  <si>
    <t>BANKNIFTY 47900 CE 16 APR</t>
  </si>
  <si>
    <t>BANKNIFTY 47600 PE 16 APR</t>
  </si>
  <si>
    <t>130-135</t>
  </si>
  <si>
    <t>KAPADIA FINWEALTH LLP .</t>
  </si>
  <si>
    <t>HEMALBEN SANJAY SHAH</t>
  </si>
  <si>
    <t>SHUBHAM ASHOKBHAI PATEL</t>
  </si>
  <si>
    <t>EXPOGAS</t>
  </si>
  <si>
    <t>FORTISMLR</t>
  </si>
  <si>
    <t>GANHOLD</t>
  </si>
  <si>
    <t>HAL CLYDE DENISON LIMITED</t>
  </si>
  <si>
    <t>EPITOME TRADING AND INVESTMENTS</t>
  </si>
  <si>
    <t>ANILKUMAR</t>
  </si>
  <si>
    <t>VEERKRUPA</t>
  </si>
  <si>
    <t>NILESHBHAIMADHUBHAISUKHADIA</t>
  </si>
  <si>
    <t>WAGEND</t>
  </si>
  <si>
    <t>JYOTI-RE</t>
  </si>
  <si>
    <t>Jyoti Structures Ltd</t>
  </si>
  <si>
    <t>GDN INVESTMENTS PRIVATE LIMITED</t>
  </si>
  <si>
    <t>SELAN</t>
  </si>
  <si>
    <t>Selan Exploration Technol</t>
  </si>
  <si>
    <t>ARNOLD</t>
  </si>
  <si>
    <t>MOHIT VINODKUMAR AGRAWAL</t>
  </si>
  <si>
    <t>AVANCE</t>
  </si>
  <si>
    <t>SAHASTRAA ADVISORS PRIVATE LIMITED</t>
  </si>
  <si>
    <t>BRANDBUCKT</t>
  </si>
  <si>
    <t>SANKET RAMESH FUKE</t>
  </si>
  <si>
    <t>BRIDGESE</t>
  </si>
  <si>
    <t>RONAKKUMAR SANJAYBHAI PATEL</t>
  </si>
  <si>
    <t>CAPPIPES</t>
  </si>
  <si>
    <t>SKSE SECURITIES LIMITED CORP CM/TM PROP A/C</t>
  </si>
  <si>
    <t>DGL</t>
  </si>
  <si>
    <t>RAJESH KUMAR PIROGIWAL AND SONS HUF</t>
  </si>
  <si>
    <t>MEHRAJKHAN</t>
  </si>
  <si>
    <t>SUMANTEKRIWAL</t>
  </si>
  <si>
    <t>YOGESHPRAHLADBHAIPATEL</t>
  </si>
  <si>
    <t>SAREEN ESTATES PRIVATE LIMITED</t>
  </si>
  <si>
    <t>MONEYCREW FINTEC PRIVATE LIMITED</t>
  </si>
  <si>
    <t>MISRILALL MINES PVT LTD</t>
  </si>
  <si>
    <t>TOPGAIN FINANCE PRIVATE LIMITED</t>
  </si>
  <si>
    <t>RAMDAYAL NATH</t>
  </si>
  <si>
    <t>MOHANASANKAR .</t>
  </si>
  <si>
    <t>VAXFAB ENTERPRISES LIMITED</t>
  </si>
  <si>
    <t>GUJTLRM</t>
  </si>
  <si>
    <t>CHANDAN CHAURASIYA</t>
  </si>
  <si>
    <t>IISL</t>
  </si>
  <si>
    <t>SHARVAN KUMAR JAIN</t>
  </si>
  <si>
    <t>PARESH DHIRAJLAL SHAH</t>
  </si>
  <si>
    <t>SWETABEN HARDIK SHAH</t>
  </si>
  <si>
    <t>FAISALSHAIKH</t>
  </si>
  <si>
    <t>LAXMAN HARKISHAN NARANG</t>
  </si>
  <si>
    <t>INDRAIND</t>
  </si>
  <si>
    <t>PRATAP BIOTECH PRIVATE LIMITED</t>
  </si>
  <si>
    <t>RDS CORPORATE SERVICES PRIVATE LIMITED</t>
  </si>
  <si>
    <t>POOJA KOCHAR</t>
  </si>
  <si>
    <t>TANVI BANSAL</t>
  </si>
  <si>
    <t>HARNISH NITIN BRAHMBHATT</t>
  </si>
  <si>
    <t>PARAMOUNT TRADING</t>
  </si>
  <si>
    <t>JFL</t>
  </si>
  <si>
    <t>VISHAL BIPINCHANDRA DOSHI</t>
  </si>
  <si>
    <t>KANUNGO</t>
  </si>
  <si>
    <t>JABALI COMMERCIAL COMPANY PRIVATE LIMITED .</t>
  </si>
  <si>
    <t>SULEKHARANI</t>
  </si>
  <si>
    <t>KCDGROUP</t>
  </si>
  <si>
    <t>SANJEEV GORWARA</t>
  </si>
  <si>
    <t>PRAVINBHAI MANCHHUBHAI PATEL</t>
  </si>
  <si>
    <t>ORIENTTR</t>
  </si>
  <si>
    <t>GURPREET SINGH</t>
  </si>
  <si>
    <t>PADMAIND</t>
  </si>
  <si>
    <t>SHREE BHUVANAKARAM TRADINVEST PVT LTD</t>
  </si>
  <si>
    <t>SONALIS</t>
  </si>
  <si>
    <t>SURESH A U</t>
  </si>
  <si>
    <t>ABHIJITH PUTTA</t>
  </si>
  <si>
    <t>SUMEETINDS</t>
  </si>
  <si>
    <t>PROFIN COMMODITIES PRIVATE LIMITED</t>
  </si>
  <si>
    <t>TRANSPACT</t>
  </si>
  <si>
    <t>NOPEA CAPITAL SERVICES PRIVATE LIMITED</t>
  </si>
  <si>
    <t>EMRALD COMMERCIAL LIMITED</t>
  </si>
  <si>
    <t>BHAVIN SHAILESH KAMANI</t>
  </si>
  <si>
    <t>SHEETAL BHAVIN KAMANI</t>
  </si>
  <si>
    <t>PRECIOUS TRADEWAYS PRIVATE LIMITED</t>
  </si>
  <si>
    <t>JAI AMBE TRADEXIM PRIVATE LIMITED</t>
  </si>
  <si>
    <t>GANGA DEVI BANSAL</t>
  </si>
  <si>
    <t>YELLOWSTONE VENTURES LLP</t>
  </si>
  <si>
    <t>VRUDDHI</t>
  </si>
  <si>
    <t>GREEN PEAKS ENTERPRISES LLP</t>
  </si>
  <si>
    <t>VISIONARY VALUE FUND</t>
  </si>
  <si>
    <t>KALPANA MADHANI SECURITIES PRIVATE LIMITED</t>
  </si>
  <si>
    <t>ASHWIN STOCKS AND INVESTMENT PRIVATE LIMITED</t>
  </si>
  <si>
    <t>GITA M MEHTA</t>
  </si>
  <si>
    <t>PRITHVI FINMART PRIVATE LIMITED</t>
  </si>
  <si>
    <t>DEEPAK MISHRA</t>
  </si>
  <si>
    <t>RIDDHI TRADERS</t>
  </si>
  <si>
    <t>SWATI SAHUKARA</t>
  </si>
  <si>
    <t>KAMLESH NAVINCHANDRA SHAH</t>
  </si>
  <si>
    <t>BONANZA PORTFOLIO LIMITED</t>
  </si>
  <si>
    <t>VENDIGGE ENGINEERING PROJECTS PRIVATE LIMITED</t>
  </si>
  <si>
    <t>AAATECH</t>
  </si>
  <si>
    <t>AAA Technologies Limited</t>
  </si>
  <si>
    <t>INDRA KIRAN VENTURES</t>
  </si>
  <si>
    <t>Amara Raja Energy Mob Ltd</t>
  </si>
  <si>
    <t>COFFEEDAY</t>
  </si>
  <si>
    <t>Coffee Day Enterprise Ltd</t>
  </si>
  <si>
    <t>TIKRI INVESTMENTS</t>
  </si>
  <si>
    <t>DCG</t>
  </si>
  <si>
    <t>DCG Cables &amp; Wires Ltd</t>
  </si>
  <si>
    <t>LAXMIKANTH PRABHU N</t>
  </si>
  <si>
    <t>DHANI</t>
  </si>
  <si>
    <t>Dhani Services Limited</t>
  </si>
  <si>
    <t>DRCSYSTEMS</t>
  </si>
  <si>
    <t>DRC Systems India Limited</t>
  </si>
  <si>
    <t>AJAY SURENDRABHAI PATEL</t>
  </si>
  <si>
    <t>ENFUSE</t>
  </si>
  <si>
    <t>Enfuse Solutions Limited</t>
  </si>
  <si>
    <t>NARESHBHAI BALDEVDAS PATEL</t>
  </si>
  <si>
    <t>Exide Industries Ltd</t>
  </si>
  <si>
    <t>GLOBAL</t>
  </si>
  <si>
    <t>Global Education Limited</t>
  </si>
  <si>
    <t>HOMESFY</t>
  </si>
  <si>
    <t>Homesfy Realty Limited</t>
  </si>
  <si>
    <t>CITRINE FUND LIMITED</t>
  </si>
  <si>
    <t>LEXUS</t>
  </si>
  <si>
    <t>Lexus Granito (India) Ltd</t>
  </si>
  <si>
    <t>SANDIP SUKHABHAI KHANT</t>
  </si>
  <si>
    <t>RAMRAT</t>
  </si>
  <si>
    <t>Ram Ratna Wires Limited</t>
  </si>
  <si>
    <t>SENCO</t>
  </si>
  <si>
    <t>Senco Gold Limited</t>
  </si>
  <si>
    <t>TGL</t>
  </si>
  <si>
    <t>Teerth Gopicon Limited</t>
  </si>
  <si>
    <t>GIRIRAJ STOCK BROKING PRIVATE LIMITED</t>
  </si>
  <si>
    <t>KUMAR VINOD</t>
  </si>
  <si>
    <t>JAIN SANJAY POPATLAL</t>
  </si>
  <si>
    <t>SOMANI VENTURES AND INNOVATIONS LIMITED</t>
  </si>
  <si>
    <t>MOUNTAIN VENTURES</t>
  </si>
  <si>
    <t>JITENDRA MULARAM CHOUDHARY</t>
  </si>
  <si>
    <t>NEETU BAFNA</t>
  </si>
  <si>
    <t>VIJIT GLOBAL SECURITIES PRIVATE LIMITED</t>
  </si>
  <si>
    <t>ABHAI KUMAR NAHAR HUF</t>
  </si>
  <si>
    <t>URAVI</t>
  </si>
  <si>
    <t>Uravi T And Wedg Lamp Ltd</t>
  </si>
  <si>
    <t>YUGA STOCKS AND COMMODITIES PRIVATE LIMITED  .</t>
  </si>
  <si>
    <t>VISHWAS</t>
  </si>
  <si>
    <t>Vishwas Agri Seeds Ltd</t>
  </si>
  <si>
    <t>SMC GLOBAL SECURITIES LIMITED</t>
  </si>
  <si>
    <t>WABAG</t>
  </si>
  <si>
    <t>VA Tech Wabag Ltd</t>
  </si>
  <si>
    <t>ZENITHSTL</t>
  </si>
  <si>
    <t>Zenith Steel Pip Ind Ltd</t>
  </si>
  <si>
    <t>ATALREAL</t>
  </si>
  <si>
    <t>Atal Realtech Limited</t>
  </si>
  <si>
    <t>NIKUNJ STOCK BROKERS LTD</t>
  </si>
  <si>
    <t>SOMANI MULTIBIZ LIMITED</t>
  </si>
  <si>
    <t>KARTHIKA KIZHAKKAYIL MANOHARAN</t>
  </si>
  <si>
    <t>HINDMOTORS</t>
  </si>
  <si>
    <t>Hindustan Motors Limited</t>
  </si>
  <si>
    <t>SHIV NARAYAN BALDI HUF</t>
  </si>
  <si>
    <t>RCDL</t>
  </si>
  <si>
    <t>Rajgor Castor Derivati L</t>
  </si>
  <si>
    <t>VINEY EQUITY MARKET LLP</t>
  </si>
  <si>
    <t>Profit of Rs.50/-</t>
  </si>
  <si>
    <t>Loss of Rs.10/-</t>
  </si>
  <si>
    <t>ULTRACEMCO 9500 CE APR</t>
  </si>
  <si>
    <t>ULTRACEMCO 9700 CE APR</t>
  </si>
  <si>
    <t>55-58</t>
  </si>
  <si>
    <t>Loss of Rs.1.6/-</t>
  </si>
  <si>
    <t>NIFTY 22150 CE 18 APR</t>
  </si>
  <si>
    <t>NIFTY 22100 PE 18 APR</t>
  </si>
  <si>
    <t>65-68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</si>
</sst>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5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9CC00"/>
      </patternFill>
    </fill>
  </fills>
  <borders count="4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2">
    <xf numFmtId="0" fontId="0" fillId="0" borderId="0"/>
    <xf numFmtId="0" fontId="3" fillId="0" borderId="22"/>
    <xf numFmtId="0" fontId="3" fillId="0" borderId="22"/>
    <xf numFmtId="0" fontId="40" fillId="0" borderId="30" applyNumberFormat="0" applyFill="0" applyAlignment="0" applyProtection="0"/>
    <xf numFmtId="0" fontId="41" fillId="0" borderId="31" applyNumberFormat="0" applyFill="0" applyAlignment="0" applyProtection="0"/>
    <xf numFmtId="0" fontId="42" fillId="0" borderId="32" applyNumberFormat="0" applyFill="0" applyAlignment="0" applyProtection="0"/>
    <xf numFmtId="0" fontId="46" fillId="13" borderId="33" applyNumberFormat="0" applyAlignment="0" applyProtection="0"/>
    <xf numFmtId="0" fontId="47" fillId="14" borderId="34" applyNumberFormat="0" applyAlignment="0" applyProtection="0"/>
    <xf numFmtId="0" fontId="48" fillId="14" borderId="33" applyNumberFormat="0" applyAlignment="0" applyProtection="0"/>
    <xf numFmtId="0" fontId="49" fillId="0" borderId="35" applyNumberFormat="0" applyFill="0" applyAlignment="0" applyProtection="0"/>
    <xf numFmtId="0" fontId="50" fillId="15" borderId="36" applyNumberFormat="0" applyAlignment="0" applyProtection="0"/>
    <xf numFmtId="0" fontId="53" fillId="0" borderId="38" applyNumberFormat="0" applyFill="0" applyAlignment="0" applyProtection="0"/>
    <xf numFmtId="0" fontId="2" fillId="0" borderId="22"/>
    <xf numFmtId="0" fontId="2" fillId="18" borderId="22" applyNumberFormat="0" applyBorder="0" applyAlignment="0" applyProtection="0"/>
    <xf numFmtId="0" fontId="2" fillId="22" borderId="22" applyNumberFormat="0" applyBorder="0" applyAlignment="0" applyProtection="0"/>
    <xf numFmtId="0" fontId="2" fillId="26" borderId="22" applyNumberFormat="0" applyBorder="0" applyAlignment="0" applyProtection="0"/>
    <xf numFmtId="0" fontId="2" fillId="30" borderId="22" applyNumberFormat="0" applyBorder="0" applyAlignment="0" applyProtection="0"/>
    <xf numFmtId="0" fontId="2" fillId="34" borderId="22" applyNumberFormat="0" applyBorder="0" applyAlignment="0" applyProtection="0"/>
    <xf numFmtId="0" fontId="2" fillId="38" borderId="22" applyNumberFormat="0" applyBorder="0" applyAlignment="0" applyProtection="0"/>
    <xf numFmtId="0" fontId="2" fillId="19" borderId="22" applyNumberFormat="0" applyBorder="0" applyAlignment="0" applyProtection="0"/>
    <xf numFmtId="0" fontId="2" fillId="23" borderId="22" applyNumberFormat="0" applyBorder="0" applyAlignment="0" applyProtection="0"/>
    <xf numFmtId="0" fontId="2" fillId="27" borderId="22" applyNumberFormat="0" applyBorder="0" applyAlignment="0" applyProtection="0"/>
    <xf numFmtId="0" fontId="2" fillId="31" borderId="22" applyNumberFormat="0" applyBorder="0" applyAlignment="0" applyProtection="0"/>
    <xf numFmtId="0" fontId="2" fillId="35" borderId="22" applyNumberFormat="0" applyBorder="0" applyAlignment="0" applyProtection="0"/>
    <xf numFmtId="0" fontId="2" fillId="39" borderId="22" applyNumberFormat="0" applyBorder="0" applyAlignment="0" applyProtection="0"/>
    <xf numFmtId="0" fontId="54" fillId="20" borderId="22" applyNumberFormat="0" applyBorder="0" applyAlignment="0" applyProtection="0"/>
    <xf numFmtId="0" fontId="54" fillId="24" borderId="22" applyNumberFormat="0" applyBorder="0" applyAlignment="0" applyProtection="0"/>
    <xf numFmtId="0" fontId="54" fillId="28" borderId="22" applyNumberFormat="0" applyBorder="0" applyAlignment="0" applyProtection="0"/>
    <xf numFmtId="0" fontId="54" fillId="32" borderId="22" applyNumberFormat="0" applyBorder="0" applyAlignment="0" applyProtection="0"/>
    <xf numFmtId="0" fontId="54" fillId="36" borderId="22" applyNumberFormat="0" applyBorder="0" applyAlignment="0" applyProtection="0"/>
    <xf numFmtId="0" fontId="54" fillId="40" borderId="22" applyNumberFormat="0" applyBorder="0" applyAlignment="0" applyProtection="0"/>
    <xf numFmtId="0" fontId="54" fillId="17" borderId="22" applyNumberFormat="0" applyBorder="0" applyAlignment="0" applyProtection="0"/>
    <xf numFmtId="0" fontId="54" fillId="21" borderId="22" applyNumberFormat="0" applyBorder="0" applyAlignment="0" applyProtection="0"/>
    <xf numFmtId="0" fontId="54" fillId="25" borderId="22" applyNumberFormat="0" applyBorder="0" applyAlignment="0" applyProtection="0"/>
    <xf numFmtId="0" fontId="54" fillId="29" borderId="22" applyNumberFormat="0" applyBorder="0" applyAlignment="0" applyProtection="0"/>
    <xf numFmtId="0" fontId="54" fillId="33" borderId="22" applyNumberFormat="0" applyBorder="0" applyAlignment="0" applyProtection="0"/>
    <xf numFmtId="0" fontId="54" fillId="37" borderId="22" applyNumberFormat="0" applyBorder="0" applyAlignment="0" applyProtection="0"/>
    <xf numFmtId="0" fontId="44" fillId="11" borderId="22" applyNumberFormat="0" applyBorder="0" applyAlignment="0" applyProtection="0"/>
    <xf numFmtId="0" fontId="52" fillId="0" borderId="22" applyNumberFormat="0" applyFill="0" applyBorder="0" applyAlignment="0" applyProtection="0"/>
    <xf numFmtId="0" fontId="43" fillId="10" borderId="22" applyNumberFormat="0" applyBorder="0" applyAlignment="0" applyProtection="0"/>
    <xf numFmtId="0" fontId="42" fillId="0" borderId="22" applyNumberFormat="0" applyFill="0" applyBorder="0" applyAlignment="0" applyProtection="0"/>
    <xf numFmtId="0" fontId="55" fillId="0" borderId="22" applyNumberFormat="0" applyFill="0" applyBorder="0" applyAlignment="0" applyProtection="0">
      <alignment vertical="top"/>
      <protection locked="0"/>
    </xf>
    <xf numFmtId="0" fontId="56" fillId="12" borderId="22" applyNumberFormat="0" applyBorder="0" applyAlignment="0" applyProtection="0"/>
    <xf numFmtId="0" fontId="3" fillId="0" borderId="22"/>
    <xf numFmtId="0" fontId="3" fillId="0" borderId="22"/>
    <xf numFmtId="0" fontId="2" fillId="16" borderId="37" applyNumberFormat="0" applyFont="0" applyAlignment="0" applyProtection="0"/>
    <xf numFmtId="9" fontId="2" fillId="0" borderId="22" applyFont="0" applyFill="0" applyBorder="0" applyAlignment="0" applyProtection="0"/>
    <xf numFmtId="0" fontId="57" fillId="0" borderId="22" applyNumberFormat="0" applyFill="0" applyBorder="0" applyAlignment="0" applyProtection="0"/>
    <xf numFmtId="0" fontId="51" fillId="0" borderId="22" applyNumberFormat="0" applyFill="0" applyBorder="0" applyAlignment="0" applyProtection="0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2" fillId="16" borderId="37" applyNumberFormat="0" applyFont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9" fillId="0" borderId="22" applyNumberFormat="0" applyFill="0" applyBorder="0" applyAlignment="0" applyProtection="0"/>
    <xf numFmtId="0" fontId="45" fillId="12" borderId="22" applyNumberFormat="0" applyBorder="0" applyAlignment="0" applyProtection="0"/>
    <xf numFmtId="0" fontId="2" fillId="20" borderId="22" applyNumberFormat="0" applyBorder="0" applyAlignment="0" applyProtection="0"/>
    <xf numFmtId="0" fontId="2" fillId="24" borderId="22" applyNumberFormat="0" applyBorder="0" applyAlignment="0" applyProtection="0"/>
    <xf numFmtId="0" fontId="2" fillId="28" borderId="22" applyNumberFormat="0" applyBorder="0" applyAlignment="0" applyProtection="0"/>
    <xf numFmtId="0" fontId="2" fillId="32" borderId="22" applyNumberFormat="0" applyBorder="0" applyAlignment="0" applyProtection="0"/>
    <xf numFmtId="0" fontId="2" fillId="36" borderId="22" applyNumberFormat="0" applyBorder="0" applyAlignment="0" applyProtection="0"/>
    <xf numFmtId="0" fontId="2" fillId="40" borderId="22" applyNumberFormat="0" applyBorder="0" applyAlignment="0" applyProtection="0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58" fillId="0" borderId="22"/>
  </cellStyleXfs>
  <cellXfs count="401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8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7" xfId="0" applyNumberFormat="1" applyFont="1" applyFill="1" applyBorder="1" applyAlignment="1">
      <alignment horizontal="center"/>
    </xf>
    <xf numFmtId="2" fontId="6" fillId="4" borderId="17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4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6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1" fillId="2" borderId="24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8" borderId="2" xfId="0" applyNumberFormat="1" applyFont="1" applyFill="1" applyBorder="1" applyAlignment="1">
      <alignment horizontal="center" vertical="center"/>
    </xf>
    <xf numFmtId="167" fontId="3" fillId="8" borderId="2" xfId="0" applyNumberFormat="1" applyFont="1" applyFill="1" applyBorder="1" applyAlignment="1">
      <alignment horizontal="center" vertical="center"/>
    </xf>
    <xf numFmtId="167" fontId="3" fillId="8" borderId="2" xfId="0" applyNumberFormat="1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10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 wrapText="1"/>
    </xf>
    <xf numFmtId="167" fontId="3" fillId="9" borderId="2" xfId="0" applyNumberFormat="1" applyFont="1" applyFill="1" applyBorder="1" applyAlignment="1">
      <alignment horizontal="center" vertical="center" wrapText="1"/>
    </xf>
    <xf numFmtId="167" fontId="3" fillId="9" borderId="2" xfId="0" applyNumberFormat="1" applyFont="1" applyFill="1" applyBorder="1" applyAlignment="1">
      <alignment horizontal="left"/>
    </xf>
    <xf numFmtId="1" fontId="3" fillId="9" borderId="2" xfId="0" applyNumberFormat="1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0" fontId="3" fillId="9" borderId="2" xfId="0" applyFont="1" applyFill="1" applyBorder="1"/>
    <xf numFmtId="9" fontId="3" fillId="9" borderId="2" xfId="0" applyNumberFormat="1" applyFont="1" applyFill="1" applyBorder="1" applyAlignment="1">
      <alignment horizontal="center"/>
    </xf>
    <xf numFmtId="168" fontId="3" fillId="9" borderId="2" xfId="0" applyNumberFormat="1" applyFont="1" applyFill="1" applyBorder="1" applyAlignment="1">
      <alignment horizontal="center" vertical="center" wrapText="1"/>
    </xf>
    <xf numFmtId="15" fontId="3" fillId="9" borderId="2" xfId="0" applyNumberFormat="1" applyFont="1" applyFill="1" applyBorder="1"/>
    <xf numFmtId="1" fontId="3" fillId="7" borderId="2" xfId="0" applyNumberFormat="1" applyFont="1" applyFill="1" applyBorder="1" applyAlignment="1">
      <alignment horizontal="center" vertical="center" wrapText="1"/>
    </xf>
    <xf numFmtId="167" fontId="3" fillId="7" borderId="2" xfId="0" applyNumberFormat="1" applyFont="1" applyFill="1" applyBorder="1" applyAlignment="1">
      <alignment horizontal="center" vertical="center" wrapText="1"/>
    </xf>
    <xf numFmtId="0" fontId="3" fillId="7" borderId="2" xfId="0" applyFont="1" applyFill="1" applyBorder="1"/>
    <xf numFmtId="0" fontId="3" fillId="7" borderId="2" xfId="0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 vertical="center" wrapText="1"/>
    </xf>
    <xf numFmtId="9" fontId="3" fillId="7" borderId="2" xfId="0" applyNumberFormat="1" applyFont="1" applyFill="1" applyBorder="1" applyAlignment="1">
      <alignment horizontal="center"/>
    </xf>
    <xf numFmtId="1" fontId="3" fillId="8" borderId="3" xfId="0" applyNumberFormat="1" applyFont="1" applyFill="1" applyBorder="1" applyAlignment="1">
      <alignment horizontal="center" vertical="center"/>
    </xf>
    <xf numFmtId="167" fontId="3" fillId="8" borderId="3" xfId="0" applyNumberFormat="1" applyFont="1" applyFill="1" applyBorder="1" applyAlignment="1">
      <alignment horizontal="center" vertical="center"/>
    </xf>
    <xf numFmtId="167" fontId="3" fillId="8" borderId="3" xfId="0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2" fontId="3" fillId="8" borderId="3" xfId="0" applyNumberFormat="1" applyFont="1" applyFill="1" applyBorder="1" applyAlignment="1">
      <alignment horizontal="center" vertical="center"/>
    </xf>
    <xf numFmtId="2" fontId="3" fillId="8" borderId="3" xfId="0" applyNumberFormat="1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/>
    </xf>
    <xf numFmtId="10" fontId="3" fillId="8" borderId="3" xfId="0" applyNumberFormat="1" applyFont="1" applyFill="1" applyBorder="1" applyAlignment="1">
      <alignment horizontal="center" vertical="center" wrapText="1"/>
    </xf>
    <xf numFmtId="167" fontId="3" fillId="8" borderId="3" xfId="0" applyNumberFormat="1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8" borderId="3" xfId="0" applyNumberFormat="1" applyFont="1" applyFill="1" applyBorder="1" applyAlignment="1">
      <alignment horizontal="center" vertical="center" wrapText="1"/>
    </xf>
    <xf numFmtId="1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center" vertical="center"/>
    </xf>
    <xf numFmtId="0" fontId="3" fillId="9" borderId="3" xfId="0" applyFont="1" applyFill="1" applyBorder="1"/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2" fontId="3" fillId="2" borderId="28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7" fillId="0" borderId="25" xfId="0" applyFont="1" applyBorder="1" applyAlignment="1">
      <alignment horizontal="center" vertical="center"/>
    </xf>
    <xf numFmtId="0" fontId="36" fillId="0" borderId="29" xfId="0" applyFont="1" applyBorder="1" applyAlignment="1">
      <alignment horizontal="center" vertical="center"/>
    </xf>
    <xf numFmtId="165" fontId="36" fillId="0" borderId="29" xfId="0" applyNumberFormat="1" applyFont="1" applyBorder="1" applyAlignment="1">
      <alignment horizontal="center" vertical="center"/>
    </xf>
    <xf numFmtId="0" fontId="37" fillId="0" borderId="29" xfId="0" applyFont="1" applyBorder="1" applyAlignment="1">
      <alignment horizontal="center" vertical="center"/>
    </xf>
    <xf numFmtId="2" fontId="37" fillId="0" borderId="29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5" fontId="3" fillId="0" borderId="29" xfId="0" applyNumberFormat="1" applyFont="1" applyBorder="1" applyAlignment="1">
      <alignment horizontal="center" vertical="center"/>
    </xf>
    <xf numFmtId="43" fontId="36" fillId="0" borderId="29" xfId="0" applyNumberFormat="1" applyFont="1" applyBorder="1" applyAlignment="1">
      <alignment horizontal="center" vertical="top"/>
    </xf>
    <xf numFmtId="10" fontId="37" fillId="0" borderId="29" xfId="0" applyNumberFormat="1" applyFont="1" applyBorder="1" applyAlignment="1">
      <alignment horizontal="center" vertical="center" wrapText="1"/>
    </xf>
    <xf numFmtId="16" fontId="37" fillId="0" borderId="29" xfId="0" applyNumberFormat="1" applyFont="1" applyBorder="1" applyAlignment="1">
      <alignment horizontal="center" vertical="center"/>
    </xf>
    <xf numFmtId="0" fontId="36" fillId="0" borderId="29" xfId="0" applyFont="1" applyBorder="1" applyAlignment="1">
      <alignment horizontal="left"/>
    </xf>
    <xf numFmtId="0" fontId="6" fillId="4" borderId="23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right" vertical="top"/>
    </xf>
    <xf numFmtId="2" fontId="29" fillId="2" borderId="22" xfId="0" applyNumberFormat="1" applyFont="1" applyFill="1" applyBorder="1" applyAlignment="1">
      <alignment horizontal="center" vertical="center" wrapText="1"/>
    </xf>
    <xf numFmtId="164" fontId="29" fillId="2" borderId="22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/>
    <xf numFmtId="0" fontId="3" fillId="0" borderId="23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29" xfId="1" applyFont="1" applyBorder="1"/>
    <xf numFmtId="2" fontId="6" fillId="0" borderId="29" xfId="1" applyNumberFormat="1" applyFont="1" applyBorder="1" applyAlignment="1">
      <alignment horizontal="right"/>
    </xf>
    <xf numFmtId="2" fontId="6" fillId="0" borderId="29" xfId="1" applyNumberFormat="1" applyFont="1" applyBorder="1"/>
    <xf numFmtId="10" fontId="6" fillId="0" borderId="29" xfId="46" applyNumberFormat="1" applyFont="1" applyBorder="1"/>
    <xf numFmtId="0" fontId="6" fillId="4" borderId="7" xfId="0" applyFont="1" applyFill="1" applyBorder="1" applyAlignment="1">
      <alignment horizontal="center"/>
    </xf>
    <xf numFmtId="0" fontId="3" fillId="0" borderId="22" xfId="0" applyFont="1" applyBorder="1"/>
    <xf numFmtId="15" fontId="3" fillId="0" borderId="22" xfId="0" applyNumberFormat="1" applyFont="1" applyBorder="1"/>
    <xf numFmtId="2" fontId="3" fillId="0" borderId="22" xfId="0" applyNumberFormat="1" applyFont="1" applyBorder="1"/>
    <xf numFmtId="2" fontId="3" fillId="0" borderId="22" xfId="0" applyNumberFormat="1" applyFont="1" applyBorder="1" applyAlignment="1">
      <alignment horizontal="right"/>
    </xf>
    <xf numFmtId="0" fontId="14" fillId="0" borderId="22" xfId="0" applyFont="1" applyBorder="1"/>
    <xf numFmtId="10" fontId="14" fillId="2" borderId="22" xfId="0" applyNumberFormat="1" applyFont="1" applyFill="1" applyBorder="1" applyAlignment="1">
      <alignment horizontal="center"/>
    </xf>
    <xf numFmtId="0" fontId="3" fillId="0" borderId="29" xfId="0" applyFont="1" applyBorder="1"/>
    <xf numFmtId="0" fontId="15" fillId="0" borderId="29" xfId="0" applyFont="1" applyBorder="1"/>
    <xf numFmtId="2" fontId="3" fillId="0" borderId="29" xfId="0" applyNumberFormat="1" applyFont="1" applyBorder="1"/>
    <xf numFmtId="15" fontId="53" fillId="0" borderId="29" xfId="12" applyNumberFormat="1" applyFont="1" applyBorder="1"/>
    <xf numFmtId="2" fontId="3" fillId="0" borderId="29" xfId="1" applyNumberFormat="1" applyBorder="1"/>
    <xf numFmtId="15" fontId="1" fillId="0" borderId="29" xfId="12" applyNumberFormat="1" applyFont="1" applyBorder="1"/>
    <xf numFmtId="2" fontId="3" fillId="0" borderId="29" xfId="1" applyNumberFormat="1" applyBorder="1" applyAlignment="1">
      <alignment horizontal="right"/>
    </xf>
    <xf numFmtId="0" fontId="3" fillId="0" borderId="29" xfId="1" applyBorder="1"/>
    <xf numFmtId="10" fontId="3" fillId="0" borderId="29" xfId="46" applyNumberFormat="1" applyFont="1" applyBorder="1"/>
    <xf numFmtId="0" fontId="1" fillId="0" borderId="29" xfId="12" applyFont="1" applyBorder="1" applyAlignment="1">
      <alignment horizontal="left"/>
    </xf>
    <xf numFmtId="49" fontId="1" fillId="0" borderId="29" xfId="12" applyNumberFormat="1" applyFont="1" applyBorder="1"/>
    <xf numFmtId="0" fontId="1" fillId="0" borderId="29" xfId="12" applyFont="1" applyBorder="1"/>
    <xf numFmtId="0" fontId="3" fillId="0" borderId="29" xfId="0" applyFont="1" applyBorder="1" applyAlignment="1">
      <alignment horizontal="left"/>
    </xf>
    <xf numFmtId="16" fontId="36" fillId="0" borderId="22" xfId="0" applyNumberFormat="1" applyFont="1" applyBorder="1" applyAlignment="1">
      <alignment horizontal="center" vertical="center"/>
    </xf>
    <xf numFmtId="0" fontId="36" fillId="0" borderId="29" xfId="0" applyFont="1" applyBorder="1"/>
    <xf numFmtId="16" fontId="36" fillId="0" borderId="2" xfId="0" applyNumberFormat="1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0" fontId="6" fillId="4" borderId="22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16" fontId="36" fillId="0" borderId="29" xfId="0" applyNumberFormat="1" applyFont="1" applyBorder="1" applyAlignment="1">
      <alignment horizontal="center" vertical="center"/>
    </xf>
    <xf numFmtId="16" fontId="36" fillId="0" borderId="25" xfId="0" applyNumberFormat="1" applyFont="1" applyBorder="1" applyAlignment="1">
      <alignment horizontal="center" vertical="center"/>
    </xf>
    <xf numFmtId="1" fontId="3" fillId="8" borderId="7" xfId="0" applyNumberFormat="1" applyFont="1" applyFill="1" applyBorder="1" applyAlignment="1">
      <alignment horizontal="center" vertical="center"/>
    </xf>
    <xf numFmtId="167" fontId="3" fillId="8" borderId="7" xfId="0" applyNumberFormat="1" applyFont="1" applyFill="1" applyBorder="1" applyAlignment="1">
      <alignment horizontal="center" vertical="center"/>
    </xf>
    <xf numFmtId="167" fontId="3" fillId="8" borderId="7" xfId="0" applyNumberFormat="1" applyFont="1" applyFill="1" applyBorder="1" applyAlignment="1">
      <alignment horizontal="left"/>
    </xf>
    <xf numFmtId="0" fontId="3" fillId="8" borderId="7" xfId="0" applyFont="1" applyFill="1" applyBorder="1" applyAlignment="1">
      <alignment horizontal="center"/>
    </xf>
    <xf numFmtId="2" fontId="3" fillId="8" borderId="7" xfId="0" applyNumberFormat="1" applyFont="1" applyFill="1" applyBorder="1" applyAlignment="1">
      <alignment horizontal="center"/>
    </xf>
    <xf numFmtId="0" fontId="3" fillId="8" borderId="18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left" vertical="center" wrapText="1"/>
    </xf>
    <xf numFmtId="0" fontId="36" fillId="41" borderId="29" xfId="0" applyFont="1" applyFill="1" applyBorder="1" applyAlignment="1">
      <alignment horizontal="center" vertical="center"/>
    </xf>
    <xf numFmtId="16" fontId="36" fillId="41" borderId="29" xfId="0" applyNumberFormat="1" applyFont="1" applyFill="1" applyBorder="1" applyAlignment="1">
      <alignment horizontal="center" vertical="center"/>
    </xf>
    <xf numFmtId="0" fontId="36" fillId="41" borderId="29" xfId="0" applyFont="1" applyFill="1" applyBorder="1"/>
    <xf numFmtId="0" fontId="37" fillId="41" borderId="29" xfId="0" applyFont="1" applyFill="1" applyBorder="1" applyAlignment="1">
      <alignment horizontal="center" vertical="center"/>
    </xf>
    <xf numFmtId="16" fontId="36" fillId="41" borderId="22" xfId="0" applyNumberFormat="1" applyFont="1" applyFill="1" applyBorder="1" applyAlignment="1">
      <alignment horizontal="center" vertical="center"/>
    </xf>
    <xf numFmtId="0" fontId="36" fillId="41" borderId="0" xfId="0" applyFont="1" applyFill="1"/>
    <xf numFmtId="0" fontId="3" fillId="41" borderId="0" xfId="0" applyFont="1" applyFill="1" applyAlignment="1">
      <alignment horizontal="center"/>
    </xf>
    <xf numFmtId="0" fontId="3" fillId="41" borderId="0" xfId="0" applyFont="1" applyFill="1"/>
    <xf numFmtId="0" fontId="36" fillId="41" borderId="0" xfId="0" applyFont="1" applyFill="1" applyAlignment="1">
      <alignment horizontal="center" vertical="center"/>
    </xf>
    <xf numFmtId="165" fontId="36" fillId="41" borderId="0" xfId="0" applyNumberFormat="1" applyFont="1" applyFill="1" applyAlignment="1">
      <alignment horizontal="center" vertical="center"/>
    </xf>
    <xf numFmtId="0" fontId="0" fillId="41" borderId="0" xfId="0" applyFill="1"/>
    <xf numFmtId="166" fontId="36" fillId="41" borderId="29" xfId="0" applyNumberFormat="1" applyFont="1" applyFill="1" applyBorder="1" applyAlignment="1">
      <alignment horizontal="center" vertical="center"/>
    </xf>
    <xf numFmtId="2" fontId="36" fillId="41" borderId="29" xfId="0" applyNumberFormat="1" applyFont="1" applyFill="1" applyBorder="1" applyAlignment="1">
      <alignment horizontal="center" vertical="center"/>
    </xf>
    <xf numFmtId="165" fontId="36" fillId="0" borderId="22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2" fontId="36" fillId="0" borderId="29" xfId="0" applyNumberFormat="1" applyFont="1" applyBorder="1" applyAlignment="1">
      <alignment horizontal="center" vertical="center"/>
    </xf>
    <xf numFmtId="10" fontId="36" fillId="0" borderId="29" xfId="0" applyNumberFormat="1" applyFont="1" applyBorder="1" applyAlignment="1">
      <alignment horizontal="center" vertical="center" wrapText="1"/>
    </xf>
    <xf numFmtId="166" fontId="36" fillId="0" borderId="40" xfId="0" applyNumberFormat="1" applyFont="1" applyBorder="1" applyAlignment="1">
      <alignment horizontal="center" vertical="center"/>
    </xf>
    <xf numFmtId="0" fontId="37" fillId="42" borderId="25" xfId="0" applyFont="1" applyFill="1" applyBorder="1" applyAlignment="1">
      <alignment horizontal="center" vertical="center"/>
    </xf>
    <xf numFmtId="0" fontId="36" fillId="42" borderId="2" xfId="0" applyFont="1" applyFill="1" applyBorder="1" applyAlignment="1">
      <alignment horizontal="center" vertical="center"/>
    </xf>
    <xf numFmtId="2" fontId="37" fillId="42" borderId="2" xfId="0" applyNumberFormat="1" applyFont="1" applyFill="1" applyBorder="1" applyAlignment="1">
      <alignment horizontal="center" vertical="center"/>
    </xf>
    <xf numFmtId="166" fontId="36" fillId="42" borderId="2" xfId="0" applyNumberFormat="1" applyFont="1" applyFill="1" applyBorder="1" applyAlignment="1">
      <alignment horizontal="center" vertical="center"/>
    </xf>
    <xf numFmtId="0" fontId="37" fillId="42" borderId="2" xfId="0" applyFont="1" applyFill="1" applyBorder="1" applyAlignment="1">
      <alignment horizontal="center" vertical="center"/>
    </xf>
    <xf numFmtId="16" fontId="36" fillId="43" borderId="2" xfId="0" applyNumberFormat="1" applyFont="1" applyFill="1" applyBorder="1" applyAlignment="1">
      <alignment horizontal="center" vertical="center"/>
    </xf>
    <xf numFmtId="0" fontId="36" fillId="42" borderId="29" xfId="0" applyFont="1" applyFill="1" applyBorder="1" applyAlignment="1">
      <alignment horizontal="center" vertical="center"/>
    </xf>
    <xf numFmtId="2" fontId="37" fillId="42" borderId="29" xfId="0" applyNumberFormat="1" applyFont="1" applyFill="1" applyBorder="1" applyAlignment="1">
      <alignment horizontal="center" vertical="center"/>
    </xf>
    <xf numFmtId="16" fontId="36" fillId="43" borderId="29" xfId="0" applyNumberFormat="1" applyFont="1" applyFill="1" applyBorder="1" applyAlignment="1">
      <alignment horizontal="center" vertical="center"/>
    </xf>
    <xf numFmtId="0" fontId="36" fillId="43" borderId="29" xfId="0" applyFont="1" applyFill="1" applyBorder="1"/>
    <xf numFmtId="0" fontId="36" fillId="43" borderId="29" xfId="0" applyFont="1" applyFill="1" applyBorder="1" applyAlignment="1">
      <alignment horizontal="center" vertical="center"/>
    </xf>
    <xf numFmtId="0" fontId="37" fillId="43" borderId="29" xfId="0" applyFont="1" applyFill="1" applyBorder="1" applyAlignment="1">
      <alignment horizontal="center" vertical="center"/>
    </xf>
    <xf numFmtId="0" fontId="37" fillId="44" borderId="29" xfId="0" applyFont="1" applyFill="1" applyBorder="1" applyAlignment="1">
      <alignment horizontal="center" vertical="center"/>
    </xf>
    <xf numFmtId="0" fontId="36" fillId="44" borderId="29" xfId="0" applyFont="1" applyFill="1" applyBorder="1" applyAlignment="1">
      <alignment horizontal="center" vertical="center"/>
    </xf>
    <xf numFmtId="2" fontId="37" fillId="44" borderId="29" xfId="0" applyNumberFormat="1" applyFont="1" applyFill="1" applyBorder="1" applyAlignment="1">
      <alignment horizontal="center" vertical="center"/>
    </xf>
    <xf numFmtId="166" fontId="36" fillId="44" borderId="29" xfId="0" applyNumberFormat="1" applyFont="1" applyFill="1" applyBorder="1" applyAlignment="1">
      <alignment horizontal="center" vertical="center"/>
    </xf>
    <xf numFmtId="16" fontId="36" fillId="45" borderId="29" xfId="0" applyNumberFormat="1" applyFont="1" applyFill="1" applyBorder="1" applyAlignment="1">
      <alignment horizontal="center" vertical="center"/>
    </xf>
    <xf numFmtId="16" fontId="36" fillId="45" borderId="40" xfId="0" applyNumberFormat="1" applyFont="1" applyFill="1" applyBorder="1" applyAlignment="1">
      <alignment horizontal="center" vertical="center"/>
    </xf>
    <xf numFmtId="0" fontId="36" fillId="45" borderId="29" xfId="0" applyFont="1" applyFill="1" applyBorder="1"/>
    <xf numFmtId="0" fontId="36" fillId="45" borderId="29" xfId="0" applyFont="1" applyFill="1" applyBorder="1" applyAlignment="1">
      <alignment horizontal="center" vertical="center"/>
    </xf>
    <xf numFmtId="0" fontId="37" fillId="45" borderId="29" xfId="0" applyFont="1" applyFill="1" applyBorder="1" applyAlignment="1">
      <alignment horizontal="center" vertical="center"/>
    </xf>
    <xf numFmtId="0" fontId="36" fillId="45" borderId="40" xfId="0" applyFont="1" applyFill="1" applyBorder="1" applyAlignment="1">
      <alignment horizontal="center" vertical="center"/>
    </xf>
    <xf numFmtId="2" fontId="36" fillId="44" borderId="29" xfId="0" applyNumberFormat="1" applyFont="1" applyFill="1" applyBorder="1" applyAlignment="1">
      <alignment horizontal="center" vertical="center"/>
    </xf>
    <xf numFmtId="10" fontId="36" fillId="44" borderId="29" xfId="0" applyNumberFormat="1" applyFont="1" applyFill="1" applyBorder="1" applyAlignment="1">
      <alignment horizontal="center" vertical="center" wrapText="1"/>
    </xf>
    <xf numFmtId="16" fontId="36" fillId="44" borderId="29" xfId="0" applyNumberFormat="1" applyFont="1" applyFill="1" applyBorder="1" applyAlignment="1">
      <alignment horizontal="center" vertical="center"/>
    </xf>
    <xf numFmtId="2" fontId="37" fillId="45" borderId="29" xfId="0" applyNumberFormat="1" applyFont="1" applyFill="1" applyBorder="1" applyAlignment="1">
      <alignment horizontal="center" vertical="center"/>
    </xf>
    <xf numFmtId="0" fontId="3" fillId="45" borderId="29" xfId="0" applyFont="1" applyFill="1" applyBorder="1" applyAlignment="1">
      <alignment horizontal="center" vertical="center"/>
    </xf>
    <xf numFmtId="165" fontId="36" fillId="45" borderId="29" xfId="0" applyNumberFormat="1" applyFont="1" applyFill="1" applyBorder="1" applyAlignment="1">
      <alignment horizontal="center" vertical="center"/>
    </xf>
    <xf numFmtId="15" fontId="3" fillId="45" borderId="29" xfId="0" applyNumberFormat="1" applyFont="1" applyFill="1" applyBorder="1" applyAlignment="1">
      <alignment horizontal="center" vertical="center"/>
    </xf>
    <xf numFmtId="0" fontId="36" fillId="45" borderId="29" xfId="0" applyFont="1" applyFill="1" applyBorder="1" applyAlignment="1">
      <alignment horizontal="left"/>
    </xf>
    <xf numFmtId="43" fontId="36" fillId="45" borderId="29" xfId="0" applyNumberFormat="1" applyFont="1" applyFill="1" applyBorder="1" applyAlignment="1">
      <alignment horizontal="center" vertical="top"/>
    </xf>
    <xf numFmtId="0" fontId="36" fillId="46" borderId="40" xfId="0" applyFont="1" applyFill="1" applyBorder="1" applyAlignment="1">
      <alignment horizontal="center" vertical="center"/>
    </xf>
    <xf numFmtId="16" fontId="36" fillId="46" borderId="40" xfId="0" applyNumberFormat="1" applyFont="1" applyFill="1" applyBorder="1" applyAlignment="1">
      <alignment horizontal="center" vertical="center"/>
    </xf>
    <xf numFmtId="0" fontId="36" fillId="46" borderId="29" xfId="0" applyFont="1" applyFill="1" applyBorder="1"/>
    <xf numFmtId="0" fontId="36" fillId="46" borderId="29" xfId="0" applyFont="1" applyFill="1" applyBorder="1" applyAlignment="1">
      <alignment horizontal="center" vertical="center"/>
    </xf>
    <xf numFmtId="0" fontId="37" fillId="46" borderId="29" xfId="0" applyFont="1" applyFill="1" applyBorder="1" applyAlignment="1">
      <alignment horizontal="center" vertical="center"/>
    </xf>
    <xf numFmtId="0" fontId="37" fillId="47" borderId="29" xfId="0" applyFont="1" applyFill="1" applyBorder="1" applyAlignment="1">
      <alignment horizontal="center" vertical="center"/>
    </xf>
    <xf numFmtId="0" fontId="36" fillId="47" borderId="29" xfId="0" applyFont="1" applyFill="1" applyBorder="1" applyAlignment="1">
      <alignment horizontal="center" vertical="center"/>
    </xf>
    <xf numFmtId="2" fontId="37" fillId="47" borderId="29" xfId="0" applyNumberFormat="1" applyFont="1" applyFill="1" applyBorder="1" applyAlignment="1">
      <alignment horizontal="center" vertical="center"/>
    </xf>
    <xf numFmtId="166" fontId="36" fillId="47" borderId="29" xfId="0" applyNumberFormat="1" applyFont="1" applyFill="1" applyBorder="1" applyAlignment="1">
      <alignment horizontal="center" vertical="center"/>
    </xf>
    <xf numFmtId="16" fontId="36" fillId="46" borderId="29" xfId="0" applyNumberFormat="1" applyFont="1" applyFill="1" applyBorder="1" applyAlignment="1">
      <alignment horizontal="center" vertical="center"/>
    </xf>
    <xf numFmtId="0" fontId="37" fillId="44" borderId="25" xfId="0" applyFont="1" applyFill="1" applyBorder="1" applyAlignment="1">
      <alignment horizontal="center" vertical="center"/>
    </xf>
    <xf numFmtId="0" fontId="36" fillId="44" borderId="2" xfId="0" applyFont="1" applyFill="1" applyBorder="1" applyAlignment="1">
      <alignment horizontal="center" vertical="center"/>
    </xf>
    <xf numFmtId="2" fontId="37" fillId="44" borderId="2" xfId="0" applyNumberFormat="1" applyFont="1" applyFill="1" applyBorder="1" applyAlignment="1">
      <alignment horizontal="center" vertical="center"/>
    </xf>
    <xf numFmtId="166" fontId="36" fillId="44" borderId="2" xfId="0" applyNumberFormat="1" applyFont="1" applyFill="1" applyBorder="1" applyAlignment="1">
      <alignment horizontal="center" vertical="center"/>
    </xf>
    <xf numFmtId="0" fontId="37" fillId="44" borderId="2" xfId="0" applyFont="1" applyFill="1" applyBorder="1" applyAlignment="1">
      <alignment horizontal="center" vertical="center"/>
    </xf>
    <xf numFmtId="16" fontId="36" fillId="45" borderId="2" xfId="0" applyNumberFormat="1" applyFont="1" applyFill="1" applyBorder="1" applyAlignment="1">
      <alignment horizontal="center" vertical="center"/>
    </xf>
    <xf numFmtId="49" fontId="36" fillId="43" borderId="29" xfId="0" applyNumberFormat="1" applyFont="1" applyFill="1" applyBorder="1" applyAlignment="1">
      <alignment horizontal="center" vertical="center"/>
    </xf>
    <xf numFmtId="49" fontId="36" fillId="42" borderId="29" xfId="0" applyNumberFormat="1" applyFont="1" applyFill="1" applyBorder="1" applyAlignment="1">
      <alignment horizontal="center" vertical="center"/>
    </xf>
    <xf numFmtId="16" fontId="36" fillId="43" borderId="40" xfId="0" applyNumberFormat="1" applyFont="1" applyFill="1" applyBorder="1" applyAlignment="1">
      <alignment horizontal="center" vertical="center"/>
    </xf>
    <xf numFmtId="0" fontId="36" fillId="43" borderId="40" xfId="0" applyFont="1" applyFill="1" applyBorder="1" applyAlignment="1">
      <alignment horizontal="center" vertical="center"/>
    </xf>
    <xf numFmtId="0" fontId="37" fillId="42" borderId="29" xfId="0" applyFont="1" applyFill="1" applyBorder="1" applyAlignment="1">
      <alignment horizontal="center" vertical="center"/>
    </xf>
    <xf numFmtId="166" fontId="36" fillId="42" borderId="29" xfId="0" applyNumberFormat="1" applyFont="1" applyFill="1" applyBorder="1" applyAlignment="1">
      <alignment horizontal="center" vertical="center"/>
    </xf>
    <xf numFmtId="0" fontId="37" fillId="0" borderId="40" xfId="0" applyFont="1" applyBorder="1" applyAlignment="1">
      <alignment horizontal="center" vertical="center"/>
    </xf>
    <xf numFmtId="167" fontId="3" fillId="48" borderId="2" xfId="0" applyNumberFormat="1" applyFont="1" applyFill="1" applyBorder="1" applyAlignment="1">
      <alignment horizontal="center" vertical="center"/>
    </xf>
    <xf numFmtId="0" fontId="15" fillId="46" borderId="2" xfId="0" applyFont="1" applyFill="1" applyBorder="1"/>
    <xf numFmtId="0" fontId="15" fillId="46" borderId="2" xfId="0" applyFont="1" applyFill="1" applyBorder="1" applyAlignment="1">
      <alignment horizontal="center"/>
    </xf>
    <xf numFmtId="0" fontId="3" fillId="46" borderId="2" xfId="0" applyFont="1" applyFill="1" applyBorder="1" applyAlignment="1">
      <alignment horizontal="center"/>
    </xf>
    <xf numFmtId="0" fontId="3" fillId="49" borderId="4" xfId="0" applyFont="1" applyFill="1" applyBorder="1" applyAlignment="1">
      <alignment horizontal="center"/>
    </xf>
    <xf numFmtId="2" fontId="3" fillId="49" borderId="2" xfId="0" applyNumberFormat="1" applyFont="1" applyFill="1" applyBorder="1" applyAlignment="1">
      <alignment horizontal="center" vertical="center" wrapText="1"/>
    </xf>
    <xf numFmtId="10" fontId="3" fillId="49" borderId="2" xfId="0" applyNumberFormat="1" applyFont="1" applyFill="1" applyBorder="1" applyAlignment="1">
      <alignment horizontal="center" vertical="center" wrapText="1"/>
    </xf>
    <xf numFmtId="0" fontId="3" fillId="49" borderId="2" xfId="0" applyFont="1" applyFill="1" applyBorder="1" applyAlignment="1">
      <alignment horizontal="center"/>
    </xf>
    <xf numFmtId="167" fontId="3" fillId="49" borderId="2" xfId="0" applyNumberFormat="1" applyFont="1" applyFill="1" applyBorder="1" applyAlignment="1">
      <alignment horizontal="center" vertical="center" wrapText="1"/>
    </xf>
    <xf numFmtId="0" fontId="0" fillId="46" borderId="0" xfId="0" applyFill="1" applyAlignment="1">
      <alignment horizontal="center" vertical="center"/>
    </xf>
    <xf numFmtId="0" fontId="37" fillId="47" borderId="25" xfId="0" applyFont="1" applyFill="1" applyBorder="1" applyAlignment="1">
      <alignment horizontal="center" vertical="center"/>
    </xf>
    <xf numFmtId="0" fontId="36" fillId="47" borderId="2" xfId="0" applyFont="1" applyFill="1" applyBorder="1" applyAlignment="1">
      <alignment horizontal="center" vertical="center"/>
    </xf>
    <xf numFmtId="2" fontId="37" fillId="47" borderId="2" xfId="0" applyNumberFormat="1" applyFont="1" applyFill="1" applyBorder="1" applyAlignment="1">
      <alignment horizontal="center" vertical="center"/>
    </xf>
    <xf numFmtId="166" fontId="36" fillId="47" borderId="2" xfId="0" applyNumberFormat="1" applyFont="1" applyFill="1" applyBorder="1" applyAlignment="1">
      <alignment horizontal="center" vertical="center"/>
    </xf>
    <xf numFmtId="0" fontId="37" fillId="47" borderId="2" xfId="0" applyFont="1" applyFill="1" applyBorder="1" applyAlignment="1">
      <alignment horizontal="center" vertical="center"/>
    </xf>
    <xf numFmtId="16" fontId="36" fillId="46" borderId="2" xfId="0" applyNumberFormat="1" applyFont="1" applyFill="1" applyBorder="1" applyAlignment="1">
      <alignment horizontal="center" vertical="center"/>
    </xf>
    <xf numFmtId="0" fontId="37" fillId="0" borderId="40" xfId="0" applyFont="1" applyBorder="1" applyAlignment="1">
      <alignment horizontal="center" vertical="center"/>
    </xf>
    <xf numFmtId="16" fontId="36" fillId="0" borderId="40" xfId="0" applyNumberFormat="1" applyFont="1" applyBorder="1" applyAlignment="1">
      <alignment horizontal="center" vertical="center"/>
    </xf>
    <xf numFmtId="0" fontId="36" fillId="0" borderId="40" xfId="0" applyFont="1" applyBorder="1" applyAlignment="1">
      <alignment horizontal="center" vertical="center"/>
    </xf>
    <xf numFmtId="0" fontId="3" fillId="43" borderId="29" xfId="0" applyFont="1" applyFill="1" applyBorder="1" applyAlignment="1">
      <alignment horizontal="center" vertical="center"/>
    </xf>
    <xf numFmtId="165" fontId="36" fillId="43" borderId="29" xfId="0" applyNumberFormat="1" applyFont="1" applyFill="1" applyBorder="1" applyAlignment="1">
      <alignment horizontal="center" vertical="center"/>
    </xf>
    <xf numFmtId="15" fontId="3" fillId="43" borderId="29" xfId="0" applyNumberFormat="1" applyFont="1" applyFill="1" applyBorder="1" applyAlignment="1">
      <alignment horizontal="center" vertical="center"/>
    </xf>
    <xf numFmtId="0" fontId="36" fillId="43" borderId="29" xfId="0" applyFont="1" applyFill="1" applyBorder="1" applyAlignment="1">
      <alignment horizontal="left"/>
    </xf>
    <xf numFmtId="43" fontId="36" fillId="43" borderId="29" xfId="0" applyNumberFormat="1" applyFont="1" applyFill="1" applyBorder="1" applyAlignment="1">
      <alignment horizontal="center" vertical="top"/>
    </xf>
    <xf numFmtId="2" fontId="36" fillId="42" borderId="29" xfId="0" applyNumberFormat="1" applyFont="1" applyFill="1" applyBorder="1" applyAlignment="1">
      <alignment horizontal="center" vertical="center"/>
    </xf>
    <xf numFmtId="10" fontId="36" fillId="42" borderId="29" xfId="0" applyNumberFormat="1" applyFont="1" applyFill="1" applyBorder="1" applyAlignment="1">
      <alignment horizontal="center" vertical="center" wrapText="1"/>
    </xf>
    <xf numFmtId="16" fontId="36" fillId="42" borderId="29" xfId="0" applyNumberFormat="1" applyFont="1" applyFill="1" applyBorder="1" applyAlignment="1">
      <alignment horizontal="center" vertical="center"/>
    </xf>
    <xf numFmtId="2" fontId="37" fillId="43" borderId="29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0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19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1" xfId="0" applyFont="1" applyFill="1" applyBorder="1"/>
    <xf numFmtId="0" fontId="13" fillId="0" borderId="22" xfId="0" applyFont="1" applyBorder="1"/>
    <xf numFmtId="2" fontId="31" fillId="2" borderId="21" xfId="0" applyNumberFormat="1" applyFont="1" applyFill="1" applyBorder="1" applyAlignment="1">
      <alignment horizontal="left" wrapText="1"/>
    </xf>
    <xf numFmtId="0" fontId="36" fillId="0" borderId="39" xfId="0" applyFont="1" applyBorder="1" applyAlignment="1">
      <alignment horizontal="center" vertical="center"/>
    </xf>
    <xf numFmtId="0" fontId="36" fillId="0" borderId="40" xfId="0" applyFont="1" applyBorder="1" applyAlignment="1">
      <alignment horizontal="center" vertical="center"/>
    </xf>
    <xf numFmtId="16" fontId="36" fillId="0" borderId="39" xfId="0" applyNumberFormat="1" applyFont="1" applyBorder="1" applyAlignment="1">
      <alignment horizontal="center" vertical="center"/>
    </xf>
    <xf numFmtId="16" fontId="36" fillId="0" borderId="40" xfId="0" applyNumberFormat="1" applyFont="1" applyBorder="1" applyAlignment="1">
      <alignment horizontal="center" vertical="center"/>
    </xf>
    <xf numFmtId="0" fontId="37" fillId="0" borderId="39" xfId="0" applyFont="1" applyBorder="1" applyAlignment="1">
      <alignment horizontal="center" vertical="center"/>
    </xf>
    <xf numFmtId="0" fontId="37" fillId="0" borderId="40" xfId="0" applyFont="1" applyBorder="1" applyAlignment="1">
      <alignment horizontal="center" vertical="center"/>
    </xf>
    <xf numFmtId="166" fontId="36" fillId="44" borderId="39" xfId="0" applyNumberFormat="1" applyFont="1" applyFill="1" applyBorder="1" applyAlignment="1">
      <alignment horizontal="center" vertical="center"/>
    </xf>
    <xf numFmtId="166" fontId="36" fillId="44" borderId="40" xfId="0" applyNumberFormat="1" applyFont="1" applyFill="1" applyBorder="1" applyAlignment="1">
      <alignment horizontal="center" vertical="center"/>
    </xf>
    <xf numFmtId="0" fontId="37" fillId="44" borderId="39" xfId="0" applyFont="1" applyFill="1" applyBorder="1" applyAlignment="1">
      <alignment horizontal="center" vertical="center"/>
    </xf>
    <xf numFmtId="0" fontId="37" fillId="44" borderId="40" xfId="0" applyFont="1" applyFill="1" applyBorder="1" applyAlignment="1">
      <alignment horizontal="center" vertical="center"/>
    </xf>
    <xf numFmtId="0" fontId="36" fillId="45" borderId="39" xfId="0" applyFont="1" applyFill="1" applyBorder="1" applyAlignment="1">
      <alignment horizontal="center" vertical="center"/>
    </xf>
    <xf numFmtId="0" fontId="36" fillId="45" borderId="40" xfId="0" applyFont="1" applyFill="1" applyBorder="1" applyAlignment="1">
      <alignment horizontal="center" vertical="center"/>
    </xf>
    <xf numFmtId="16" fontId="36" fillId="45" borderId="39" xfId="0" applyNumberFormat="1" applyFont="1" applyFill="1" applyBorder="1" applyAlignment="1">
      <alignment horizontal="center" vertical="center"/>
    </xf>
    <xf numFmtId="16" fontId="36" fillId="45" borderId="40" xfId="0" applyNumberFormat="1" applyFont="1" applyFill="1" applyBorder="1" applyAlignment="1">
      <alignment horizontal="center" vertical="center"/>
    </xf>
    <xf numFmtId="0" fontId="37" fillId="42" borderId="39" xfId="0" applyFont="1" applyFill="1" applyBorder="1" applyAlignment="1">
      <alignment horizontal="center" vertical="center"/>
    </xf>
    <xf numFmtId="0" fontId="37" fillId="42" borderId="40" xfId="0" applyFont="1" applyFill="1" applyBorder="1" applyAlignment="1">
      <alignment horizontal="center" vertical="center"/>
    </xf>
    <xf numFmtId="0" fontId="36" fillId="43" borderId="39" xfId="0" applyFont="1" applyFill="1" applyBorder="1" applyAlignment="1">
      <alignment horizontal="center" vertical="center"/>
    </xf>
    <xf numFmtId="0" fontId="36" fillId="43" borderId="40" xfId="0" applyFont="1" applyFill="1" applyBorder="1" applyAlignment="1">
      <alignment horizontal="center" vertical="center"/>
    </xf>
    <xf numFmtId="16" fontId="36" fillId="43" borderId="39" xfId="0" applyNumberFormat="1" applyFont="1" applyFill="1" applyBorder="1" applyAlignment="1">
      <alignment horizontal="center" vertical="center"/>
    </xf>
    <xf numFmtId="16" fontId="36" fillId="43" borderId="40" xfId="0" applyNumberFormat="1" applyFont="1" applyFill="1" applyBorder="1" applyAlignment="1">
      <alignment horizontal="center" vertical="center"/>
    </xf>
    <xf numFmtId="166" fontId="36" fillId="42" borderId="39" xfId="0" applyNumberFormat="1" applyFont="1" applyFill="1" applyBorder="1" applyAlignment="1">
      <alignment horizontal="center" vertical="center"/>
    </xf>
    <xf numFmtId="166" fontId="36" fillId="42" borderId="40" xfId="0" applyNumberFormat="1" applyFont="1" applyFill="1" applyBorder="1" applyAlignment="1">
      <alignment horizontal="center" vertical="center"/>
    </xf>
  </cellXfs>
  <cellStyles count="92"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64"/>
    <cellStyle name="60% - Accent1 3" xfId="25"/>
    <cellStyle name="60% - Accent2 2" xfId="65"/>
    <cellStyle name="60% - Accent2 3" xfId="26"/>
    <cellStyle name="60% - Accent3 2" xfId="66"/>
    <cellStyle name="60% - Accent3 3" xfId="27"/>
    <cellStyle name="60% - Accent4 2" xfId="67"/>
    <cellStyle name="60% - Accent4 3" xfId="28"/>
    <cellStyle name="60% - Accent5 2" xfId="68"/>
    <cellStyle name="60% - Accent5 3" xfId="29"/>
    <cellStyle name="60% - Accent6 2" xfId="69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3" xfId="52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2" xfId="1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3" xfId="45"/>
    <cellStyle name="Output" xfId="7" builtinId="21" customBuiltin="1"/>
    <cellStyle name="Percent 2" xfId="46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212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C19" sqref="C19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309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45400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2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4.2851562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45400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70" t="s">
        <v>16</v>
      </c>
      <c r="B9" s="372" t="s">
        <v>17</v>
      </c>
      <c r="C9" s="372" t="s">
        <v>18</v>
      </c>
      <c r="D9" s="372" t="s">
        <v>19</v>
      </c>
      <c r="E9" s="26" t="s">
        <v>20</v>
      </c>
      <c r="F9" s="26" t="s">
        <v>21</v>
      </c>
      <c r="G9" s="367" t="s">
        <v>22</v>
      </c>
      <c r="H9" s="368"/>
      <c r="I9" s="369"/>
      <c r="J9" s="367" t="s">
        <v>23</v>
      </c>
      <c r="K9" s="368"/>
      <c r="L9" s="369"/>
      <c r="M9" s="26"/>
      <c r="N9" s="27"/>
      <c r="O9" s="27"/>
      <c r="P9" s="27"/>
    </row>
    <row r="10" spans="1:16" ht="38.25">
      <c r="A10" s="371"/>
      <c r="B10" s="373"/>
      <c r="C10" s="373"/>
      <c r="D10" s="373"/>
      <c r="E10" s="28" t="s">
        <v>24</v>
      </c>
      <c r="F10" s="28" t="s">
        <v>24</v>
      </c>
      <c r="G10" s="232" t="s">
        <v>25</v>
      </c>
      <c r="H10" s="232" t="s">
        <v>26</v>
      </c>
      <c r="I10" s="232" t="s">
        <v>27</v>
      </c>
      <c r="J10" s="232" t="s">
        <v>28</v>
      </c>
      <c r="K10" s="232" t="s">
        <v>29</v>
      </c>
      <c r="L10" s="232" t="s">
        <v>30</v>
      </c>
      <c r="M10" s="232" t="s">
        <v>31</v>
      </c>
      <c r="N10" s="29" t="s">
        <v>32</v>
      </c>
      <c r="O10" s="29" t="s">
        <v>33</v>
      </c>
      <c r="P10" s="30" t="s">
        <v>837</v>
      </c>
    </row>
    <row r="11" spans="1:16" ht="12.75" customHeight="1">
      <c r="A11" s="239">
        <v>1</v>
      </c>
      <c r="B11" s="251" t="s">
        <v>34</v>
      </c>
      <c r="C11" s="230" t="s">
        <v>35</v>
      </c>
      <c r="D11" s="242">
        <v>45407</v>
      </c>
      <c r="E11" s="230">
        <v>22200.75</v>
      </c>
      <c r="F11" s="230">
        <v>22188.133333333331</v>
      </c>
      <c r="G11" s="229">
        <v>22126.466666666664</v>
      </c>
      <c r="H11" s="229">
        <v>22052.183333333331</v>
      </c>
      <c r="I11" s="229">
        <v>21990.516666666663</v>
      </c>
      <c r="J11" s="229">
        <v>22262.416666666664</v>
      </c>
      <c r="K11" s="229">
        <v>22324.083333333336</v>
      </c>
      <c r="L11" s="229">
        <v>22398.366666666665</v>
      </c>
      <c r="M11" s="228">
        <v>22249.8</v>
      </c>
      <c r="N11" s="228">
        <v>22113.85</v>
      </c>
      <c r="O11" s="228">
        <v>13856550</v>
      </c>
      <c r="P11" s="231">
        <v>-2.0004384910250788E-2</v>
      </c>
    </row>
    <row r="12" spans="1:16" ht="12.75" customHeight="1">
      <c r="A12" s="239">
        <v>2</v>
      </c>
      <c r="B12" s="251" t="s">
        <v>34</v>
      </c>
      <c r="C12" s="230" t="s">
        <v>36</v>
      </c>
      <c r="D12" s="242">
        <v>45406</v>
      </c>
      <c r="E12" s="230">
        <v>47660.95</v>
      </c>
      <c r="F12" s="230">
        <v>47610.983333333337</v>
      </c>
      <c r="G12" s="229">
        <v>47471.966666666674</v>
      </c>
      <c r="H12" s="229">
        <v>47282.983333333337</v>
      </c>
      <c r="I12" s="229">
        <v>47143.966666666674</v>
      </c>
      <c r="J12" s="229">
        <v>47799.966666666674</v>
      </c>
      <c r="K12" s="229">
        <v>47938.983333333337</v>
      </c>
      <c r="L12" s="229">
        <v>48127.966666666674</v>
      </c>
      <c r="M12" s="228">
        <v>47750</v>
      </c>
      <c r="N12" s="228">
        <v>47422</v>
      </c>
      <c r="O12" s="228">
        <v>2332680</v>
      </c>
      <c r="P12" s="231">
        <v>1.0526862994827541E-2</v>
      </c>
    </row>
    <row r="13" spans="1:16" ht="12.75" customHeight="1">
      <c r="A13" s="239">
        <v>3</v>
      </c>
      <c r="B13" s="251" t="s">
        <v>34</v>
      </c>
      <c r="C13" s="250" t="s">
        <v>37</v>
      </c>
      <c r="D13" s="244">
        <v>45412</v>
      </c>
      <c r="E13" s="243">
        <v>21183.15</v>
      </c>
      <c r="F13" s="243">
        <v>21144.7</v>
      </c>
      <c r="G13" s="245">
        <v>21067.100000000002</v>
      </c>
      <c r="H13" s="245">
        <v>20951.050000000003</v>
      </c>
      <c r="I13" s="245">
        <v>20873.450000000004</v>
      </c>
      <c r="J13" s="245">
        <v>21260.75</v>
      </c>
      <c r="K13" s="245">
        <v>21338.35</v>
      </c>
      <c r="L13" s="245">
        <v>21454.399999999998</v>
      </c>
      <c r="M13" s="246">
        <v>21222.3</v>
      </c>
      <c r="N13" s="246">
        <v>21028.65</v>
      </c>
      <c r="O13" s="246">
        <v>72600</v>
      </c>
      <c r="P13" s="247">
        <v>0.12244897959183673</v>
      </c>
    </row>
    <row r="14" spans="1:16" ht="12.75" customHeight="1">
      <c r="A14" s="239">
        <v>4</v>
      </c>
      <c r="B14" s="251" t="s">
        <v>34</v>
      </c>
      <c r="C14" s="250" t="s">
        <v>38</v>
      </c>
      <c r="D14" s="244">
        <v>45411</v>
      </c>
      <c r="E14" s="243">
        <v>10752.4</v>
      </c>
      <c r="F14" s="243">
        <v>10765.983333333332</v>
      </c>
      <c r="G14" s="245">
        <v>10684.166666666664</v>
      </c>
      <c r="H14" s="245">
        <v>10615.933333333332</v>
      </c>
      <c r="I14" s="245">
        <v>10534.116666666665</v>
      </c>
      <c r="J14" s="245">
        <v>10834.216666666664</v>
      </c>
      <c r="K14" s="245">
        <v>10916.033333333333</v>
      </c>
      <c r="L14" s="245">
        <v>10984.266666666663</v>
      </c>
      <c r="M14" s="246">
        <v>10847.8</v>
      </c>
      <c r="N14" s="246">
        <v>10697.75</v>
      </c>
      <c r="O14" s="246">
        <v>1811775</v>
      </c>
      <c r="P14" s="247">
        <v>-1.9830613509605453E-3</v>
      </c>
    </row>
    <row r="15" spans="1:16" ht="12.75" customHeight="1">
      <c r="A15" s="239">
        <v>5</v>
      </c>
      <c r="B15" s="251" t="s">
        <v>913</v>
      </c>
      <c r="C15" s="243" t="s">
        <v>39</v>
      </c>
      <c r="D15" s="244">
        <v>45407</v>
      </c>
      <c r="E15" s="243">
        <v>750.35</v>
      </c>
      <c r="F15" s="243">
        <v>746.06666666666661</v>
      </c>
      <c r="G15" s="245">
        <v>731.28333333333319</v>
      </c>
      <c r="H15" s="245">
        <v>712.21666666666658</v>
      </c>
      <c r="I15" s="245">
        <v>697.43333333333317</v>
      </c>
      <c r="J15" s="245">
        <v>765.13333333333321</v>
      </c>
      <c r="K15" s="245">
        <v>779.91666666666652</v>
      </c>
      <c r="L15" s="245">
        <v>798.98333333333323</v>
      </c>
      <c r="M15" s="246">
        <v>760.85</v>
      </c>
      <c r="N15" s="246">
        <v>727</v>
      </c>
      <c r="O15" s="246">
        <v>14999000</v>
      </c>
      <c r="P15" s="247">
        <v>2.5712918005881148E-2</v>
      </c>
    </row>
    <row r="16" spans="1:16" ht="12.75" customHeight="1">
      <c r="A16" s="239">
        <v>6</v>
      </c>
      <c r="B16" s="251" t="s">
        <v>40</v>
      </c>
      <c r="C16" s="248" t="s">
        <v>41</v>
      </c>
      <c r="D16" s="244">
        <v>45407</v>
      </c>
      <c r="E16" s="243">
        <v>6656.85</v>
      </c>
      <c r="F16" s="243">
        <v>6620.45</v>
      </c>
      <c r="G16" s="245">
        <v>6561.4</v>
      </c>
      <c r="H16" s="245">
        <v>6465.95</v>
      </c>
      <c r="I16" s="245">
        <v>6406.9</v>
      </c>
      <c r="J16" s="245">
        <v>6715.9</v>
      </c>
      <c r="K16" s="245">
        <v>6774.9500000000007</v>
      </c>
      <c r="L16" s="245">
        <v>6870.4</v>
      </c>
      <c r="M16" s="246">
        <v>6679.5</v>
      </c>
      <c r="N16" s="246">
        <v>6525</v>
      </c>
      <c r="O16" s="246">
        <v>912000</v>
      </c>
      <c r="P16" s="247">
        <v>-3.1718646317186461E-2</v>
      </c>
    </row>
    <row r="17" spans="1:16" ht="12.75" customHeight="1">
      <c r="A17" s="239">
        <v>7</v>
      </c>
      <c r="B17" s="251" t="s">
        <v>42</v>
      </c>
      <c r="C17" s="248" t="s">
        <v>43</v>
      </c>
      <c r="D17" s="244">
        <v>45407</v>
      </c>
      <c r="E17" s="243">
        <v>26187.7</v>
      </c>
      <c r="F17" s="243">
        <v>26211.416666666668</v>
      </c>
      <c r="G17" s="245">
        <v>25976.283333333336</v>
      </c>
      <c r="H17" s="245">
        <v>25764.866666666669</v>
      </c>
      <c r="I17" s="245">
        <v>25529.733333333337</v>
      </c>
      <c r="J17" s="245">
        <v>26422.833333333336</v>
      </c>
      <c r="K17" s="245">
        <v>26657.966666666667</v>
      </c>
      <c r="L17" s="245">
        <v>26869.383333333335</v>
      </c>
      <c r="M17" s="246">
        <v>26446.55</v>
      </c>
      <c r="N17" s="246">
        <v>26000</v>
      </c>
      <c r="O17" s="246">
        <v>207400</v>
      </c>
      <c r="P17" s="247">
        <v>2.5514240506329115E-2</v>
      </c>
    </row>
    <row r="18" spans="1:16" ht="12.75" customHeight="1">
      <c r="A18" s="239">
        <v>8</v>
      </c>
      <c r="B18" s="251" t="s">
        <v>66</v>
      </c>
      <c r="C18" s="249" t="s">
        <v>44</v>
      </c>
      <c r="D18" s="244">
        <v>45407</v>
      </c>
      <c r="E18" s="243">
        <v>203.7</v>
      </c>
      <c r="F18" s="243">
        <v>205.21666666666667</v>
      </c>
      <c r="G18" s="245">
        <v>199.43333333333334</v>
      </c>
      <c r="H18" s="245">
        <v>195.16666666666666</v>
      </c>
      <c r="I18" s="245">
        <v>189.38333333333333</v>
      </c>
      <c r="J18" s="245">
        <v>209.48333333333335</v>
      </c>
      <c r="K18" s="245">
        <v>215.26666666666671</v>
      </c>
      <c r="L18" s="245">
        <v>219.53333333333336</v>
      </c>
      <c r="M18" s="246">
        <v>211</v>
      </c>
      <c r="N18" s="246">
        <v>200.95</v>
      </c>
      <c r="O18" s="246">
        <v>54264600</v>
      </c>
      <c r="P18" s="247">
        <v>7.2122052704576972E-2</v>
      </c>
    </row>
    <row r="19" spans="1:16" ht="12.75" customHeight="1">
      <c r="A19" s="239">
        <v>9</v>
      </c>
      <c r="B19" s="251" t="s">
        <v>45</v>
      </c>
      <c r="C19" s="246" t="s">
        <v>46</v>
      </c>
      <c r="D19" s="244">
        <v>45407</v>
      </c>
      <c r="E19" s="243">
        <v>233.45</v>
      </c>
      <c r="F19" s="243">
        <v>232.04999999999998</v>
      </c>
      <c r="G19" s="245">
        <v>228.39999999999998</v>
      </c>
      <c r="H19" s="245">
        <v>223.35</v>
      </c>
      <c r="I19" s="245">
        <v>219.7</v>
      </c>
      <c r="J19" s="245">
        <v>237.09999999999997</v>
      </c>
      <c r="K19" s="245">
        <v>240.75</v>
      </c>
      <c r="L19" s="245">
        <v>245.79999999999995</v>
      </c>
      <c r="M19" s="246">
        <v>235.7</v>
      </c>
      <c r="N19" s="246">
        <v>227</v>
      </c>
      <c r="O19" s="246">
        <v>43001400</v>
      </c>
      <c r="P19" s="247">
        <v>-7.8540357660705654E-4</v>
      </c>
    </row>
    <row r="20" spans="1:16" ht="12.75" customHeight="1">
      <c r="A20" s="239">
        <v>10</v>
      </c>
      <c r="B20" s="251" t="s">
        <v>47</v>
      </c>
      <c r="C20" s="243" t="s">
        <v>48</v>
      </c>
      <c r="D20" s="244">
        <v>45407</v>
      </c>
      <c r="E20" s="243">
        <v>2448.65</v>
      </c>
      <c r="F20" s="243">
        <v>2442.6833333333338</v>
      </c>
      <c r="G20" s="245">
        <v>2426.0666666666675</v>
      </c>
      <c r="H20" s="245">
        <v>2403.4833333333336</v>
      </c>
      <c r="I20" s="245">
        <v>2386.8666666666672</v>
      </c>
      <c r="J20" s="245">
        <v>2465.2666666666678</v>
      </c>
      <c r="K20" s="245">
        <v>2481.8833333333337</v>
      </c>
      <c r="L20" s="245">
        <v>2504.4666666666681</v>
      </c>
      <c r="M20" s="246">
        <v>2459.3000000000002</v>
      </c>
      <c r="N20" s="246">
        <v>2420.1</v>
      </c>
      <c r="O20" s="246">
        <v>5527500</v>
      </c>
      <c r="P20" s="247">
        <v>2.0121818577333041E-3</v>
      </c>
    </row>
    <row r="21" spans="1:16" ht="12.75" customHeight="1">
      <c r="A21" s="239">
        <v>11</v>
      </c>
      <c r="B21" s="251" t="s">
        <v>115</v>
      </c>
      <c r="C21" s="243" t="s">
        <v>49</v>
      </c>
      <c r="D21" s="244">
        <v>45407</v>
      </c>
      <c r="E21" s="243">
        <v>3109</v>
      </c>
      <c r="F21" s="243">
        <v>3120.8833333333332</v>
      </c>
      <c r="G21" s="245">
        <v>3086.7666666666664</v>
      </c>
      <c r="H21" s="245">
        <v>3064.5333333333333</v>
      </c>
      <c r="I21" s="245">
        <v>3030.4166666666665</v>
      </c>
      <c r="J21" s="245">
        <v>3143.1166666666663</v>
      </c>
      <c r="K21" s="245">
        <v>3177.2333333333331</v>
      </c>
      <c r="L21" s="245">
        <v>3199.4666666666662</v>
      </c>
      <c r="M21" s="246">
        <v>3155</v>
      </c>
      <c r="N21" s="246">
        <v>3098.65</v>
      </c>
      <c r="O21" s="246">
        <v>14196300</v>
      </c>
      <c r="P21" s="247">
        <v>4.0313169676009421E-3</v>
      </c>
    </row>
    <row r="22" spans="1:16" ht="12.75" customHeight="1">
      <c r="A22" s="239">
        <v>12</v>
      </c>
      <c r="B22" s="251" t="s">
        <v>115</v>
      </c>
      <c r="C22" s="243" t="s">
        <v>50</v>
      </c>
      <c r="D22" s="244">
        <v>45407</v>
      </c>
      <c r="E22" s="243">
        <v>1307.7</v>
      </c>
      <c r="F22" s="243">
        <v>1309.0666666666666</v>
      </c>
      <c r="G22" s="245">
        <v>1295.1333333333332</v>
      </c>
      <c r="H22" s="245">
        <v>1282.5666666666666</v>
      </c>
      <c r="I22" s="245">
        <v>1268.6333333333332</v>
      </c>
      <c r="J22" s="245">
        <v>1321.6333333333332</v>
      </c>
      <c r="K22" s="245">
        <v>1335.5666666666666</v>
      </c>
      <c r="L22" s="245">
        <v>1348.1333333333332</v>
      </c>
      <c r="M22" s="246">
        <v>1323</v>
      </c>
      <c r="N22" s="246">
        <v>1296.5</v>
      </c>
      <c r="O22" s="246">
        <v>39160800</v>
      </c>
      <c r="P22" s="247">
        <v>9.757003176698708E-3</v>
      </c>
    </row>
    <row r="23" spans="1:16" ht="12.75" customHeight="1">
      <c r="A23" s="239">
        <v>13</v>
      </c>
      <c r="B23" s="251" t="s">
        <v>42</v>
      </c>
      <c r="C23" s="243" t="s">
        <v>51</v>
      </c>
      <c r="D23" s="244">
        <v>45407</v>
      </c>
      <c r="E23" s="243">
        <v>4747.55</v>
      </c>
      <c r="F23" s="243">
        <v>4736.8499999999995</v>
      </c>
      <c r="G23" s="245">
        <v>4691.6999999999989</v>
      </c>
      <c r="H23" s="245">
        <v>4635.8499999999995</v>
      </c>
      <c r="I23" s="245">
        <v>4590.6999999999989</v>
      </c>
      <c r="J23" s="245">
        <v>4792.6999999999989</v>
      </c>
      <c r="K23" s="245">
        <v>4837.8499999999985</v>
      </c>
      <c r="L23" s="245">
        <v>4893.6999999999989</v>
      </c>
      <c r="M23" s="246">
        <v>4782</v>
      </c>
      <c r="N23" s="246">
        <v>4681</v>
      </c>
      <c r="O23" s="246">
        <v>1157400</v>
      </c>
      <c r="P23" s="247">
        <v>-2.8863903339486491E-2</v>
      </c>
    </row>
    <row r="24" spans="1:16" ht="12.75" customHeight="1">
      <c r="A24" s="239">
        <v>14</v>
      </c>
      <c r="B24" s="251" t="s">
        <v>47</v>
      </c>
      <c r="C24" s="243" t="s">
        <v>52</v>
      </c>
      <c r="D24" s="244">
        <v>45407</v>
      </c>
      <c r="E24" s="243">
        <v>619.85</v>
      </c>
      <c r="F24" s="243">
        <v>615.13333333333333</v>
      </c>
      <c r="G24" s="245">
        <v>606.7166666666667</v>
      </c>
      <c r="H24" s="245">
        <v>593.58333333333337</v>
      </c>
      <c r="I24" s="245">
        <v>585.16666666666674</v>
      </c>
      <c r="J24" s="245">
        <v>628.26666666666665</v>
      </c>
      <c r="K24" s="245">
        <v>636.68333333333339</v>
      </c>
      <c r="L24" s="245">
        <v>649.81666666666661</v>
      </c>
      <c r="M24" s="246">
        <v>623.54999999999995</v>
      </c>
      <c r="N24" s="246">
        <v>602</v>
      </c>
      <c r="O24" s="246">
        <v>48209400</v>
      </c>
      <c r="P24" s="247">
        <v>1.9140030441400304E-2</v>
      </c>
    </row>
    <row r="25" spans="1:16" ht="12.75" customHeight="1">
      <c r="A25" s="239">
        <v>15</v>
      </c>
      <c r="B25" s="251" t="s">
        <v>42</v>
      </c>
      <c r="C25" s="243" t="s">
        <v>53</v>
      </c>
      <c r="D25" s="244">
        <v>45407</v>
      </c>
      <c r="E25" s="243">
        <v>6343.35</v>
      </c>
      <c r="F25" s="243">
        <v>6300.583333333333</v>
      </c>
      <c r="G25" s="245">
        <v>6250.2166666666662</v>
      </c>
      <c r="H25" s="245">
        <v>6157.083333333333</v>
      </c>
      <c r="I25" s="245">
        <v>6106.7166666666662</v>
      </c>
      <c r="J25" s="245">
        <v>6393.7166666666662</v>
      </c>
      <c r="K25" s="245">
        <v>6444.083333333333</v>
      </c>
      <c r="L25" s="245">
        <v>6537.2166666666662</v>
      </c>
      <c r="M25" s="246">
        <v>6350.95</v>
      </c>
      <c r="N25" s="246">
        <v>6207.45</v>
      </c>
      <c r="O25" s="246">
        <v>1861375</v>
      </c>
      <c r="P25" s="247">
        <v>-3.2797858099062917E-3</v>
      </c>
    </row>
    <row r="26" spans="1:16" ht="12.75" customHeight="1">
      <c r="A26" s="239">
        <v>16</v>
      </c>
      <c r="B26" s="251" t="s">
        <v>54</v>
      </c>
      <c r="C26" s="243" t="s">
        <v>55</v>
      </c>
      <c r="D26" s="244">
        <v>45407</v>
      </c>
      <c r="E26" s="243">
        <v>476.55</v>
      </c>
      <c r="F26" s="243">
        <v>471.51666666666671</v>
      </c>
      <c r="G26" s="245">
        <v>462.63333333333344</v>
      </c>
      <c r="H26" s="245">
        <v>448.71666666666675</v>
      </c>
      <c r="I26" s="245">
        <v>439.83333333333348</v>
      </c>
      <c r="J26" s="245">
        <v>485.43333333333339</v>
      </c>
      <c r="K26" s="245">
        <v>494.31666666666672</v>
      </c>
      <c r="L26" s="245">
        <v>508.23333333333335</v>
      </c>
      <c r="M26" s="246">
        <v>480.4</v>
      </c>
      <c r="N26" s="246">
        <v>457.6</v>
      </c>
      <c r="O26" s="246">
        <v>12768700</v>
      </c>
      <c r="P26" s="247">
        <v>6.2968917470525186E-3</v>
      </c>
    </row>
    <row r="27" spans="1:16" ht="12.75" customHeight="1">
      <c r="A27" s="239">
        <v>17</v>
      </c>
      <c r="B27" s="251" t="s">
        <v>54</v>
      </c>
      <c r="C27" s="243" t="s">
        <v>56</v>
      </c>
      <c r="D27" s="244">
        <v>45407</v>
      </c>
      <c r="E27" s="243">
        <v>176.5</v>
      </c>
      <c r="F27" s="243">
        <v>175.5</v>
      </c>
      <c r="G27" s="245">
        <v>173.6</v>
      </c>
      <c r="H27" s="245">
        <v>170.7</v>
      </c>
      <c r="I27" s="245">
        <v>168.79999999999998</v>
      </c>
      <c r="J27" s="245">
        <v>178.4</v>
      </c>
      <c r="K27" s="245">
        <v>180.29999999999998</v>
      </c>
      <c r="L27" s="245">
        <v>183.20000000000002</v>
      </c>
      <c r="M27" s="246">
        <v>177.4</v>
      </c>
      <c r="N27" s="246">
        <v>172.6</v>
      </c>
      <c r="O27" s="246">
        <v>112035000</v>
      </c>
      <c r="P27" s="247">
        <v>1.9148549076685163E-2</v>
      </c>
    </row>
    <row r="28" spans="1:16" ht="12.75" customHeight="1">
      <c r="A28" s="239">
        <v>18</v>
      </c>
      <c r="B28" s="251" t="s">
        <v>57</v>
      </c>
      <c r="C28" s="243" t="s">
        <v>58</v>
      </c>
      <c r="D28" s="244">
        <v>45407</v>
      </c>
      <c r="E28" s="243">
        <v>2826.5</v>
      </c>
      <c r="F28" s="243">
        <v>2827.0333333333333</v>
      </c>
      <c r="G28" s="245">
        <v>2815.3166666666666</v>
      </c>
      <c r="H28" s="245">
        <v>2804.1333333333332</v>
      </c>
      <c r="I28" s="245">
        <v>2792.4166666666665</v>
      </c>
      <c r="J28" s="245">
        <v>2838.2166666666667</v>
      </c>
      <c r="K28" s="245">
        <v>2849.9333333333329</v>
      </c>
      <c r="L28" s="245">
        <v>2861.1166666666668</v>
      </c>
      <c r="M28" s="246">
        <v>2838.75</v>
      </c>
      <c r="N28" s="246">
        <v>2815.85</v>
      </c>
      <c r="O28" s="246">
        <v>11024800</v>
      </c>
      <c r="P28" s="247">
        <v>7.5671723633704991E-3</v>
      </c>
    </row>
    <row r="29" spans="1:16" ht="12.75" customHeight="1">
      <c r="A29" s="239">
        <v>19</v>
      </c>
      <c r="B29" s="251" t="s">
        <v>40</v>
      </c>
      <c r="C29" s="243" t="s">
        <v>59</v>
      </c>
      <c r="D29" s="244">
        <v>45407</v>
      </c>
      <c r="E29" s="243">
        <v>1988</v>
      </c>
      <c r="F29" s="243">
        <v>1980.2666666666667</v>
      </c>
      <c r="G29" s="245">
        <v>1956.6833333333334</v>
      </c>
      <c r="H29" s="245">
        <v>1925.3666666666668</v>
      </c>
      <c r="I29" s="245">
        <v>1901.7833333333335</v>
      </c>
      <c r="J29" s="245">
        <v>2011.5833333333333</v>
      </c>
      <c r="K29" s="245">
        <v>2035.1666666666667</v>
      </c>
      <c r="L29" s="245">
        <v>2066.4833333333331</v>
      </c>
      <c r="M29" s="246">
        <v>2003.85</v>
      </c>
      <c r="N29" s="246">
        <v>1948.95</v>
      </c>
      <c r="O29" s="246">
        <v>3060413</v>
      </c>
      <c r="P29" s="247">
        <v>-5.1300405631114297E-3</v>
      </c>
    </row>
    <row r="30" spans="1:16" ht="12.75" customHeight="1">
      <c r="A30" s="239">
        <v>20</v>
      </c>
      <c r="B30" s="251" t="s">
        <v>913</v>
      </c>
      <c r="C30" s="248" t="s">
        <v>60</v>
      </c>
      <c r="D30" s="244">
        <v>45407</v>
      </c>
      <c r="E30" s="243">
        <v>5985.6</v>
      </c>
      <c r="F30" s="243">
        <v>5939.95</v>
      </c>
      <c r="G30" s="245">
        <v>5868.9</v>
      </c>
      <c r="H30" s="245">
        <v>5752.2</v>
      </c>
      <c r="I30" s="245">
        <v>5681.15</v>
      </c>
      <c r="J30" s="245">
        <v>6056.65</v>
      </c>
      <c r="K30" s="245">
        <v>6127.7000000000007</v>
      </c>
      <c r="L30" s="245">
        <v>6244.4</v>
      </c>
      <c r="M30" s="246">
        <v>6011</v>
      </c>
      <c r="N30" s="246">
        <v>5823.25</v>
      </c>
      <c r="O30" s="246">
        <v>493125</v>
      </c>
      <c r="P30" s="247">
        <v>-2.5492811619979249E-2</v>
      </c>
    </row>
    <row r="31" spans="1:16" ht="12.75" customHeight="1">
      <c r="A31" s="239">
        <v>21</v>
      </c>
      <c r="B31" s="251" t="s">
        <v>61</v>
      </c>
      <c r="C31" s="243" t="s">
        <v>62</v>
      </c>
      <c r="D31" s="244">
        <v>45407</v>
      </c>
      <c r="E31" s="243">
        <v>615.35</v>
      </c>
      <c r="F31" s="243">
        <v>616.36666666666667</v>
      </c>
      <c r="G31" s="245">
        <v>609.23333333333335</v>
      </c>
      <c r="H31" s="245">
        <v>603.11666666666667</v>
      </c>
      <c r="I31" s="245">
        <v>595.98333333333335</v>
      </c>
      <c r="J31" s="245">
        <v>622.48333333333335</v>
      </c>
      <c r="K31" s="245">
        <v>629.61666666666679</v>
      </c>
      <c r="L31" s="245">
        <v>635.73333333333335</v>
      </c>
      <c r="M31" s="246">
        <v>623.5</v>
      </c>
      <c r="N31" s="246">
        <v>610.25</v>
      </c>
      <c r="O31" s="246">
        <v>20401000</v>
      </c>
      <c r="P31" s="247">
        <v>-1.0283028106943491E-3</v>
      </c>
    </row>
    <row r="32" spans="1:16" ht="12.75" customHeight="1">
      <c r="A32" s="239">
        <v>22</v>
      </c>
      <c r="B32" s="251" t="s">
        <v>42</v>
      </c>
      <c r="C32" s="243" t="s">
        <v>63</v>
      </c>
      <c r="D32" s="244">
        <v>45407</v>
      </c>
      <c r="E32" s="243">
        <v>1110.3499999999999</v>
      </c>
      <c r="F32" s="243">
        <v>1098.9333333333334</v>
      </c>
      <c r="G32" s="245">
        <v>1083.2166666666667</v>
      </c>
      <c r="H32" s="245">
        <v>1056.0833333333333</v>
      </c>
      <c r="I32" s="245">
        <v>1040.3666666666666</v>
      </c>
      <c r="J32" s="245">
        <v>1126.0666666666668</v>
      </c>
      <c r="K32" s="245">
        <v>1141.7833333333335</v>
      </c>
      <c r="L32" s="245">
        <v>1168.916666666667</v>
      </c>
      <c r="M32" s="246">
        <v>1114.6500000000001</v>
      </c>
      <c r="N32" s="246">
        <v>1071.8</v>
      </c>
      <c r="O32" s="246">
        <v>15229500</v>
      </c>
      <c r="P32" s="247">
        <v>7.7152631195865785E-3</v>
      </c>
    </row>
    <row r="33" spans="1:16" ht="12.75" customHeight="1">
      <c r="A33" s="239">
        <v>23</v>
      </c>
      <c r="B33" s="251" t="s">
        <v>61</v>
      </c>
      <c r="C33" s="243" t="s">
        <v>64</v>
      </c>
      <c r="D33" s="244">
        <v>45407</v>
      </c>
      <c r="E33" s="243">
        <v>1055.75</v>
      </c>
      <c r="F33" s="243">
        <v>1054.5</v>
      </c>
      <c r="G33" s="245">
        <v>1049.0999999999999</v>
      </c>
      <c r="H33" s="245">
        <v>1042.4499999999998</v>
      </c>
      <c r="I33" s="245">
        <v>1037.0499999999997</v>
      </c>
      <c r="J33" s="245">
        <v>1061.1500000000001</v>
      </c>
      <c r="K33" s="245">
        <v>1066.5500000000002</v>
      </c>
      <c r="L33" s="245">
        <v>1073.2000000000003</v>
      </c>
      <c r="M33" s="246">
        <v>1059.9000000000001</v>
      </c>
      <c r="N33" s="246">
        <v>1047.8499999999999</v>
      </c>
      <c r="O33" s="246">
        <v>55221250</v>
      </c>
      <c r="P33" s="247">
        <v>-2.866558324304803E-3</v>
      </c>
    </row>
    <row r="34" spans="1:16" ht="12.75" customHeight="1">
      <c r="A34" s="239">
        <v>24</v>
      </c>
      <c r="B34" s="251" t="s">
        <v>54</v>
      </c>
      <c r="C34" s="243" t="s">
        <v>65</v>
      </c>
      <c r="D34" s="244">
        <v>45407</v>
      </c>
      <c r="E34" s="243">
        <v>8947.75</v>
      </c>
      <c r="F34" s="243">
        <v>8931.9666666666672</v>
      </c>
      <c r="G34" s="245">
        <v>8820.6833333333343</v>
      </c>
      <c r="H34" s="245">
        <v>8693.6166666666668</v>
      </c>
      <c r="I34" s="245">
        <v>8582.3333333333339</v>
      </c>
      <c r="J34" s="245">
        <v>9059.0333333333347</v>
      </c>
      <c r="K34" s="245">
        <v>9170.3166666666675</v>
      </c>
      <c r="L34" s="245">
        <v>9297.383333333335</v>
      </c>
      <c r="M34" s="246">
        <v>9043.25</v>
      </c>
      <c r="N34" s="246">
        <v>8804.9</v>
      </c>
      <c r="O34" s="246">
        <v>2574250</v>
      </c>
      <c r="P34" s="247">
        <v>-3.2282317560265027E-2</v>
      </c>
    </row>
    <row r="35" spans="1:16" ht="12.75" customHeight="1">
      <c r="A35" s="239">
        <v>25</v>
      </c>
      <c r="B35" s="251" t="s">
        <v>66</v>
      </c>
      <c r="C35" s="243" t="s">
        <v>67</v>
      </c>
      <c r="D35" s="244">
        <v>45407</v>
      </c>
      <c r="E35" s="243">
        <v>1622.65</v>
      </c>
      <c r="F35" s="243">
        <v>1630.3000000000002</v>
      </c>
      <c r="G35" s="245">
        <v>1607.9000000000003</v>
      </c>
      <c r="H35" s="245">
        <v>1593.15</v>
      </c>
      <c r="I35" s="245">
        <v>1570.7500000000002</v>
      </c>
      <c r="J35" s="245">
        <v>1645.0500000000004</v>
      </c>
      <c r="K35" s="245">
        <v>1667.45</v>
      </c>
      <c r="L35" s="245">
        <v>1682.2000000000005</v>
      </c>
      <c r="M35" s="246">
        <v>1652.7</v>
      </c>
      <c r="N35" s="246">
        <v>1615.55</v>
      </c>
      <c r="O35" s="246">
        <v>10159000</v>
      </c>
      <c r="P35" s="247">
        <v>9.0886516016886014E-3</v>
      </c>
    </row>
    <row r="36" spans="1:16" ht="12.75" customHeight="1">
      <c r="A36" s="239">
        <v>26</v>
      </c>
      <c r="B36" s="251" t="s">
        <v>66</v>
      </c>
      <c r="C36" s="243" t="s">
        <v>68</v>
      </c>
      <c r="D36" s="244">
        <v>45407</v>
      </c>
      <c r="E36" s="243">
        <v>6971.1</v>
      </c>
      <c r="F36" s="243">
        <v>6982.95</v>
      </c>
      <c r="G36" s="245">
        <v>6921.9</v>
      </c>
      <c r="H36" s="245">
        <v>6872.7</v>
      </c>
      <c r="I36" s="245">
        <v>6811.65</v>
      </c>
      <c r="J36" s="245">
        <v>7032.15</v>
      </c>
      <c r="K36" s="245">
        <v>7093.2000000000007</v>
      </c>
      <c r="L36" s="245">
        <v>7142.4</v>
      </c>
      <c r="M36" s="246">
        <v>7044</v>
      </c>
      <c r="N36" s="246">
        <v>6933.75</v>
      </c>
      <c r="O36" s="246">
        <v>6339000</v>
      </c>
      <c r="P36" s="247">
        <v>9.9778932903148709E-3</v>
      </c>
    </row>
    <row r="37" spans="1:16" ht="12.75" customHeight="1">
      <c r="A37" s="239">
        <v>27</v>
      </c>
      <c r="B37" s="251" t="s">
        <v>54</v>
      </c>
      <c r="C37" s="243" t="s">
        <v>69</v>
      </c>
      <c r="D37" s="244">
        <v>45407</v>
      </c>
      <c r="E37" s="243">
        <v>2360.6999999999998</v>
      </c>
      <c r="F37" s="243">
        <v>2368.9500000000003</v>
      </c>
      <c r="G37" s="245">
        <v>2337.7500000000005</v>
      </c>
      <c r="H37" s="245">
        <v>2314.8000000000002</v>
      </c>
      <c r="I37" s="245">
        <v>2283.6000000000004</v>
      </c>
      <c r="J37" s="245">
        <v>2391.9000000000005</v>
      </c>
      <c r="K37" s="245">
        <v>2423.1000000000004</v>
      </c>
      <c r="L37" s="245">
        <v>2446.0500000000006</v>
      </c>
      <c r="M37" s="246">
        <v>2400.15</v>
      </c>
      <c r="N37" s="246">
        <v>2346</v>
      </c>
      <c r="O37" s="246">
        <v>2144400</v>
      </c>
      <c r="P37" s="247">
        <v>-2.9292788394476217E-3</v>
      </c>
    </row>
    <row r="38" spans="1:16" ht="12.75" customHeight="1">
      <c r="A38" s="239">
        <v>28</v>
      </c>
      <c r="B38" s="251" t="s">
        <v>57</v>
      </c>
      <c r="C38" s="249" t="s">
        <v>70</v>
      </c>
      <c r="D38" s="244">
        <v>45407</v>
      </c>
      <c r="E38" s="243">
        <v>374.2</v>
      </c>
      <c r="F38" s="243">
        <v>372.26666666666665</v>
      </c>
      <c r="G38" s="245">
        <v>368.63333333333333</v>
      </c>
      <c r="H38" s="245">
        <v>363.06666666666666</v>
      </c>
      <c r="I38" s="245">
        <v>359.43333333333334</v>
      </c>
      <c r="J38" s="245">
        <v>377.83333333333331</v>
      </c>
      <c r="K38" s="245">
        <v>381.46666666666664</v>
      </c>
      <c r="L38" s="245">
        <v>387.0333333333333</v>
      </c>
      <c r="M38" s="246">
        <v>375.9</v>
      </c>
      <c r="N38" s="246">
        <v>366.7</v>
      </c>
      <c r="O38" s="246">
        <v>12491200</v>
      </c>
      <c r="P38" s="247">
        <v>-1.3146252054101883E-2</v>
      </c>
    </row>
    <row r="39" spans="1:16" ht="12.75" customHeight="1">
      <c r="A39" s="239">
        <v>29</v>
      </c>
      <c r="B39" s="251" t="s">
        <v>61</v>
      </c>
      <c r="C39" s="243" t="s">
        <v>71</v>
      </c>
      <c r="D39" s="244">
        <v>45407</v>
      </c>
      <c r="E39" s="243">
        <v>173.7</v>
      </c>
      <c r="F39" s="243">
        <v>174.11666666666665</v>
      </c>
      <c r="G39" s="245">
        <v>172.2833333333333</v>
      </c>
      <c r="H39" s="245">
        <v>170.86666666666665</v>
      </c>
      <c r="I39" s="245">
        <v>169.0333333333333</v>
      </c>
      <c r="J39" s="245">
        <v>175.5333333333333</v>
      </c>
      <c r="K39" s="245">
        <v>177.36666666666662</v>
      </c>
      <c r="L39" s="245">
        <v>178.7833333333333</v>
      </c>
      <c r="M39" s="246">
        <v>175.95</v>
      </c>
      <c r="N39" s="246">
        <v>172.7</v>
      </c>
      <c r="O39" s="246">
        <v>115547500</v>
      </c>
      <c r="P39" s="247">
        <v>-2.9787144716402873E-2</v>
      </c>
    </row>
    <row r="40" spans="1:16" ht="12.75" customHeight="1">
      <c r="A40" s="239">
        <v>30</v>
      </c>
      <c r="B40" s="251" t="s">
        <v>61</v>
      </c>
      <c r="C40" s="243" t="s">
        <v>72</v>
      </c>
      <c r="D40" s="244">
        <v>45407</v>
      </c>
      <c r="E40" s="243">
        <v>255.05</v>
      </c>
      <c r="F40" s="243">
        <v>256.43333333333334</v>
      </c>
      <c r="G40" s="245">
        <v>252.61666666666667</v>
      </c>
      <c r="H40" s="245">
        <v>250.18333333333334</v>
      </c>
      <c r="I40" s="245">
        <v>246.36666666666667</v>
      </c>
      <c r="J40" s="245">
        <v>258.86666666666667</v>
      </c>
      <c r="K40" s="245">
        <v>262.68333333333339</v>
      </c>
      <c r="L40" s="245">
        <v>265.11666666666667</v>
      </c>
      <c r="M40" s="246">
        <v>260.25</v>
      </c>
      <c r="N40" s="246">
        <v>254</v>
      </c>
      <c r="O40" s="246">
        <v>153021375</v>
      </c>
      <c r="P40" s="247">
        <v>2.1537920799812545E-2</v>
      </c>
    </row>
    <row r="41" spans="1:16" ht="12.75" customHeight="1">
      <c r="A41" s="239">
        <v>31</v>
      </c>
      <c r="B41" s="251" t="s">
        <v>57</v>
      </c>
      <c r="C41" s="243" t="s">
        <v>73</v>
      </c>
      <c r="D41" s="244">
        <v>45407</v>
      </c>
      <c r="E41" s="243">
        <v>1341.2</v>
      </c>
      <c r="F41" s="243">
        <v>1339.3833333333334</v>
      </c>
      <c r="G41" s="245">
        <v>1328.166666666667</v>
      </c>
      <c r="H41" s="245">
        <v>1315.1333333333334</v>
      </c>
      <c r="I41" s="245">
        <v>1303.916666666667</v>
      </c>
      <c r="J41" s="245">
        <v>1352.416666666667</v>
      </c>
      <c r="K41" s="245">
        <v>1363.6333333333337</v>
      </c>
      <c r="L41" s="245">
        <v>1376.666666666667</v>
      </c>
      <c r="M41" s="246">
        <v>1350.6</v>
      </c>
      <c r="N41" s="246">
        <v>1326.35</v>
      </c>
      <c r="O41" s="246">
        <v>4974000</v>
      </c>
      <c r="P41" s="247">
        <v>2.0072291009766978E-2</v>
      </c>
    </row>
    <row r="42" spans="1:16" ht="12.75" customHeight="1">
      <c r="A42" s="239">
        <v>32</v>
      </c>
      <c r="B42" s="251" t="s">
        <v>40</v>
      </c>
      <c r="C42" s="243" t="s">
        <v>74</v>
      </c>
      <c r="D42" s="244">
        <v>45407</v>
      </c>
      <c r="E42" s="243">
        <v>234.1</v>
      </c>
      <c r="F42" s="243">
        <v>233.73333333333335</v>
      </c>
      <c r="G42" s="245">
        <v>230.4666666666667</v>
      </c>
      <c r="H42" s="245">
        <v>226.83333333333334</v>
      </c>
      <c r="I42" s="245">
        <v>223.56666666666669</v>
      </c>
      <c r="J42" s="245">
        <v>237.3666666666667</v>
      </c>
      <c r="K42" s="245">
        <v>240.63333333333335</v>
      </c>
      <c r="L42" s="245">
        <v>244.26666666666671</v>
      </c>
      <c r="M42" s="246">
        <v>237</v>
      </c>
      <c r="N42" s="246">
        <v>230.1</v>
      </c>
      <c r="O42" s="246">
        <v>169882800</v>
      </c>
      <c r="P42" s="247">
        <v>2.3207909914858556E-2</v>
      </c>
    </row>
    <row r="43" spans="1:16" ht="12.75" customHeight="1">
      <c r="A43" s="239">
        <v>33</v>
      </c>
      <c r="B43" s="251" t="s">
        <v>57</v>
      </c>
      <c r="C43" s="243" t="s">
        <v>75</v>
      </c>
      <c r="D43" s="244">
        <v>45407</v>
      </c>
      <c r="E43" s="243">
        <v>532.29999999999995</v>
      </c>
      <c r="F43" s="243">
        <v>536.91666666666663</v>
      </c>
      <c r="G43" s="245">
        <v>526.5333333333333</v>
      </c>
      <c r="H43" s="245">
        <v>520.76666666666665</v>
      </c>
      <c r="I43" s="245">
        <v>510.38333333333333</v>
      </c>
      <c r="J43" s="245">
        <v>542.68333333333328</v>
      </c>
      <c r="K43" s="245">
        <v>553.06666666666672</v>
      </c>
      <c r="L43" s="245">
        <v>558.83333333333326</v>
      </c>
      <c r="M43" s="246">
        <v>547.29999999999995</v>
      </c>
      <c r="N43" s="246">
        <v>531.15</v>
      </c>
      <c r="O43" s="246">
        <v>14609760</v>
      </c>
      <c r="P43" s="247">
        <v>3.7106446776611693E-2</v>
      </c>
    </row>
    <row r="44" spans="1:16" ht="12.75" customHeight="1">
      <c r="A44" s="239">
        <v>34</v>
      </c>
      <c r="B44" s="251" t="s">
        <v>54</v>
      </c>
      <c r="C44" s="243" t="s">
        <v>76</v>
      </c>
      <c r="D44" s="244">
        <v>45407</v>
      </c>
      <c r="E44" s="243">
        <v>1181.9000000000001</v>
      </c>
      <c r="F44" s="243">
        <v>1177.8833333333334</v>
      </c>
      <c r="G44" s="245">
        <v>1167.2666666666669</v>
      </c>
      <c r="H44" s="245">
        <v>1152.6333333333334</v>
      </c>
      <c r="I44" s="245">
        <v>1142.0166666666669</v>
      </c>
      <c r="J44" s="245">
        <v>1192.5166666666669</v>
      </c>
      <c r="K44" s="245">
        <v>1203.1333333333332</v>
      </c>
      <c r="L44" s="245">
        <v>1217.7666666666669</v>
      </c>
      <c r="M44" s="246">
        <v>1188.5</v>
      </c>
      <c r="N44" s="246">
        <v>1163.25</v>
      </c>
      <c r="O44" s="246">
        <v>7217500</v>
      </c>
      <c r="P44" s="247">
        <v>1.9997173544375354E-2</v>
      </c>
    </row>
    <row r="45" spans="1:16" ht="12.75" customHeight="1">
      <c r="A45" s="239">
        <v>35</v>
      </c>
      <c r="B45" s="251" t="s">
        <v>77</v>
      </c>
      <c r="C45" s="243" t="s">
        <v>78</v>
      </c>
      <c r="D45" s="244">
        <v>45407</v>
      </c>
      <c r="E45" s="243">
        <v>1216</v>
      </c>
      <c r="F45" s="243">
        <v>1220.6499999999999</v>
      </c>
      <c r="G45" s="245">
        <v>1206.8499999999997</v>
      </c>
      <c r="H45" s="245">
        <v>1197.6999999999998</v>
      </c>
      <c r="I45" s="245">
        <v>1183.8999999999996</v>
      </c>
      <c r="J45" s="245">
        <v>1229.7999999999997</v>
      </c>
      <c r="K45" s="245">
        <v>1243.5999999999999</v>
      </c>
      <c r="L45" s="245">
        <v>1252.7499999999998</v>
      </c>
      <c r="M45" s="246">
        <v>1234.45</v>
      </c>
      <c r="N45" s="246">
        <v>1211.5</v>
      </c>
      <c r="O45" s="246">
        <v>28991150</v>
      </c>
      <c r="P45" s="247">
        <v>-8.9968390290451478E-2</v>
      </c>
    </row>
    <row r="46" spans="1:16" ht="12.75" customHeight="1">
      <c r="A46" s="239">
        <v>36</v>
      </c>
      <c r="B46" s="251" t="s">
        <v>40</v>
      </c>
      <c r="C46" s="243" t="s">
        <v>79</v>
      </c>
      <c r="D46" s="244">
        <v>45407</v>
      </c>
      <c r="E46" s="243">
        <v>258.55</v>
      </c>
      <c r="F46" s="243">
        <v>257.15000000000003</v>
      </c>
      <c r="G46" s="245">
        <v>253.40000000000009</v>
      </c>
      <c r="H46" s="245">
        <v>248.25000000000006</v>
      </c>
      <c r="I46" s="245">
        <v>244.50000000000011</v>
      </c>
      <c r="J46" s="245">
        <v>262.30000000000007</v>
      </c>
      <c r="K46" s="245">
        <v>266.04999999999995</v>
      </c>
      <c r="L46" s="245">
        <v>271.20000000000005</v>
      </c>
      <c r="M46" s="246">
        <v>260.89999999999998</v>
      </c>
      <c r="N46" s="246">
        <v>252</v>
      </c>
      <c r="O46" s="246">
        <v>86467500</v>
      </c>
      <c r="P46" s="247">
        <v>2.1142042284084568E-2</v>
      </c>
    </row>
    <row r="47" spans="1:16" ht="12.75" customHeight="1">
      <c r="A47" s="239">
        <v>37</v>
      </c>
      <c r="B47" s="251" t="s">
        <v>42</v>
      </c>
      <c r="C47" s="243" t="s">
        <v>80</v>
      </c>
      <c r="D47" s="244">
        <v>45407</v>
      </c>
      <c r="E47" s="243">
        <v>263.8</v>
      </c>
      <c r="F47" s="243">
        <v>265.08333333333331</v>
      </c>
      <c r="G47" s="245">
        <v>261.01666666666665</v>
      </c>
      <c r="H47" s="245">
        <v>258.23333333333335</v>
      </c>
      <c r="I47" s="245">
        <v>254.16666666666669</v>
      </c>
      <c r="J47" s="245">
        <v>267.86666666666662</v>
      </c>
      <c r="K47" s="245">
        <v>271.93333333333334</v>
      </c>
      <c r="L47" s="245">
        <v>274.71666666666658</v>
      </c>
      <c r="M47" s="246">
        <v>269.14999999999998</v>
      </c>
      <c r="N47" s="246">
        <v>262.3</v>
      </c>
      <c r="O47" s="246">
        <v>50340000</v>
      </c>
      <c r="P47" s="247">
        <v>3.2033212034237098E-2</v>
      </c>
    </row>
    <row r="48" spans="1:16" ht="12.75" customHeight="1">
      <c r="A48" s="239">
        <v>38</v>
      </c>
      <c r="B48" s="251" t="s">
        <v>54</v>
      </c>
      <c r="C48" s="243" t="s">
        <v>81</v>
      </c>
      <c r="D48" s="244">
        <v>45407</v>
      </c>
      <c r="E48" s="243">
        <v>30001.8</v>
      </c>
      <c r="F48" s="243">
        <v>29923</v>
      </c>
      <c r="G48" s="245">
        <v>29671</v>
      </c>
      <c r="H48" s="245">
        <v>29340.2</v>
      </c>
      <c r="I48" s="245">
        <v>29088.2</v>
      </c>
      <c r="J48" s="245">
        <v>30253.8</v>
      </c>
      <c r="K48" s="245">
        <v>30505.8</v>
      </c>
      <c r="L48" s="245">
        <v>30836.6</v>
      </c>
      <c r="M48" s="246">
        <v>30175</v>
      </c>
      <c r="N48" s="246">
        <v>29592.2</v>
      </c>
      <c r="O48" s="246">
        <v>318300</v>
      </c>
      <c r="P48" s="247">
        <v>-8.7200249143568973E-3</v>
      </c>
    </row>
    <row r="49" spans="1:16" ht="12.75" customHeight="1">
      <c r="A49" s="239">
        <v>39</v>
      </c>
      <c r="B49" s="251" t="s">
        <v>82</v>
      </c>
      <c r="C49" s="243" t="s">
        <v>83</v>
      </c>
      <c r="D49" s="244">
        <v>45407</v>
      </c>
      <c r="E49" s="243">
        <v>593.65</v>
      </c>
      <c r="F49" s="243">
        <v>591.48333333333323</v>
      </c>
      <c r="G49" s="245">
        <v>582.16666666666652</v>
      </c>
      <c r="H49" s="245">
        <v>570.68333333333328</v>
      </c>
      <c r="I49" s="245">
        <v>561.36666666666656</v>
      </c>
      <c r="J49" s="245">
        <v>602.96666666666647</v>
      </c>
      <c r="K49" s="245">
        <v>612.2833333333333</v>
      </c>
      <c r="L49" s="245">
        <v>623.76666666666642</v>
      </c>
      <c r="M49" s="246">
        <v>600.79999999999995</v>
      </c>
      <c r="N49" s="246">
        <v>580</v>
      </c>
      <c r="O49" s="246">
        <v>27806400</v>
      </c>
      <c r="P49" s="247">
        <v>-5.6642636457260552E-3</v>
      </c>
    </row>
    <row r="50" spans="1:16" ht="12.75" customHeight="1">
      <c r="A50" s="239">
        <v>40</v>
      </c>
      <c r="B50" s="251" t="s">
        <v>57</v>
      </c>
      <c r="C50" s="243" t="s">
        <v>84</v>
      </c>
      <c r="D50" s="244">
        <v>45407</v>
      </c>
      <c r="E50" s="243">
        <v>4757</v>
      </c>
      <c r="F50" s="243">
        <v>4750.0333333333328</v>
      </c>
      <c r="G50" s="245">
        <v>4713.1666666666661</v>
      </c>
      <c r="H50" s="245">
        <v>4669.333333333333</v>
      </c>
      <c r="I50" s="245">
        <v>4632.4666666666662</v>
      </c>
      <c r="J50" s="245">
        <v>4793.8666666666659</v>
      </c>
      <c r="K50" s="245">
        <v>4830.7333333333327</v>
      </c>
      <c r="L50" s="245">
        <v>4874.5666666666657</v>
      </c>
      <c r="M50" s="246">
        <v>4786.8999999999996</v>
      </c>
      <c r="N50" s="246">
        <v>4706.2</v>
      </c>
      <c r="O50" s="246">
        <v>2191400</v>
      </c>
      <c r="P50" s="247">
        <v>1.95403368381874E-2</v>
      </c>
    </row>
    <row r="51" spans="1:16" ht="12.75" customHeight="1">
      <c r="A51" s="239">
        <v>41</v>
      </c>
      <c r="B51" s="251" t="s">
        <v>85</v>
      </c>
      <c r="C51" s="248" t="s">
        <v>86</v>
      </c>
      <c r="D51" s="244">
        <v>45407</v>
      </c>
      <c r="E51" s="243">
        <v>708.3</v>
      </c>
      <c r="F51" s="243">
        <v>706.30000000000007</v>
      </c>
      <c r="G51" s="245">
        <v>698.60000000000014</v>
      </c>
      <c r="H51" s="245">
        <v>688.90000000000009</v>
      </c>
      <c r="I51" s="245">
        <v>681.20000000000016</v>
      </c>
      <c r="J51" s="245">
        <v>716.00000000000011</v>
      </c>
      <c r="K51" s="245">
        <v>723.70000000000016</v>
      </c>
      <c r="L51" s="245">
        <v>733.40000000000009</v>
      </c>
      <c r="M51" s="246">
        <v>714</v>
      </c>
      <c r="N51" s="246">
        <v>696.6</v>
      </c>
      <c r="O51" s="246">
        <v>7853000</v>
      </c>
      <c r="P51" s="247">
        <v>-4.44146994402531E-2</v>
      </c>
    </row>
    <row r="52" spans="1:16" ht="12.75" customHeight="1">
      <c r="A52" s="239">
        <v>42</v>
      </c>
      <c r="B52" s="251" t="s">
        <v>61</v>
      </c>
      <c r="C52" s="243" t="s">
        <v>87</v>
      </c>
      <c r="D52" s="244">
        <v>45407</v>
      </c>
      <c r="E52" s="243">
        <v>584.35</v>
      </c>
      <c r="F52" s="243">
        <v>586.94999999999993</v>
      </c>
      <c r="G52" s="245">
        <v>577.89999999999986</v>
      </c>
      <c r="H52" s="245">
        <v>571.44999999999993</v>
      </c>
      <c r="I52" s="245">
        <v>562.39999999999986</v>
      </c>
      <c r="J52" s="245">
        <v>593.39999999999986</v>
      </c>
      <c r="K52" s="245">
        <v>602.44999999999982</v>
      </c>
      <c r="L52" s="245">
        <v>608.89999999999986</v>
      </c>
      <c r="M52" s="246">
        <v>596</v>
      </c>
      <c r="N52" s="246">
        <v>580.5</v>
      </c>
      <c r="O52" s="246">
        <v>66914100</v>
      </c>
      <c r="P52" s="247">
        <v>1.7406297467055298E-2</v>
      </c>
    </row>
    <row r="53" spans="1:16" ht="12.75" customHeight="1">
      <c r="A53" s="239">
        <v>43</v>
      </c>
      <c r="B53" s="251" t="s">
        <v>66</v>
      </c>
      <c r="C53" s="250" t="s">
        <v>88</v>
      </c>
      <c r="D53" s="244">
        <v>45407</v>
      </c>
      <c r="E53" s="243">
        <v>767.7</v>
      </c>
      <c r="F53" s="243">
        <v>769.66666666666663</v>
      </c>
      <c r="G53" s="245">
        <v>762.0333333333333</v>
      </c>
      <c r="H53" s="245">
        <v>756.36666666666667</v>
      </c>
      <c r="I53" s="245">
        <v>748.73333333333335</v>
      </c>
      <c r="J53" s="245">
        <v>775.33333333333326</v>
      </c>
      <c r="K53" s="245">
        <v>782.9666666666667</v>
      </c>
      <c r="L53" s="245">
        <v>788.63333333333321</v>
      </c>
      <c r="M53" s="246">
        <v>777.3</v>
      </c>
      <c r="N53" s="246">
        <v>764</v>
      </c>
      <c r="O53" s="246">
        <v>3831750</v>
      </c>
      <c r="P53" s="247">
        <v>1.5241539653836218E-2</v>
      </c>
    </row>
    <row r="54" spans="1:16" ht="12.75" customHeight="1">
      <c r="A54" s="239">
        <v>44</v>
      </c>
      <c r="B54" s="251" t="s">
        <v>913</v>
      </c>
      <c r="C54" s="248" t="s">
        <v>89</v>
      </c>
      <c r="D54" s="244">
        <v>45407</v>
      </c>
      <c r="E54" s="243">
        <v>373.4</v>
      </c>
      <c r="F54" s="243">
        <v>371.06666666666666</v>
      </c>
      <c r="G54" s="245">
        <v>366.13333333333333</v>
      </c>
      <c r="H54" s="245">
        <v>358.86666666666667</v>
      </c>
      <c r="I54" s="245">
        <v>353.93333333333334</v>
      </c>
      <c r="J54" s="245">
        <v>378.33333333333331</v>
      </c>
      <c r="K54" s="245">
        <v>383.26666666666659</v>
      </c>
      <c r="L54" s="245">
        <v>390.5333333333333</v>
      </c>
      <c r="M54" s="246">
        <v>376</v>
      </c>
      <c r="N54" s="246">
        <v>363.8</v>
      </c>
      <c r="O54" s="246">
        <v>9553200</v>
      </c>
      <c r="P54" s="247">
        <v>-4.3564356435643568E-3</v>
      </c>
    </row>
    <row r="55" spans="1:16" ht="12.75" customHeight="1">
      <c r="A55" s="239">
        <v>45</v>
      </c>
      <c r="B55" s="251" t="s">
        <v>66</v>
      </c>
      <c r="C55" s="243" t="s">
        <v>90</v>
      </c>
      <c r="D55" s="244">
        <v>45407</v>
      </c>
      <c r="E55" s="243">
        <v>1133.0999999999999</v>
      </c>
      <c r="F55" s="243">
        <v>1141.0333333333333</v>
      </c>
      <c r="G55" s="245">
        <v>1122.3166666666666</v>
      </c>
      <c r="H55" s="245">
        <v>1111.5333333333333</v>
      </c>
      <c r="I55" s="245">
        <v>1092.8166666666666</v>
      </c>
      <c r="J55" s="245">
        <v>1151.8166666666666</v>
      </c>
      <c r="K55" s="245">
        <v>1170.5333333333333</v>
      </c>
      <c r="L55" s="245">
        <v>1181.3166666666666</v>
      </c>
      <c r="M55" s="246">
        <v>1159.75</v>
      </c>
      <c r="N55" s="246">
        <v>1130.25</v>
      </c>
      <c r="O55" s="246">
        <v>10090000</v>
      </c>
      <c r="P55" s="247">
        <v>2.2484007853568942E-2</v>
      </c>
    </row>
    <row r="56" spans="1:16" ht="12.75" customHeight="1">
      <c r="A56" s="239">
        <v>46</v>
      </c>
      <c r="B56" s="251" t="s">
        <v>42</v>
      </c>
      <c r="C56" s="243" t="s">
        <v>91</v>
      </c>
      <c r="D56" s="244">
        <v>45407</v>
      </c>
      <c r="E56" s="243">
        <v>1379.4</v>
      </c>
      <c r="F56" s="243">
        <v>1381.8833333333332</v>
      </c>
      <c r="G56" s="245">
        <v>1370.7666666666664</v>
      </c>
      <c r="H56" s="245">
        <v>1362.1333333333332</v>
      </c>
      <c r="I56" s="245">
        <v>1351.0166666666664</v>
      </c>
      <c r="J56" s="245">
        <v>1390.5166666666664</v>
      </c>
      <c r="K56" s="245">
        <v>1401.6333333333332</v>
      </c>
      <c r="L56" s="245">
        <v>1410.2666666666664</v>
      </c>
      <c r="M56" s="246">
        <v>1393</v>
      </c>
      <c r="N56" s="246">
        <v>1373.25</v>
      </c>
      <c r="O56" s="246">
        <v>10665200</v>
      </c>
      <c r="P56" s="247">
        <v>-1.3527325196897734E-2</v>
      </c>
    </row>
    <row r="57" spans="1:16" ht="12.75" customHeight="1">
      <c r="A57" s="239">
        <v>47</v>
      </c>
      <c r="B57" s="251" t="s">
        <v>130</v>
      </c>
      <c r="C57" s="243" t="s">
        <v>92</v>
      </c>
      <c r="D57" s="244">
        <v>45407</v>
      </c>
      <c r="E57" s="243">
        <v>453.3</v>
      </c>
      <c r="F57" s="243">
        <v>452.2166666666667</v>
      </c>
      <c r="G57" s="245">
        <v>448.08333333333337</v>
      </c>
      <c r="H57" s="245">
        <v>442.86666666666667</v>
      </c>
      <c r="I57" s="245">
        <v>438.73333333333335</v>
      </c>
      <c r="J57" s="245">
        <v>457.43333333333339</v>
      </c>
      <c r="K57" s="245">
        <v>461.56666666666672</v>
      </c>
      <c r="L57" s="245">
        <v>466.78333333333342</v>
      </c>
      <c r="M57" s="246">
        <v>456.35</v>
      </c>
      <c r="N57" s="246">
        <v>447</v>
      </c>
      <c r="O57" s="246">
        <v>58407300</v>
      </c>
      <c r="P57" s="247">
        <v>2.7400223528139308E-3</v>
      </c>
    </row>
    <row r="58" spans="1:16" ht="12.75" customHeight="1">
      <c r="A58" s="239">
        <v>48</v>
      </c>
      <c r="B58" s="251" t="s">
        <v>85</v>
      </c>
      <c r="C58" s="243" t="s">
        <v>93</v>
      </c>
      <c r="D58" s="244">
        <v>45407</v>
      </c>
      <c r="E58" s="243">
        <v>5221.2</v>
      </c>
      <c r="F58" s="243">
        <v>5268.6</v>
      </c>
      <c r="G58" s="245">
        <v>5156.2000000000007</v>
      </c>
      <c r="H58" s="245">
        <v>5091.2000000000007</v>
      </c>
      <c r="I58" s="245">
        <v>4978.8000000000011</v>
      </c>
      <c r="J58" s="245">
        <v>5333.6</v>
      </c>
      <c r="K58" s="245">
        <v>5446</v>
      </c>
      <c r="L58" s="245">
        <v>5511</v>
      </c>
      <c r="M58" s="246">
        <v>5381</v>
      </c>
      <c r="N58" s="246">
        <v>5203.6000000000004</v>
      </c>
      <c r="O58" s="246">
        <v>1812150</v>
      </c>
      <c r="P58" s="247">
        <v>2.4595030107709269E-2</v>
      </c>
    </row>
    <row r="59" spans="1:16" ht="12.75" customHeight="1">
      <c r="A59" s="239">
        <v>49</v>
      </c>
      <c r="B59" s="251" t="s">
        <v>57</v>
      </c>
      <c r="C59" s="243" t="s">
        <v>94</v>
      </c>
      <c r="D59" s="244">
        <v>45407</v>
      </c>
      <c r="E59" s="243">
        <v>2710.25</v>
      </c>
      <c r="F59" s="243">
        <v>2700.6166666666668</v>
      </c>
      <c r="G59" s="245">
        <v>2671.2833333333338</v>
      </c>
      <c r="H59" s="245">
        <v>2632.3166666666671</v>
      </c>
      <c r="I59" s="245">
        <v>2602.983333333334</v>
      </c>
      <c r="J59" s="245">
        <v>2739.5833333333335</v>
      </c>
      <c r="K59" s="245">
        <v>2768.9166666666665</v>
      </c>
      <c r="L59" s="245">
        <v>2807.8833333333332</v>
      </c>
      <c r="M59" s="246">
        <v>2729.95</v>
      </c>
      <c r="N59" s="246">
        <v>2661.65</v>
      </c>
      <c r="O59" s="246">
        <v>4173400</v>
      </c>
      <c r="P59" s="247">
        <v>-5.1727014850659102E-3</v>
      </c>
    </row>
    <row r="60" spans="1:16" ht="12.75" customHeight="1">
      <c r="A60" s="239">
        <v>50</v>
      </c>
      <c r="B60" s="251" t="s">
        <v>115</v>
      </c>
      <c r="C60" s="243" t="s">
        <v>95</v>
      </c>
      <c r="D60" s="244">
        <v>45407</v>
      </c>
      <c r="E60" s="243">
        <v>947.1</v>
      </c>
      <c r="F60" s="243">
        <v>941.93333333333339</v>
      </c>
      <c r="G60" s="245">
        <v>924.26666666666677</v>
      </c>
      <c r="H60" s="245">
        <v>901.43333333333339</v>
      </c>
      <c r="I60" s="245">
        <v>883.76666666666677</v>
      </c>
      <c r="J60" s="245">
        <v>964.76666666666677</v>
      </c>
      <c r="K60" s="245">
        <v>982.43333333333328</v>
      </c>
      <c r="L60" s="245">
        <v>1005.2666666666668</v>
      </c>
      <c r="M60" s="246">
        <v>959.6</v>
      </c>
      <c r="N60" s="246">
        <v>919.1</v>
      </c>
      <c r="O60" s="246">
        <v>13865000</v>
      </c>
      <c r="P60" s="247">
        <v>-2.9808970680848087E-2</v>
      </c>
    </row>
    <row r="61" spans="1:16" ht="12.75" customHeight="1">
      <c r="A61" s="239">
        <v>51</v>
      </c>
      <c r="B61" s="251" t="s">
        <v>913</v>
      </c>
      <c r="C61" s="250" t="s">
        <v>96</v>
      </c>
      <c r="D61" s="244">
        <v>45407</v>
      </c>
      <c r="E61" s="243">
        <v>1134.8</v>
      </c>
      <c r="F61" s="243">
        <v>1134.8</v>
      </c>
      <c r="G61" s="245">
        <v>1128.6499999999999</v>
      </c>
      <c r="H61" s="245">
        <v>1122.5</v>
      </c>
      <c r="I61" s="245">
        <v>1116.3499999999999</v>
      </c>
      <c r="J61" s="245">
        <v>1140.9499999999998</v>
      </c>
      <c r="K61" s="245">
        <v>1147.0999999999999</v>
      </c>
      <c r="L61" s="245">
        <v>1153.2499999999998</v>
      </c>
      <c r="M61" s="246">
        <v>1140.95</v>
      </c>
      <c r="N61" s="246">
        <v>1128.6500000000001</v>
      </c>
      <c r="O61" s="246">
        <v>1528800</v>
      </c>
      <c r="P61" s="247">
        <v>-5.7401812688821753E-2</v>
      </c>
    </row>
    <row r="62" spans="1:16" ht="12.75" customHeight="1">
      <c r="A62" s="239">
        <v>52</v>
      </c>
      <c r="B62" s="251" t="s">
        <v>40</v>
      </c>
      <c r="C62" s="248" t="s">
        <v>97</v>
      </c>
      <c r="D62" s="244">
        <v>45407</v>
      </c>
      <c r="E62" s="243">
        <v>289.3</v>
      </c>
      <c r="F62" s="243">
        <v>290.53333333333336</v>
      </c>
      <c r="G62" s="245">
        <v>286.41666666666674</v>
      </c>
      <c r="H62" s="245">
        <v>283.53333333333336</v>
      </c>
      <c r="I62" s="245">
        <v>279.41666666666674</v>
      </c>
      <c r="J62" s="245">
        <v>293.41666666666674</v>
      </c>
      <c r="K62" s="245">
        <v>297.53333333333342</v>
      </c>
      <c r="L62" s="245">
        <v>300.41666666666674</v>
      </c>
      <c r="M62" s="246">
        <v>294.64999999999998</v>
      </c>
      <c r="N62" s="246">
        <v>287.64999999999998</v>
      </c>
      <c r="O62" s="246">
        <v>18412200</v>
      </c>
      <c r="P62" s="247">
        <v>-3.5273035933226449E-2</v>
      </c>
    </row>
    <row r="63" spans="1:16" ht="12.75" customHeight="1">
      <c r="A63" s="239">
        <v>53</v>
      </c>
      <c r="B63" s="251" t="s">
        <v>61</v>
      </c>
      <c r="C63" s="243" t="s">
        <v>98</v>
      </c>
      <c r="D63" s="244">
        <v>45407</v>
      </c>
      <c r="E63" s="243">
        <v>153.30000000000001</v>
      </c>
      <c r="F63" s="243">
        <v>153.45000000000002</v>
      </c>
      <c r="G63" s="245">
        <v>151.35000000000002</v>
      </c>
      <c r="H63" s="245">
        <v>149.4</v>
      </c>
      <c r="I63" s="245">
        <v>147.30000000000001</v>
      </c>
      <c r="J63" s="245">
        <v>155.40000000000003</v>
      </c>
      <c r="K63" s="245">
        <v>157.5</v>
      </c>
      <c r="L63" s="245">
        <v>159.45000000000005</v>
      </c>
      <c r="M63" s="246">
        <v>155.55000000000001</v>
      </c>
      <c r="N63" s="246">
        <v>151.5</v>
      </c>
      <c r="O63" s="246">
        <v>33545000</v>
      </c>
      <c r="P63" s="247">
        <v>3.0885064535955745E-2</v>
      </c>
    </row>
    <row r="64" spans="1:16" ht="12.75" customHeight="1">
      <c r="A64" s="239">
        <v>54</v>
      </c>
      <c r="B64" s="251" t="s">
        <v>40</v>
      </c>
      <c r="C64" s="243" t="s">
        <v>99</v>
      </c>
      <c r="D64" s="244">
        <v>45407</v>
      </c>
      <c r="E64" s="243">
        <v>3116.6</v>
      </c>
      <c r="F64" s="243">
        <v>3087.0499999999997</v>
      </c>
      <c r="G64" s="245">
        <v>3043.3999999999996</v>
      </c>
      <c r="H64" s="245">
        <v>2970.2</v>
      </c>
      <c r="I64" s="245">
        <v>2926.5499999999997</v>
      </c>
      <c r="J64" s="245">
        <v>3160.2499999999995</v>
      </c>
      <c r="K64" s="245">
        <v>3203.9</v>
      </c>
      <c r="L64" s="245">
        <v>3277.0999999999995</v>
      </c>
      <c r="M64" s="246">
        <v>3130.7</v>
      </c>
      <c r="N64" s="246">
        <v>3013.85</v>
      </c>
      <c r="O64" s="246">
        <v>3171900</v>
      </c>
      <c r="P64" s="247">
        <v>4.2188270083785118E-2</v>
      </c>
    </row>
    <row r="65" spans="1:16" ht="12.75" customHeight="1">
      <c r="A65" s="239">
        <v>55</v>
      </c>
      <c r="B65" s="251" t="s">
        <v>57</v>
      </c>
      <c r="C65" s="243" t="s">
        <v>100</v>
      </c>
      <c r="D65" s="244">
        <v>45407</v>
      </c>
      <c r="E65" s="243">
        <v>504.4</v>
      </c>
      <c r="F65" s="243">
        <v>501.0333333333333</v>
      </c>
      <c r="G65" s="245">
        <v>496.36666666666662</v>
      </c>
      <c r="H65" s="245">
        <v>488.33333333333331</v>
      </c>
      <c r="I65" s="245">
        <v>483.66666666666663</v>
      </c>
      <c r="J65" s="245">
        <v>509.06666666666661</v>
      </c>
      <c r="K65" s="245">
        <v>513.73333333333335</v>
      </c>
      <c r="L65" s="245">
        <v>521.76666666666665</v>
      </c>
      <c r="M65" s="246">
        <v>505.7</v>
      </c>
      <c r="N65" s="246">
        <v>493</v>
      </c>
      <c r="O65" s="246">
        <v>24567500</v>
      </c>
      <c r="P65" s="247">
        <v>-2.509920634920635E-2</v>
      </c>
    </row>
    <row r="66" spans="1:16" ht="12.75" customHeight="1">
      <c r="A66" s="239">
        <v>56</v>
      </c>
      <c r="B66" s="251" t="s">
        <v>47</v>
      </c>
      <c r="C66" s="248" t="s">
        <v>101</v>
      </c>
      <c r="D66" s="244">
        <v>45407</v>
      </c>
      <c r="E66" s="243">
        <v>1970.25</v>
      </c>
      <c r="F66" s="243">
        <v>1952.1166666666668</v>
      </c>
      <c r="G66" s="245">
        <v>1926.0333333333335</v>
      </c>
      <c r="H66" s="245">
        <v>1881.8166666666668</v>
      </c>
      <c r="I66" s="245">
        <v>1855.7333333333336</v>
      </c>
      <c r="J66" s="245">
        <v>1996.3333333333335</v>
      </c>
      <c r="K66" s="245">
        <v>2022.4166666666665</v>
      </c>
      <c r="L66" s="245">
        <v>2066.6333333333332</v>
      </c>
      <c r="M66" s="246">
        <v>1978.2</v>
      </c>
      <c r="N66" s="246">
        <v>1907.9</v>
      </c>
      <c r="O66" s="246">
        <v>2990750</v>
      </c>
      <c r="P66" s="247">
        <v>-3.4985422740524781E-3</v>
      </c>
    </row>
    <row r="67" spans="1:16" ht="12.75" customHeight="1">
      <c r="A67" s="239">
        <v>57</v>
      </c>
      <c r="B67" s="251" t="s">
        <v>913</v>
      </c>
      <c r="C67" s="243" t="s">
        <v>102</v>
      </c>
      <c r="D67" s="244">
        <v>45407</v>
      </c>
      <c r="E67" s="243">
        <v>2327.3000000000002</v>
      </c>
      <c r="F67" s="243">
        <v>2318.1166666666663</v>
      </c>
      <c r="G67" s="245">
        <v>2279.1333333333328</v>
      </c>
      <c r="H67" s="245">
        <v>2230.9666666666662</v>
      </c>
      <c r="I67" s="245">
        <v>2191.9833333333327</v>
      </c>
      <c r="J67" s="245">
        <v>2366.2833333333328</v>
      </c>
      <c r="K67" s="245">
        <v>2405.2666666666664</v>
      </c>
      <c r="L67" s="245">
        <v>2453.4333333333329</v>
      </c>
      <c r="M67" s="246">
        <v>2357.1</v>
      </c>
      <c r="N67" s="246">
        <v>2269.9499999999998</v>
      </c>
      <c r="O67" s="246">
        <v>2478300</v>
      </c>
      <c r="P67" s="247">
        <v>-3.1195027559516829E-2</v>
      </c>
    </row>
    <row r="68" spans="1:16" ht="12.75" customHeight="1">
      <c r="A68" s="239">
        <v>58</v>
      </c>
      <c r="B68" s="251" t="s">
        <v>42</v>
      </c>
      <c r="C68" s="248" t="s">
        <v>104</v>
      </c>
      <c r="D68" s="244">
        <v>45407</v>
      </c>
      <c r="E68" s="243">
        <v>3773.75</v>
      </c>
      <c r="F68" s="243">
        <v>3749.6999999999994</v>
      </c>
      <c r="G68" s="245">
        <v>3717.2499999999986</v>
      </c>
      <c r="H68" s="245">
        <v>3660.7499999999991</v>
      </c>
      <c r="I68" s="245">
        <v>3628.2999999999984</v>
      </c>
      <c r="J68" s="245">
        <v>3806.1999999999989</v>
      </c>
      <c r="K68" s="245">
        <v>3838.6499999999996</v>
      </c>
      <c r="L68" s="245">
        <v>3895.1499999999992</v>
      </c>
      <c r="M68" s="246">
        <v>3782.15</v>
      </c>
      <c r="N68" s="246">
        <v>3693.2</v>
      </c>
      <c r="O68" s="246">
        <v>2831000</v>
      </c>
      <c r="P68" s="247">
        <v>-1.0001398797034551E-2</v>
      </c>
    </row>
    <row r="69" spans="1:16" ht="12.75" customHeight="1">
      <c r="A69" s="239">
        <v>59</v>
      </c>
      <c r="B69" s="251" t="s">
        <v>40</v>
      </c>
      <c r="C69" s="243" t="s">
        <v>105</v>
      </c>
      <c r="D69" s="244">
        <v>45407</v>
      </c>
      <c r="E69" s="243">
        <v>7585.1</v>
      </c>
      <c r="F69" s="243">
        <v>7582.8166666666666</v>
      </c>
      <c r="G69" s="245">
        <v>7485.7333333333336</v>
      </c>
      <c r="H69" s="245">
        <v>7386.3666666666668</v>
      </c>
      <c r="I69" s="245">
        <v>7289.2833333333338</v>
      </c>
      <c r="J69" s="245">
        <v>7682.1833333333334</v>
      </c>
      <c r="K69" s="245">
        <v>7779.2666666666673</v>
      </c>
      <c r="L69" s="245">
        <v>7878.6333333333332</v>
      </c>
      <c r="M69" s="246">
        <v>7679.9</v>
      </c>
      <c r="N69" s="246">
        <v>7483.45</v>
      </c>
      <c r="O69" s="246">
        <v>1074600</v>
      </c>
      <c r="P69" s="247">
        <v>1.2150324950551003E-2</v>
      </c>
    </row>
    <row r="70" spans="1:16" ht="12.75" customHeight="1">
      <c r="A70" s="239">
        <v>60</v>
      </c>
      <c r="B70" s="251" t="s">
        <v>106</v>
      </c>
      <c r="C70" s="250" t="s">
        <v>107</v>
      </c>
      <c r="D70" s="244">
        <v>45407</v>
      </c>
      <c r="E70" s="243">
        <v>875.8</v>
      </c>
      <c r="F70" s="243">
        <v>876.11666666666679</v>
      </c>
      <c r="G70" s="245">
        <v>868.88333333333355</v>
      </c>
      <c r="H70" s="245">
        <v>861.96666666666681</v>
      </c>
      <c r="I70" s="245">
        <v>854.73333333333358</v>
      </c>
      <c r="J70" s="245">
        <v>883.03333333333353</v>
      </c>
      <c r="K70" s="245">
        <v>890.26666666666665</v>
      </c>
      <c r="L70" s="245">
        <v>897.18333333333351</v>
      </c>
      <c r="M70" s="246">
        <v>883.35</v>
      </c>
      <c r="N70" s="246">
        <v>869.2</v>
      </c>
      <c r="O70" s="246">
        <v>41980950</v>
      </c>
      <c r="P70" s="247">
        <v>4.8181351447415185E-3</v>
      </c>
    </row>
    <row r="71" spans="1:16" ht="12.75" customHeight="1">
      <c r="A71" s="239">
        <v>61</v>
      </c>
      <c r="B71" s="251" t="s">
        <v>42</v>
      </c>
      <c r="C71" s="243" t="s">
        <v>108</v>
      </c>
      <c r="D71" s="244">
        <v>45407</v>
      </c>
      <c r="E71" s="243">
        <v>6049.9</v>
      </c>
      <c r="F71" s="243">
        <v>6031.55</v>
      </c>
      <c r="G71" s="245">
        <v>5994.3</v>
      </c>
      <c r="H71" s="245">
        <v>5938.7</v>
      </c>
      <c r="I71" s="245">
        <v>5901.45</v>
      </c>
      <c r="J71" s="245">
        <v>6087.1500000000005</v>
      </c>
      <c r="K71" s="245">
        <v>6124.4000000000005</v>
      </c>
      <c r="L71" s="245">
        <v>6180.0000000000009</v>
      </c>
      <c r="M71" s="246">
        <v>6068.8</v>
      </c>
      <c r="N71" s="246">
        <v>5975.95</v>
      </c>
      <c r="O71" s="246">
        <v>2136625</v>
      </c>
      <c r="P71" s="247">
        <v>3.0009038867128652E-2</v>
      </c>
    </row>
    <row r="72" spans="1:16" ht="12.75" customHeight="1">
      <c r="A72" s="239">
        <v>62</v>
      </c>
      <c r="B72" s="251" t="s">
        <v>54</v>
      </c>
      <c r="C72" s="243" t="s">
        <v>109</v>
      </c>
      <c r="D72" s="244">
        <v>45407</v>
      </c>
      <c r="E72" s="243">
        <v>4367</v>
      </c>
      <c r="F72" s="243">
        <v>4331.9333333333334</v>
      </c>
      <c r="G72" s="245">
        <v>4251.0666666666666</v>
      </c>
      <c r="H72" s="245">
        <v>4135.1333333333332</v>
      </c>
      <c r="I72" s="245">
        <v>4054.2666666666664</v>
      </c>
      <c r="J72" s="245">
        <v>4447.8666666666668</v>
      </c>
      <c r="K72" s="245">
        <v>4528.7333333333336</v>
      </c>
      <c r="L72" s="245">
        <v>4644.666666666667</v>
      </c>
      <c r="M72" s="246">
        <v>4412.8</v>
      </c>
      <c r="N72" s="246">
        <v>4216</v>
      </c>
      <c r="O72" s="246">
        <v>2777250</v>
      </c>
      <c r="P72" s="247">
        <v>-3.2553035844915874E-2</v>
      </c>
    </row>
    <row r="73" spans="1:16" ht="12.75" customHeight="1">
      <c r="A73" s="239">
        <v>63</v>
      </c>
      <c r="B73" s="251" t="s">
        <v>54</v>
      </c>
      <c r="C73" s="243" t="s">
        <v>110</v>
      </c>
      <c r="D73" s="244">
        <v>45407</v>
      </c>
      <c r="E73" s="243">
        <v>3072.3</v>
      </c>
      <c r="F73" s="243">
        <v>3039.1166666666668</v>
      </c>
      <c r="G73" s="245">
        <v>2993.2333333333336</v>
      </c>
      <c r="H73" s="245">
        <v>2914.166666666667</v>
      </c>
      <c r="I73" s="245">
        <v>2868.2833333333338</v>
      </c>
      <c r="J73" s="245">
        <v>3118.1833333333334</v>
      </c>
      <c r="K73" s="245">
        <v>3164.0666666666666</v>
      </c>
      <c r="L73" s="245">
        <v>3243.1333333333332</v>
      </c>
      <c r="M73" s="246">
        <v>3085</v>
      </c>
      <c r="N73" s="246">
        <v>2960.05</v>
      </c>
      <c r="O73" s="246">
        <v>1867250</v>
      </c>
      <c r="P73" s="247">
        <v>-6.5837600585223113E-3</v>
      </c>
    </row>
    <row r="74" spans="1:16" ht="12.75" customHeight="1">
      <c r="A74" s="239">
        <v>64</v>
      </c>
      <c r="B74" s="251" t="s">
        <v>54</v>
      </c>
      <c r="C74" s="243" t="s">
        <v>111</v>
      </c>
      <c r="D74" s="244">
        <v>45407</v>
      </c>
      <c r="E74" s="243">
        <v>449.15</v>
      </c>
      <c r="F74" s="243">
        <v>436.98333333333329</v>
      </c>
      <c r="G74" s="245">
        <v>419.06666666666661</v>
      </c>
      <c r="H74" s="245">
        <v>388.98333333333329</v>
      </c>
      <c r="I74" s="245">
        <v>371.06666666666661</v>
      </c>
      <c r="J74" s="245">
        <v>467.06666666666661</v>
      </c>
      <c r="K74" s="245">
        <v>484.98333333333323</v>
      </c>
      <c r="L74" s="245">
        <v>515.06666666666661</v>
      </c>
      <c r="M74" s="246">
        <v>454.9</v>
      </c>
      <c r="N74" s="246">
        <v>406.9</v>
      </c>
      <c r="O74" s="246">
        <v>20516400</v>
      </c>
      <c r="P74" s="247">
        <v>-0.27336478388371799</v>
      </c>
    </row>
    <row r="75" spans="1:16" ht="12.75" customHeight="1">
      <c r="A75" s="239">
        <v>65</v>
      </c>
      <c r="B75" s="251" t="s">
        <v>61</v>
      </c>
      <c r="C75" s="243" t="s">
        <v>112</v>
      </c>
      <c r="D75" s="244">
        <v>45407</v>
      </c>
      <c r="E75" s="243">
        <v>152.6</v>
      </c>
      <c r="F75" s="243">
        <v>153.1</v>
      </c>
      <c r="G75" s="245">
        <v>151.6</v>
      </c>
      <c r="H75" s="245">
        <v>150.6</v>
      </c>
      <c r="I75" s="245">
        <v>149.1</v>
      </c>
      <c r="J75" s="245">
        <v>154.1</v>
      </c>
      <c r="K75" s="245">
        <v>155.6</v>
      </c>
      <c r="L75" s="245">
        <v>156.6</v>
      </c>
      <c r="M75" s="246">
        <v>154.6</v>
      </c>
      <c r="N75" s="246">
        <v>152.1</v>
      </c>
      <c r="O75" s="246">
        <v>119155000</v>
      </c>
      <c r="P75" s="247">
        <v>2.2307065333962508E-2</v>
      </c>
    </row>
    <row r="76" spans="1:16" ht="12.75" customHeight="1">
      <c r="A76" s="239">
        <v>66</v>
      </c>
      <c r="B76" s="251" t="s">
        <v>82</v>
      </c>
      <c r="C76" s="243" t="s">
        <v>113</v>
      </c>
      <c r="D76" s="244">
        <v>45407</v>
      </c>
      <c r="E76" s="243">
        <v>206.25</v>
      </c>
      <c r="F76" s="243">
        <v>205.9</v>
      </c>
      <c r="G76" s="245">
        <v>201.8</v>
      </c>
      <c r="H76" s="245">
        <v>197.35</v>
      </c>
      <c r="I76" s="245">
        <v>193.25</v>
      </c>
      <c r="J76" s="245">
        <v>210.35000000000002</v>
      </c>
      <c r="K76" s="245">
        <v>214.45</v>
      </c>
      <c r="L76" s="245">
        <v>218.90000000000003</v>
      </c>
      <c r="M76" s="246">
        <v>210</v>
      </c>
      <c r="N76" s="246">
        <v>201.45</v>
      </c>
      <c r="O76" s="246">
        <v>138924450</v>
      </c>
      <c r="P76" s="247">
        <v>-4.360798714711958E-3</v>
      </c>
    </row>
    <row r="77" spans="1:16" ht="12.75" customHeight="1">
      <c r="A77" s="239">
        <v>67</v>
      </c>
      <c r="B77" s="251" t="s">
        <v>42</v>
      </c>
      <c r="C77" s="243" t="s">
        <v>114</v>
      </c>
      <c r="D77" s="244">
        <v>45407</v>
      </c>
      <c r="E77" s="243">
        <v>1060.55</v>
      </c>
      <c r="F77" s="243">
        <v>1055.6333333333332</v>
      </c>
      <c r="G77" s="245">
        <v>1045.6166666666663</v>
      </c>
      <c r="H77" s="245">
        <v>1030.6833333333332</v>
      </c>
      <c r="I77" s="245">
        <v>1020.6666666666663</v>
      </c>
      <c r="J77" s="245">
        <v>1070.5666666666664</v>
      </c>
      <c r="K77" s="245">
        <v>1080.5833333333333</v>
      </c>
      <c r="L77" s="245">
        <v>1095.5166666666664</v>
      </c>
      <c r="M77" s="246">
        <v>1065.6500000000001</v>
      </c>
      <c r="N77" s="246">
        <v>1040.7</v>
      </c>
      <c r="O77" s="246">
        <v>13286350</v>
      </c>
      <c r="P77" s="247">
        <v>3.1200394110241394E-3</v>
      </c>
    </row>
    <row r="78" spans="1:16" ht="12.75" customHeight="1">
      <c r="A78" s="239">
        <v>68</v>
      </c>
      <c r="B78" s="251" t="s">
        <v>115</v>
      </c>
      <c r="C78" s="243" t="s">
        <v>116</v>
      </c>
      <c r="D78" s="244">
        <v>45407</v>
      </c>
      <c r="E78" s="243">
        <v>80.599999999999994</v>
      </c>
      <c r="F78" s="243">
        <v>80.499999999999986</v>
      </c>
      <c r="G78" s="245">
        <v>79.699999999999974</v>
      </c>
      <c r="H78" s="245">
        <v>78.799999999999983</v>
      </c>
      <c r="I78" s="245">
        <v>77.999999999999972</v>
      </c>
      <c r="J78" s="245">
        <v>81.399999999999977</v>
      </c>
      <c r="K78" s="245">
        <v>82.199999999999989</v>
      </c>
      <c r="L78" s="245">
        <v>83.09999999999998</v>
      </c>
      <c r="M78" s="246">
        <v>81.3</v>
      </c>
      <c r="N78" s="246">
        <v>79.599999999999994</v>
      </c>
      <c r="O78" s="246">
        <v>194838750</v>
      </c>
      <c r="P78" s="247">
        <v>8.7954333643988809E-3</v>
      </c>
    </row>
    <row r="79" spans="1:16" ht="12.75" customHeight="1">
      <c r="A79" s="239">
        <v>69</v>
      </c>
      <c r="B79" s="251" t="s">
        <v>913</v>
      </c>
      <c r="C79" s="243" t="s">
        <v>117</v>
      </c>
      <c r="D79" s="244">
        <v>45407</v>
      </c>
      <c r="E79" s="243">
        <v>684.9</v>
      </c>
      <c r="F79" s="243">
        <v>680.5</v>
      </c>
      <c r="G79" s="245">
        <v>674</v>
      </c>
      <c r="H79" s="245">
        <v>663.1</v>
      </c>
      <c r="I79" s="245">
        <v>656.6</v>
      </c>
      <c r="J79" s="245">
        <v>691.4</v>
      </c>
      <c r="K79" s="245">
        <v>697.9</v>
      </c>
      <c r="L79" s="245">
        <v>708.8</v>
      </c>
      <c r="M79" s="246">
        <v>687</v>
      </c>
      <c r="N79" s="246">
        <v>669.6</v>
      </c>
      <c r="O79" s="246">
        <v>7610200</v>
      </c>
      <c r="P79" s="247">
        <v>-1.5472586612848975E-2</v>
      </c>
    </row>
    <row r="80" spans="1:16" ht="12.75" customHeight="1">
      <c r="A80" s="239">
        <v>70</v>
      </c>
      <c r="B80" s="251" t="s">
        <v>57</v>
      </c>
      <c r="C80" s="249" t="s">
        <v>118</v>
      </c>
      <c r="D80" s="244">
        <v>45407</v>
      </c>
      <c r="E80" s="243">
        <v>1180.7</v>
      </c>
      <c r="F80" s="243">
        <v>1183.55</v>
      </c>
      <c r="G80" s="245">
        <v>1173.0999999999999</v>
      </c>
      <c r="H80" s="245">
        <v>1165.5</v>
      </c>
      <c r="I80" s="245">
        <v>1155.05</v>
      </c>
      <c r="J80" s="245">
        <v>1191.1499999999999</v>
      </c>
      <c r="K80" s="245">
        <v>1201.6000000000001</v>
      </c>
      <c r="L80" s="245">
        <v>1209.1999999999998</v>
      </c>
      <c r="M80" s="246">
        <v>1194</v>
      </c>
      <c r="N80" s="246">
        <v>1175.95</v>
      </c>
      <c r="O80" s="246">
        <v>6589000</v>
      </c>
      <c r="P80" s="247">
        <v>-1.4397211487459272E-3</v>
      </c>
    </row>
    <row r="81" spans="1:16" ht="12.75" customHeight="1">
      <c r="A81" s="239">
        <v>71</v>
      </c>
      <c r="B81" s="251" t="s">
        <v>106</v>
      </c>
      <c r="C81" s="243" t="s">
        <v>119</v>
      </c>
      <c r="D81" s="244">
        <v>45407</v>
      </c>
      <c r="E81" s="243">
        <v>2617.8000000000002</v>
      </c>
      <c r="F81" s="243">
        <v>2612.8166666666671</v>
      </c>
      <c r="G81" s="245">
        <v>2584.983333333334</v>
      </c>
      <c r="H81" s="245">
        <v>2552.166666666667</v>
      </c>
      <c r="I81" s="245">
        <v>2524.3333333333339</v>
      </c>
      <c r="J81" s="245">
        <v>2645.6333333333341</v>
      </c>
      <c r="K81" s="245">
        <v>2673.4666666666672</v>
      </c>
      <c r="L81" s="245">
        <v>2706.2833333333342</v>
      </c>
      <c r="M81" s="246">
        <v>2640.65</v>
      </c>
      <c r="N81" s="246">
        <v>2580</v>
      </c>
      <c r="O81" s="246">
        <v>4203275</v>
      </c>
      <c r="P81" s="247">
        <v>3.3761682242990657E-2</v>
      </c>
    </row>
    <row r="82" spans="1:16" ht="12.75" customHeight="1">
      <c r="A82" s="239">
        <v>72</v>
      </c>
      <c r="B82" s="251" t="s">
        <v>42</v>
      </c>
      <c r="C82" s="243" t="s">
        <v>120</v>
      </c>
      <c r="D82" s="244">
        <v>45407</v>
      </c>
      <c r="E82" s="243">
        <v>416.7</v>
      </c>
      <c r="F82" s="243">
        <v>413.66666666666669</v>
      </c>
      <c r="G82" s="245">
        <v>407.53333333333336</v>
      </c>
      <c r="H82" s="245">
        <v>398.36666666666667</v>
      </c>
      <c r="I82" s="245">
        <v>392.23333333333335</v>
      </c>
      <c r="J82" s="245">
        <v>422.83333333333337</v>
      </c>
      <c r="K82" s="245">
        <v>428.9666666666667</v>
      </c>
      <c r="L82" s="245">
        <v>438.13333333333338</v>
      </c>
      <c r="M82" s="246">
        <v>419.8</v>
      </c>
      <c r="N82" s="246">
        <v>404.5</v>
      </c>
      <c r="O82" s="246">
        <v>11352000</v>
      </c>
      <c r="P82" s="247">
        <v>-1.8332756831546178E-2</v>
      </c>
    </row>
    <row r="83" spans="1:16" ht="12.75" customHeight="1">
      <c r="A83" s="239">
        <v>73</v>
      </c>
      <c r="B83" s="251" t="s">
        <v>47</v>
      </c>
      <c r="C83" s="243" t="s">
        <v>121</v>
      </c>
      <c r="D83" s="244">
        <v>45407</v>
      </c>
      <c r="E83" s="243">
        <v>2244.5</v>
      </c>
      <c r="F83" s="243">
        <v>2238.5</v>
      </c>
      <c r="G83" s="245">
        <v>2228.3000000000002</v>
      </c>
      <c r="H83" s="245">
        <v>2212.1000000000004</v>
      </c>
      <c r="I83" s="245">
        <v>2201.9000000000005</v>
      </c>
      <c r="J83" s="245">
        <v>2254.6999999999998</v>
      </c>
      <c r="K83" s="245">
        <v>2264.8999999999996</v>
      </c>
      <c r="L83" s="245">
        <v>2281.0999999999995</v>
      </c>
      <c r="M83" s="246">
        <v>2248.6999999999998</v>
      </c>
      <c r="N83" s="246">
        <v>2222.3000000000002</v>
      </c>
      <c r="O83" s="246">
        <v>6908868</v>
      </c>
      <c r="P83" s="247">
        <v>-8.9633937735203555E-3</v>
      </c>
    </row>
    <row r="84" spans="1:16" ht="12.75" customHeight="1">
      <c r="A84" s="239">
        <v>74</v>
      </c>
      <c r="B84" s="251" t="s">
        <v>82</v>
      </c>
      <c r="C84" s="243" t="s">
        <v>122</v>
      </c>
      <c r="D84" s="244">
        <v>45407</v>
      </c>
      <c r="E84" s="243">
        <v>553.35</v>
      </c>
      <c r="F84" s="243">
        <v>561.41666666666663</v>
      </c>
      <c r="G84" s="245">
        <v>542.83333333333326</v>
      </c>
      <c r="H84" s="245">
        <v>532.31666666666661</v>
      </c>
      <c r="I84" s="245">
        <v>513.73333333333323</v>
      </c>
      <c r="J84" s="245">
        <v>571.93333333333328</v>
      </c>
      <c r="K84" s="245">
        <v>590.51666666666654</v>
      </c>
      <c r="L84" s="245">
        <v>601.0333333333333</v>
      </c>
      <c r="M84" s="246">
        <v>580</v>
      </c>
      <c r="N84" s="246">
        <v>550.9</v>
      </c>
      <c r="O84" s="246">
        <v>7508750</v>
      </c>
      <c r="P84" s="247">
        <v>0.13575345055776139</v>
      </c>
    </row>
    <row r="85" spans="1:16" ht="12.75" customHeight="1">
      <c r="A85" s="239">
        <v>75</v>
      </c>
      <c r="B85" s="251" t="s">
        <v>40</v>
      </c>
      <c r="C85" s="243" t="s">
        <v>123</v>
      </c>
      <c r="D85" s="244">
        <v>45407</v>
      </c>
      <c r="E85" s="243">
        <v>3725.1</v>
      </c>
      <c r="F85" s="243">
        <v>3684.9166666666665</v>
      </c>
      <c r="G85" s="245">
        <v>3627.6333333333332</v>
      </c>
      <c r="H85" s="245">
        <v>3530.1666666666665</v>
      </c>
      <c r="I85" s="245">
        <v>3472.8833333333332</v>
      </c>
      <c r="J85" s="245">
        <v>3782.3833333333332</v>
      </c>
      <c r="K85" s="245">
        <v>3839.666666666667</v>
      </c>
      <c r="L85" s="245">
        <v>3937.1333333333332</v>
      </c>
      <c r="M85" s="246">
        <v>3742.2</v>
      </c>
      <c r="N85" s="246">
        <v>3587.45</v>
      </c>
      <c r="O85" s="246">
        <v>8070300</v>
      </c>
      <c r="P85" s="247">
        <v>-2.6243393904293057E-2</v>
      </c>
    </row>
    <row r="86" spans="1:16" ht="12.75" customHeight="1">
      <c r="A86" s="239">
        <v>76</v>
      </c>
      <c r="B86" s="251" t="s">
        <v>40</v>
      </c>
      <c r="C86" s="250" t="s">
        <v>124</v>
      </c>
      <c r="D86" s="244">
        <v>45407</v>
      </c>
      <c r="E86" s="243">
        <v>1486.5</v>
      </c>
      <c r="F86" s="243">
        <v>1491.6166666666668</v>
      </c>
      <c r="G86" s="245">
        <v>1473.1333333333337</v>
      </c>
      <c r="H86" s="245">
        <v>1459.7666666666669</v>
      </c>
      <c r="I86" s="245">
        <v>1441.2833333333338</v>
      </c>
      <c r="J86" s="245">
        <v>1504.9833333333336</v>
      </c>
      <c r="K86" s="245">
        <v>1523.4666666666667</v>
      </c>
      <c r="L86" s="245">
        <v>1536.8333333333335</v>
      </c>
      <c r="M86" s="246">
        <v>1510.1</v>
      </c>
      <c r="N86" s="246">
        <v>1478.25</v>
      </c>
      <c r="O86" s="246">
        <v>8236500</v>
      </c>
      <c r="P86" s="247">
        <v>5.9084479876559085E-2</v>
      </c>
    </row>
    <row r="87" spans="1:16" ht="12.75" customHeight="1">
      <c r="A87" s="239">
        <v>77</v>
      </c>
      <c r="B87" s="251" t="s">
        <v>85</v>
      </c>
      <c r="C87" s="243" t="s">
        <v>125</v>
      </c>
      <c r="D87" s="244">
        <v>45407</v>
      </c>
      <c r="E87" s="243">
        <v>1477.8</v>
      </c>
      <c r="F87" s="243">
        <v>1482.8333333333333</v>
      </c>
      <c r="G87" s="245">
        <v>1462.9666666666665</v>
      </c>
      <c r="H87" s="245">
        <v>1448.1333333333332</v>
      </c>
      <c r="I87" s="245">
        <v>1428.2666666666664</v>
      </c>
      <c r="J87" s="245">
        <v>1497.6666666666665</v>
      </c>
      <c r="K87" s="245">
        <v>1517.5333333333333</v>
      </c>
      <c r="L87" s="245">
        <v>1532.3666666666666</v>
      </c>
      <c r="M87" s="246">
        <v>1502.7</v>
      </c>
      <c r="N87" s="246">
        <v>1468</v>
      </c>
      <c r="O87" s="246">
        <v>16586500</v>
      </c>
      <c r="P87" s="247">
        <v>1.2909844825375112E-2</v>
      </c>
    </row>
    <row r="88" spans="1:16" ht="12.75" customHeight="1">
      <c r="A88" s="239">
        <v>78</v>
      </c>
      <c r="B88" s="251" t="s">
        <v>66</v>
      </c>
      <c r="C88" s="243" t="s">
        <v>126</v>
      </c>
      <c r="D88" s="244">
        <v>45407</v>
      </c>
      <c r="E88" s="243">
        <v>3741.55</v>
      </c>
      <c r="F88" s="243">
        <v>3733.0499999999997</v>
      </c>
      <c r="G88" s="245">
        <v>3677.0999999999995</v>
      </c>
      <c r="H88" s="245">
        <v>3612.6499999999996</v>
      </c>
      <c r="I88" s="245">
        <v>3556.6999999999994</v>
      </c>
      <c r="J88" s="245">
        <v>3797.4999999999995</v>
      </c>
      <c r="K88" s="245">
        <v>3853.4499999999994</v>
      </c>
      <c r="L88" s="245">
        <v>3917.8999999999996</v>
      </c>
      <c r="M88" s="246">
        <v>3789</v>
      </c>
      <c r="N88" s="246">
        <v>3668.6</v>
      </c>
      <c r="O88" s="246">
        <v>3230100</v>
      </c>
      <c r="P88" s="247">
        <v>0.1109162195625258</v>
      </c>
    </row>
    <row r="89" spans="1:16" ht="12.75" customHeight="1">
      <c r="A89" s="239">
        <v>79</v>
      </c>
      <c r="B89" s="251" t="s">
        <v>61</v>
      </c>
      <c r="C89" s="243" t="s">
        <v>127</v>
      </c>
      <c r="D89" s="244">
        <v>45407</v>
      </c>
      <c r="E89" s="243">
        <v>1511.9</v>
      </c>
      <c r="F89" s="243">
        <v>1505.3</v>
      </c>
      <c r="G89" s="245">
        <v>1494.5</v>
      </c>
      <c r="H89" s="245">
        <v>1477.1000000000001</v>
      </c>
      <c r="I89" s="245">
        <v>1466.3000000000002</v>
      </c>
      <c r="J89" s="245">
        <v>1522.6999999999998</v>
      </c>
      <c r="K89" s="245">
        <v>1533.4999999999995</v>
      </c>
      <c r="L89" s="245">
        <v>1550.8999999999996</v>
      </c>
      <c r="M89" s="246">
        <v>1516.1</v>
      </c>
      <c r="N89" s="246">
        <v>1487.9</v>
      </c>
      <c r="O89" s="246">
        <v>183401350</v>
      </c>
      <c r="P89" s="247">
        <v>1.5671068983162357E-2</v>
      </c>
    </row>
    <row r="90" spans="1:16" ht="12.75" customHeight="1">
      <c r="A90" s="239">
        <v>80</v>
      </c>
      <c r="B90" s="251" t="s">
        <v>66</v>
      </c>
      <c r="C90" s="243" t="s">
        <v>128</v>
      </c>
      <c r="D90" s="244">
        <v>45407</v>
      </c>
      <c r="E90" s="243">
        <v>605.70000000000005</v>
      </c>
      <c r="F90" s="243">
        <v>606.18333333333339</v>
      </c>
      <c r="G90" s="245">
        <v>600.76666666666677</v>
      </c>
      <c r="H90" s="245">
        <v>595.83333333333337</v>
      </c>
      <c r="I90" s="245">
        <v>590.41666666666674</v>
      </c>
      <c r="J90" s="245">
        <v>611.11666666666679</v>
      </c>
      <c r="K90" s="245">
        <v>616.5333333333333</v>
      </c>
      <c r="L90" s="245">
        <v>621.46666666666681</v>
      </c>
      <c r="M90" s="246">
        <v>611.6</v>
      </c>
      <c r="N90" s="246">
        <v>601.25</v>
      </c>
      <c r="O90" s="246">
        <v>30319300</v>
      </c>
      <c r="P90" s="247">
        <v>2.0171737360278334E-2</v>
      </c>
    </row>
    <row r="91" spans="1:16" ht="12.75" customHeight="1">
      <c r="A91" s="239">
        <v>81</v>
      </c>
      <c r="B91" s="251" t="s">
        <v>54</v>
      </c>
      <c r="C91" s="243" t="s">
        <v>129</v>
      </c>
      <c r="D91" s="244">
        <v>45407</v>
      </c>
      <c r="E91" s="243">
        <v>4325</v>
      </c>
      <c r="F91" s="243">
        <v>4356.6833333333334</v>
      </c>
      <c r="G91" s="245">
        <v>4262.3666666666668</v>
      </c>
      <c r="H91" s="245">
        <v>4199.7333333333336</v>
      </c>
      <c r="I91" s="245">
        <v>4105.416666666667</v>
      </c>
      <c r="J91" s="245">
        <v>4419.3166666666666</v>
      </c>
      <c r="K91" s="245">
        <v>4513.6333333333341</v>
      </c>
      <c r="L91" s="245">
        <v>4576.2666666666664</v>
      </c>
      <c r="M91" s="246">
        <v>4451</v>
      </c>
      <c r="N91" s="246">
        <v>4294.05</v>
      </c>
      <c r="O91" s="246">
        <v>5068800</v>
      </c>
      <c r="P91" s="247">
        <v>3.783783783783784E-2</v>
      </c>
    </row>
    <row r="92" spans="1:16" ht="12.75" customHeight="1">
      <c r="A92" s="239">
        <v>82</v>
      </c>
      <c r="B92" s="251" t="s">
        <v>130</v>
      </c>
      <c r="C92" s="243" t="s">
        <v>131</v>
      </c>
      <c r="D92" s="244">
        <v>45407</v>
      </c>
      <c r="E92" s="243">
        <v>609.75</v>
      </c>
      <c r="F92" s="243">
        <v>613.5</v>
      </c>
      <c r="G92" s="245">
        <v>604.1</v>
      </c>
      <c r="H92" s="245">
        <v>598.45000000000005</v>
      </c>
      <c r="I92" s="245">
        <v>589.05000000000007</v>
      </c>
      <c r="J92" s="245">
        <v>619.15</v>
      </c>
      <c r="K92" s="245">
        <v>628.55000000000007</v>
      </c>
      <c r="L92" s="245">
        <v>634.19999999999993</v>
      </c>
      <c r="M92" s="246">
        <v>622.9</v>
      </c>
      <c r="N92" s="246">
        <v>607.85</v>
      </c>
      <c r="O92" s="246">
        <v>42625800</v>
      </c>
      <c r="P92" s="247">
        <v>2.205398288347597E-3</v>
      </c>
    </row>
    <row r="93" spans="1:16" ht="12.75" customHeight="1">
      <c r="A93" s="239">
        <v>83</v>
      </c>
      <c r="B93" s="251" t="s">
        <v>130</v>
      </c>
      <c r="C93" s="243" t="s">
        <v>132</v>
      </c>
      <c r="D93" s="244">
        <v>45407</v>
      </c>
      <c r="E93" s="243">
        <v>357.6</v>
      </c>
      <c r="F93" s="243">
        <v>358.7</v>
      </c>
      <c r="G93" s="245">
        <v>349.04999999999995</v>
      </c>
      <c r="H93" s="245">
        <v>340.49999999999994</v>
      </c>
      <c r="I93" s="245">
        <v>330.84999999999991</v>
      </c>
      <c r="J93" s="245">
        <v>367.25</v>
      </c>
      <c r="K93" s="245">
        <v>376.9</v>
      </c>
      <c r="L93" s="245">
        <v>385.45000000000005</v>
      </c>
      <c r="M93" s="246">
        <v>368.35</v>
      </c>
      <c r="N93" s="246">
        <v>350.15</v>
      </c>
      <c r="O93" s="246">
        <v>28450400</v>
      </c>
      <c r="P93" s="247">
        <v>-2.1152443471918306E-2</v>
      </c>
    </row>
    <row r="94" spans="1:16" ht="12.75" customHeight="1">
      <c r="A94" s="239">
        <v>84</v>
      </c>
      <c r="B94" s="251" t="s">
        <v>82</v>
      </c>
      <c r="C94" s="249" t="s">
        <v>133</v>
      </c>
      <c r="D94" s="244">
        <v>45407</v>
      </c>
      <c r="E94" s="243">
        <v>469.8</v>
      </c>
      <c r="F94" s="243">
        <v>469.18333333333339</v>
      </c>
      <c r="G94" s="245">
        <v>458.51666666666677</v>
      </c>
      <c r="H94" s="245">
        <v>447.23333333333335</v>
      </c>
      <c r="I94" s="245">
        <v>436.56666666666672</v>
      </c>
      <c r="J94" s="245">
        <v>480.46666666666681</v>
      </c>
      <c r="K94" s="245">
        <v>491.13333333333344</v>
      </c>
      <c r="L94" s="245">
        <v>502.41666666666686</v>
      </c>
      <c r="M94" s="246">
        <v>479.85</v>
      </c>
      <c r="N94" s="246">
        <v>457.9</v>
      </c>
      <c r="O94" s="246">
        <v>35010900</v>
      </c>
      <c r="P94" s="247">
        <v>-4.6822229045133555E-3</v>
      </c>
    </row>
    <row r="95" spans="1:16" ht="12.75" customHeight="1">
      <c r="A95" s="239">
        <v>85</v>
      </c>
      <c r="B95" s="251" t="s">
        <v>57</v>
      </c>
      <c r="C95" s="243" t="s">
        <v>134</v>
      </c>
      <c r="D95" s="244">
        <v>45407</v>
      </c>
      <c r="E95" s="243">
        <v>2225.6</v>
      </c>
      <c r="F95" s="243">
        <v>2202.5499999999997</v>
      </c>
      <c r="G95" s="245">
        <v>2173.1499999999996</v>
      </c>
      <c r="H95" s="245">
        <v>2120.6999999999998</v>
      </c>
      <c r="I95" s="245">
        <v>2091.2999999999997</v>
      </c>
      <c r="J95" s="245">
        <v>2254.9999999999995</v>
      </c>
      <c r="K95" s="245">
        <v>2284.4</v>
      </c>
      <c r="L95" s="245">
        <v>2336.8499999999995</v>
      </c>
      <c r="M95" s="246">
        <v>2231.9499999999998</v>
      </c>
      <c r="N95" s="246">
        <v>2150.1</v>
      </c>
      <c r="O95" s="246">
        <v>21620400</v>
      </c>
      <c r="P95" s="247">
        <v>-4.1625619181085319E-5</v>
      </c>
    </row>
    <row r="96" spans="1:16" ht="12.75" customHeight="1">
      <c r="A96" s="239">
        <v>86</v>
      </c>
      <c r="B96" s="251" t="s">
        <v>61</v>
      </c>
      <c r="C96" s="243" t="s">
        <v>136</v>
      </c>
      <c r="D96" s="244">
        <v>45407</v>
      </c>
      <c r="E96" s="243">
        <v>1070.5</v>
      </c>
      <c r="F96" s="243">
        <v>1071.1833333333332</v>
      </c>
      <c r="G96" s="245">
        <v>1064.9166666666663</v>
      </c>
      <c r="H96" s="245">
        <v>1059.333333333333</v>
      </c>
      <c r="I96" s="245">
        <v>1053.0666666666662</v>
      </c>
      <c r="J96" s="245">
        <v>1076.7666666666664</v>
      </c>
      <c r="K96" s="245">
        <v>1083.0333333333333</v>
      </c>
      <c r="L96" s="245">
        <v>1088.6166666666666</v>
      </c>
      <c r="M96" s="246">
        <v>1077.45</v>
      </c>
      <c r="N96" s="246">
        <v>1065.5999999999999</v>
      </c>
      <c r="O96" s="246">
        <v>79793700</v>
      </c>
      <c r="P96" s="247">
        <v>9.2343379254170056E-3</v>
      </c>
    </row>
    <row r="97" spans="1:16" ht="12.75" customHeight="1">
      <c r="A97" s="239">
        <v>87</v>
      </c>
      <c r="B97" s="251" t="s">
        <v>66</v>
      </c>
      <c r="C97" s="243" t="s">
        <v>137</v>
      </c>
      <c r="D97" s="244">
        <v>45407</v>
      </c>
      <c r="E97" s="243">
        <v>1655.25</v>
      </c>
      <c r="F97" s="243">
        <v>1658.7333333333333</v>
      </c>
      <c r="G97" s="245">
        <v>1619.5166666666667</v>
      </c>
      <c r="H97" s="245">
        <v>1583.7833333333333</v>
      </c>
      <c r="I97" s="245">
        <v>1544.5666666666666</v>
      </c>
      <c r="J97" s="245">
        <v>1694.4666666666667</v>
      </c>
      <c r="K97" s="245">
        <v>1733.6833333333334</v>
      </c>
      <c r="L97" s="245">
        <v>1769.4166666666667</v>
      </c>
      <c r="M97" s="246">
        <v>1697.95</v>
      </c>
      <c r="N97" s="246">
        <v>1623</v>
      </c>
      <c r="O97" s="246">
        <v>4161500</v>
      </c>
      <c r="P97" s="247">
        <v>0.48201566951566954</v>
      </c>
    </row>
    <row r="98" spans="1:16" ht="12.75" customHeight="1">
      <c r="A98" s="239">
        <v>88</v>
      </c>
      <c r="B98" s="251" t="s">
        <v>66</v>
      </c>
      <c r="C98" s="243" t="s">
        <v>138</v>
      </c>
      <c r="D98" s="244">
        <v>45407</v>
      </c>
      <c r="E98" s="243">
        <v>609.75</v>
      </c>
      <c r="F98" s="243">
        <v>611.73333333333323</v>
      </c>
      <c r="G98" s="245">
        <v>604.11666666666645</v>
      </c>
      <c r="H98" s="245">
        <v>598.48333333333323</v>
      </c>
      <c r="I98" s="245">
        <v>590.86666666666645</v>
      </c>
      <c r="J98" s="245">
        <v>617.36666666666645</v>
      </c>
      <c r="K98" s="245">
        <v>624.98333333333323</v>
      </c>
      <c r="L98" s="245">
        <v>630.61666666666645</v>
      </c>
      <c r="M98" s="246">
        <v>619.35</v>
      </c>
      <c r="N98" s="246">
        <v>606.1</v>
      </c>
      <c r="O98" s="246">
        <v>12625500</v>
      </c>
      <c r="P98" s="247">
        <v>-1.1857243484386007E-2</v>
      </c>
    </row>
    <row r="99" spans="1:16" ht="12.75" customHeight="1">
      <c r="A99" s="239">
        <v>89</v>
      </c>
      <c r="B99" s="251" t="s">
        <v>77</v>
      </c>
      <c r="C99" s="243" t="s">
        <v>139</v>
      </c>
      <c r="D99" s="244">
        <v>45407</v>
      </c>
      <c r="E99" s="243">
        <v>12.75</v>
      </c>
      <c r="F99" s="243">
        <v>12.766666666666666</v>
      </c>
      <c r="G99" s="245">
        <v>12.383333333333331</v>
      </c>
      <c r="H99" s="245">
        <v>12.016666666666666</v>
      </c>
      <c r="I99" s="245">
        <v>11.633333333333331</v>
      </c>
      <c r="J99" s="245">
        <v>13.133333333333331</v>
      </c>
      <c r="K99" s="245">
        <v>13.516666666666664</v>
      </c>
      <c r="L99" s="245">
        <v>13.883333333333331</v>
      </c>
      <c r="M99" s="246">
        <v>13.15</v>
      </c>
      <c r="N99" s="246">
        <v>12.4</v>
      </c>
      <c r="O99" s="246">
        <v>3655440000</v>
      </c>
      <c r="P99" s="247">
        <v>0.5599672254276058</v>
      </c>
    </row>
    <row r="100" spans="1:16" ht="12.75" customHeight="1">
      <c r="A100" s="239">
        <v>90</v>
      </c>
      <c r="B100" s="251" t="s">
        <v>66</v>
      </c>
      <c r="C100" s="243" t="s">
        <v>140</v>
      </c>
      <c r="D100" s="244">
        <v>45407</v>
      </c>
      <c r="E100" s="243">
        <v>122.45</v>
      </c>
      <c r="F100" s="243">
        <v>122.43333333333334</v>
      </c>
      <c r="G100" s="245">
        <v>121.01666666666668</v>
      </c>
      <c r="H100" s="245">
        <v>119.58333333333334</v>
      </c>
      <c r="I100" s="245">
        <v>118.16666666666669</v>
      </c>
      <c r="J100" s="245">
        <v>123.86666666666667</v>
      </c>
      <c r="K100" s="245">
        <v>125.28333333333333</v>
      </c>
      <c r="L100" s="245">
        <v>126.71666666666667</v>
      </c>
      <c r="M100" s="246">
        <v>123.85</v>
      </c>
      <c r="N100" s="246">
        <v>121</v>
      </c>
      <c r="O100" s="246">
        <v>74145000</v>
      </c>
      <c r="P100" s="247">
        <v>1.6172137326115259E-2</v>
      </c>
    </row>
    <row r="101" spans="1:16" ht="12.75" customHeight="1">
      <c r="A101" s="239">
        <v>91</v>
      </c>
      <c r="B101" s="251" t="s">
        <v>61</v>
      </c>
      <c r="C101" s="243" t="s">
        <v>141</v>
      </c>
      <c r="D101" s="244">
        <v>45407</v>
      </c>
      <c r="E101" s="243">
        <v>82.8</v>
      </c>
      <c r="F101" s="243">
        <v>82.850000000000009</v>
      </c>
      <c r="G101" s="245">
        <v>82.000000000000014</v>
      </c>
      <c r="H101" s="245">
        <v>81.2</v>
      </c>
      <c r="I101" s="245">
        <v>80.350000000000009</v>
      </c>
      <c r="J101" s="245">
        <v>83.65000000000002</v>
      </c>
      <c r="K101" s="245">
        <v>84.500000000000014</v>
      </c>
      <c r="L101" s="245">
        <v>85.300000000000026</v>
      </c>
      <c r="M101" s="246">
        <v>83.7</v>
      </c>
      <c r="N101" s="246">
        <v>82.05</v>
      </c>
      <c r="O101" s="246">
        <v>376087500</v>
      </c>
      <c r="P101" s="247">
        <v>1.5512667328216448E-2</v>
      </c>
    </row>
    <row r="102" spans="1:16" ht="12.75" customHeight="1">
      <c r="A102" s="239">
        <v>92</v>
      </c>
      <c r="B102" s="251" t="s">
        <v>188</v>
      </c>
      <c r="C102" s="249" t="s">
        <v>142</v>
      </c>
      <c r="D102" s="244">
        <v>45407</v>
      </c>
      <c r="E102" s="243">
        <v>148.25</v>
      </c>
      <c r="F102" s="243">
        <v>147.56666666666666</v>
      </c>
      <c r="G102" s="245">
        <v>145.43333333333334</v>
      </c>
      <c r="H102" s="245">
        <v>142.61666666666667</v>
      </c>
      <c r="I102" s="245">
        <v>140.48333333333335</v>
      </c>
      <c r="J102" s="245">
        <v>150.38333333333333</v>
      </c>
      <c r="K102" s="245">
        <v>152.51666666666665</v>
      </c>
      <c r="L102" s="245">
        <v>155.33333333333331</v>
      </c>
      <c r="M102" s="246">
        <v>149.69999999999999</v>
      </c>
      <c r="N102" s="246">
        <v>144.75</v>
      </c>
      <c r="O102" s="246">
        <v>60675000</v>
      </c>
      <c r="P102" s="247">
        <v>-9.6707063288040147E-3</v>
      </c>
    </row>
    <row r="103" spans="1:16" ht="12.75" customHeight="1">
      <c r="A103" s="239">
        <v>93</v>
      </c>
      <c r="B103" s="251" t="s">
        <v>82</v>
      </c>
      <c r="C103" s="243" t="s">
        <v>143</v>
      </c>
      <c r="D103" s="244">
        <v>45407</v>
      </c>
      <c r="E103" s="243">
        <v>463.65</v>
      </c>
      <c r="F103" s="243">
        <v>466.0333333333333</v>
      </c>
      <c r="G103" s="245">
        <v>459.36666666666662</v>
      </c>
      <c r="H103" s="245">
        <v>455.08333333333331</v>
      </c>
      <c r="I103" s="245">
        <v>448.41666666666663</v>
      </c>
      <c r="J103" s="245">
        <v>470.31666666666661</v>
      </c>
      <c r="K103" s="245">
        <v>476.98333333333335</v>
      </c>
      <c r="L103" s="245">
        <v>481.26666666666659</v>
      </c>
      <c r="M103" s="246">
        <v>472.7</v>
      </c>
      <c r="N103" s="246">
        <v>461.75</v>
      </c>
      <c r="O103" s="246">
        <v>15967875</v>
      </c>
      <c r="P103" s="247">
        <v>-1.0817717206132879E-2</v>
      </c>
    </row>
    <row r="104" spans="1:16" ht="12.75" customHeight="1">
      <c r="A104" s="239">
        <v>94</v>
      </c>
      <c r="B104" s="251" t="s">
        <v>115</v>
      </c>
      <c r="C104" s="250" t="s">
        <v>144</v>
      </c>
      <c r="D104" s="244">
        <v>45407</v>
      </c>
      <c r="E104" s="243">
        <v>585.45000000000005</v>
      </c>
      <c r="F104" s="243">
        <v>591.68333333333328</v>
      </c>
      <c r="G104" s="245">
        <v>577.56666666666661</v>
      </c>
      <c r="H104" s="245">
        <v>569.68333333333328</v>
      </c>
      <c r="I104" s="245">
        <v>555.56666666666661</v>
      </c>
      <c r="J104" s="245">
        <v>599.56666666666661</v>
      </c>
      <c r="K104" s="245">
        <v>613.68333333333317</v>
      </c>
      <c r="L104" s="245">
        <v>621.56666666666661</v>
      </c>
      <c r="M104" s="246">
        <v>605.79999999999995</v>
      </c>
      <c r="N104" s="246">
        <v>583.79999999999995</v>
      </c>
      <c r="O104" s="246">
        <v>17978000</v>
      </c>
      <c r="P104" s="247">
        <v>8.4056922334780515E-2</v>
      </c>
    </row>
    <row r="105" spans="1:16" ht="12.75" customHeight="1">
      <c r="A105" s="239">
        <v>95</v>
      </c>
      <c r="B105" s="251" t="s">
        <v>47</v>
      </c>
      <c r="C105" s="243" t="s">
        <v>145</v>
      </c>
      <c r="D105" s="244">
        <v>45407</v>
      </c>
      <c r="E105" s="243">
        <v>228.2</v>
      </c>
      <c r="F105" s="243">
        <v>225.26666666666665</v>
      </c>
      <c r="G105" s="245">
        <v>221.0333333333333</v>
      </c>
      <c r="H105" s="245">
        <v>213.86666666666665</v>
      </c>
      <c r="I105" s="245">
        <v>209.6333333333333</v>
      </c>
      <c r="J105" s="245">
        <v>232.43333333333331</v>
      </c>
      <c r="K105" s="245">
        <v>236.66666666666666</v>
      </c>
      <c r="L105" s="245">
        <v>243.83333333333331</v>
      </c>
      <c r="M105" s="246">
        <v>229.5</v>
      </c>
      <c r="N105" s="246">
        <v>218.1</v>
      </c>
      <c r="O105" s="246">
        <v>24099000</v>
      </c>
      <c r="P105" s="247">
        <v>-2.9659037832788417E-2</v>
      </c>
    </row>
    <row r="106" spans="1:16" ht="12.75" customHeight="1">
      <c r="A106" s="239">
        <v>96</v>
      </c>
      <c r="B106" s="251" t="s">
        <v>57</v>
      </c>
      <c r="C106" s="250" t="s">
        <v>146</v>
      </c>
      <c r="D106" s="244">
        <v>45407</v>
      </c>
      <c r="E106" s="243">
        <v>2560.9</v>
      </c>
      <c r="F106" s="243">
        <v>2556.4333333333329</v>
      </c>
      <c r="G106" s="245">
        <v>2517.8666666666659</v>
      </c>
      <c r="H106" s="245">
        <v>2474.833333333333</v>
      </c>
      <c r="I106" s="245">
        <v>2436.266666666666</v>
      </c>
      <c r="J106" s="245">
        <v>2599.4666666666658</v>
      </c>
      <c r="K106" s="245">
        <v>2638.0333333333324</v>
      </c>
      <c r="L106" s="245">
        <v>2681.0666666666657</v>
      </c>
      <c r="M106" s="246">
        <v>2595</v>
      </c>
      <c r="N106" s="246">
        <v>2513.4</v>
      </c>
      <c r="O106" s="246">
        <v>1576500</v>
      </c>
      <c r="P106" s="247">
        <v>1.271921372133359E-2</v>
      </c>
    </row>
    <row r="107" spans="1:16" ht="12.75" customHeight="1">
      <c r="A107" s="239">
        <v>97</v>
      </c>
      <c r="B107" s="251" t="s">
        <v>115</v>
      </c>
      <c r="C107" s="248" t="s">
        <v>147</v>
      </c>
      <c r="D107" s="244">
        <v>45407</v>
      </c>
      <c r="E107" s="243">
        <v>3577.85</v>
      </c>
      <c r="F107" s="243">
        <v>3580.0166666666664</v>
      </c>
      <c r="G107" s="245">
        <v>3518.5333333333328</v>
      </c>
      <c r="H107" s="245">
        <v>3459.2166666666662</v>
      </c>
      <c r="I107" s="245">
        <v>3397.7333333333327</v>
      </c>
      <c r="J107" s="245">
        <v>3639.333333333333</v>
      </c>
      <c r="K107" s="245">
        <v>3700.8166666666666</v>
      </c>
      <c r="L107" s="245">
        <v>3760.1333333333332</v>
      </c>
      <c r="M107" s="246">
        <v>3641.5</v>
      </c>
      <c r="N107" s="246">
        <v>3520.7</v>
      </c>
      <c r="O107" s="246">
        <v>5483700</v>
      </c>
      <c r="P107" s="247">
        <v>4.3785233430025726E-4</v>
      </c>
    </row>
    <row r="108" spans="1:16" ht="12.75" customHeight="1">
      <c r="A108" s="239">
        <v>98</v>
      </c>
      <c r="B108" s="251" t="s">
        <v>61</v>
      </c>
      <c r="C108" s="250" t="s">
        <v>148</v>
      </c>
      <c r="D108" s="244">
        <v>45407</v>
      </c>
      <c r="E108" s="243">
        <v>1495.55</v>
      </c>
      <c r="F108" s="243">
        <v>1507</v>
      </c>
      <c r="G108" s="245">
        <v>1480.7</v>
      </c>
      <c r="H108" s="245">
        <v>1465.8500000000001</v>
      </c>
      <c r="I108" s="245">
        <v>1439.5500000000002</v>
      </c>
      <c r="J108" s="245">
        <v>1521.85</v>
      </c>
      <c r="K108" s="245">
        <v>1548.15</v>
      </c>
      <c r="L108" s="245">
        <v>1562.9999999999998</v>
      </c>
      <c r="M108" s="246">
        <v>1533.3</v>
      </c>
      <c r="N108" s="246">
        <v>1492.15</v>
      </c>
      <c r="O108" s="246">
        <v>23775500</v>
      </c>
      <c r="P108" s="247">
        <v>5.5750444049733568E-2</v>
      </c>
    </row>
    <row r="109" spans="1:16" ht="12.75" customHeight="1">
      <c r="A109" s="239">
        <v>99</v>
      </c>
      <c r="B109" s="251" t="s">
        <v>77</v>
      </c>
      <c r="C109" s="243" t="s">
        <v>149</v>
      </c>
      <c r="D109" s="244">
        <v>45407</v>
      </c>
      <c r="E109" s="243">
        <v>333.15</v>
      </c>
      <c r="F109" s="243">
        <v>332.84999999999997</v>
      </c>
      <c r="G109" s="245">
        <v>326.69999999999993</v>
      </c>
      <c r="H109" s="245">
        <v>320.24999999999994</v>
      </c>
      <c r="I109" s="245">
        <v>314.09999999999991</v>
      </c>
      <c r="J109" s="245">
        <v>339.29999999999995</v>
      </c>
      <c r="K109" s="245">
        <v>345.44999999999993</v>
      </c>
      <c r="L109" s="245">
        <v>351.9</v>
      </c>
      <c r="M109" s="246">
        <v>339</v>
      </c>
      <c r="N109" s="246">
        <v>326.39999999999998</v>
      </c>
      <c r="O109" s="246">
        <v>92558200</v>
      </c>
      <c r="P109" s="247">
        <v>-5.4798524093084425E-3</v>
      </c>
    </row>
    <row r="110" spans="1:16" ht="12.75" customHeight="1">
      <c r="A110" s="239">
        <v>100</v>
      </c>
      <c r="B110" s="251" t="s">
        <v>85</v>
      </c>
      <c r="C110" s="243" t="s">
        <v>150</v>
      </c>
      <c r="D110" s="244">
        <v>45407</v>
      </c>
      <c r="E110" s="243">
        <v>1418.4</v>
      </c>
      <c r="F110" s="243">
        <v>1431.8166666666666</v>
      </c>
      <c r="G110" s="245">
        <v>1403.6333333333332</v>
      </c>
      <c r="H110" s="245">
        <v>1388.8666666666666</v>
      </c>
      <c r="I110" s="245">
        <v>1360.6833333333332</v>
      </c>
      <c r="J110" s="245">
        <v>1446.5833333333333</v>
      </c>
      <c r="K110" s="245">
        <v>1474.7666666666667</v>
      </c>
      <c r="L110" s="245">
        <v>1489.5333333333333</v>
      </c>
      <c r="M110" s="246">
        <v>1460</v>
      </c>
      <c r="N110" s="246">
        <v>1417.05</v>
      </c>
      <c r="O110" s="246">
        <v>51368400</v>
      </c>
      <c r="P110" s="247">
        <v>7.5039553981767496E-2</v>
      </c>
    </row>
    <row r="111" spans="1:16" ht="12.75" customHeight="1">
      <c r="A111" s="239">
        <v>101</v>
      </c>
      <c r="B111" s="251" t="s">
        <v>82</v>
      </c>
      <c r="C111" s="243" t="s">
        <v>152</v>
      </c>
      <c r="D111" s="244">
        <v>45407</v>
      </c>
      <c r="E111" s="243">
        <v>169.25</v>
      </c>
      <c r="F111" s="243">
        <v>168.66666666666666</v>
      </c>
      <c r="G111" s="245">
        <v>166.23333333333332</v>
      </c>
      <c r="H111" s="245">
        <v>163.21666666666667</v>
      </c>
      <c r="I111" s="245">
        <v>160.78333333333333</v>
      </c>
      <c r="J111" s="245">
        <v>171.68333333333331</v>
      </c>
      <c r="K111" s="245">
        <v>174.11666666666665</v>
      </c>
      <c r="L111" s="245">
        <v>177.1333333333333</v>
      </c>
      <c r="M111" s="246">
        <v>171.1</v>
      </c>
      <c r="N111" s="246">
        <v>165.65</v>
      </c>
      <c r="O111" s="246">
        <v>166140000</v>
      </c>
      <c r="P111" s="247">
        <v>-8.6683343999069164E-3</v>
      </c>
    </row>
    <row r="112" spans="1:16" ht="12.75" customHeight="1">
      <c r="A112" s="239">
        <v>102</v>
      </c>
      <c r="B112" s="251" t="s">
        <v>42</v>
      </c>
      <c r="C112" s="243" t="s">
        <v>153</v>
      </c>
      <c r="D112" s="244">
        <v>45407</v>
      </c>
      <c r="E112" s="243">
        <v>1339.5</v>
      </c>
      <c r="F112" s="243">
        <v>1335.4833333333333</v>
      </c>
      <c r="G112" s="245">
        <v>1316.5666666666666</v>
      </c>
      <c r="H112" s="245">
        <v>1293.6333333333332</v>
      </c>
      <c r="I112" s="245">
        <v>1274.7166666666665</v>
      </c>
      <c r="J112" s="245">
        <v>1358.4166666666667</v>
      </c>
      <c r="K112" s="245">
        <v>1377.3333333333333</v>
      </c>
      <c r="L112" s="245">
        <v>1400.2666666666669</v>
      </c>
      <c r="M112" s="246">
        <v>1354.4</v>
      </c>
      <c r="N112" s="246">
        <v>1312.55</v>
      </c>
      <c r="O112" s="246">
        <v>2882100</v>
      </c>
      <c r="P112" s="247">
        <v>9.6981692231568536E-2</v>
      </c>
    </row>
    <row r="113" spans="1:16" ht="12.75" customHeight="1">
      <c r="A113" s="239">
        <v>103</v>
      </c>
      <c r="B113" s="251" t="s">
        <v>115</v>
      </c>
      <c r="C113" s="243" t="s">
        <v>154</v>
      </c>
      <c r="D113" s="244">
        <v>45407</v>
      </c>
      <c r="E113" s="243">
        <v>1016.25</v>
      </c>
      <c r="F113" s="243">
        <v>1020.5999999999999</v>
      </c>
      <c r="G113" s="245">
        <v>1002.4999999999998</v>
      </c>
      <c r="H113" s="245">
        <v>988.74999999999989</v>
      </c>
      <c r="I113" s="245">
        <v>970.64999999999975</v>
      </c>
      <c r="J113" s="245">
        <v>1034.3499999999999</v>
      </c>
      <c r="K113" s="245">
        <v>1052.4500000000003</v>
      </c>
      <c r="L113" s="245">
        <v>1066.1999999999998</v>
      </c>
      <c r="M113" s="246">
        <v>1038.7</v>
      </c>
      <c r="N113" s="246">
        <v>1006.85</v>
      </c>
      <c r="O113" s="246">
        <v>16895375</v>
      </c>
      <c r="P113" s="247">
        <v>-6.8919405441547083E-3</v>
      </c>
    </row>
    <row r="114" spans="1:16" ht="12.75" customHeight="1">
      <c r="A114" s="239">
        <v>104</v>
      </c>
      <c r="B114" s="251" t="s">
        <v>57</v>
      </c>
      <c r="C114" s="250" t="s">
        <v>155</v>
      </c>
      <c r="D114" s="244">
        <v>45407</v>
      </c>
      <c r="E114" s="243">
        <v>425.9</v>
      </c>
      <c r="F114" s="243">
        <v>425.58333333333331</v>
      </c>
      <c r="G114" s="245">
        <v>423.96666666666664</v>
      </c>
      <c r="H114" s="245">
        <v>422.0333333333333</v>
      </c>
      <c r="I114" s="245">
        <v>420.41666666666663</v>
      </c>
      <c r="J114" s="245">
        <v>427.51666666666665</v>
      </c>
      <c r="K114" s="245">
        <v>429.13333333333333</v>
      </c>
      <c r="L114" s="245">
        <v>431.06666666666666</v>
      </c>
      <c r="M114" s="246">
        <v>427.2</v>
      </c>
      <c r="N114" s="246">
        <v>423.65</v>
      </c>
      <c r="O114" s="246">
        <v>116099200</v>
      </c>
      <c r="P114" s="247">
        <v>-1.4197019305229121E-2</v>
      </c>
    </row>
    <row r="115" spans="1:16" ht="12.75" customHeight="1">
      <c r="A115" s="239">
        <v>105</v>
      </c>
      <c r="B115" s="251" t="s">
        <v>130</v>
      </c>
      <c r="C115" s="243" t="s">
        <v>156</v>
      </c>
      <c r="D115" s="244">
        <v>45407</v>
      </c>
      <c r="E115" s="243">
        <v>901.95</v>
      </c>
      <c r="F115" s="243">
        <v>898.93333333333339</v>
      </c>
      <c r="G115" s="245">
        <v>888.06666666666683</v>
      </c>
      <c r="H115" s="245">
        <v>874.18333333333339</v>
      </c>
      <c r="I115" s="245">
        <v>863.31666666666683</v>
      </c>
      <c r="J115" s="245">
        <v>912.81666666666683</v>
      </c>
      <c r="K115" s="245">
        <v>923.68333333333339</v>
      </c>
      <c r="L115" s="245">
        <v>937.56666666666683</v>
      </c>
      <c r="M115" s="246">
        <v>909.8</v>
      </c>
      <c r="N115" s="246">
        <v>885.05</v>
      </c>
      <c r="O115" s="246">
        <v>15046250</v>
      </c>
      <c r="P115" s="247">
        <v>3.7525016677785192E-3</v>
      </c>
    </row>
    <row r="116" spans="1:16" ht="12.75" customHeight="1">
      <c r="A116" s="239">
        <v>106</v>
      </c>
      <c r="B116" s="251" t="s">
        <v>47</v>
      </c>
      <c r="C116" s="243" t="s">
        <v>157</v>
      </c>
      <c r="D116" s="244">
        <v>45407</v>
      </c>
      <c r="E116" s="243">
        <v>4216.3999999999996</v>
      </c>
      <c r="F116" s="243">
        <v>4213.7666666666664</v>
      </c>
      <c r="G116" s="245">
        <v>4178.1333333333332</v>
      </c>
      <c r="H116" s="245">
        <v>4139.8666666666668</v>
      </c>
      <c r="I116" s="245">
        <v>4104.2333333333336</v>
      </c>
      <c r="J116" s="245">
        <v>4252.0333333333328</v>
      </c>
      <c r="K116" s="245">
        <v>4287.6666666666661</v>
      </c>
      <c r="L116" s="245">
        <v>4325.9333333333325</v>
      </c>
      <c r="M116" s="246">
        <v>4249.3999999999996</v>
      </c>
      <c r="N116" s="246">
        <v>4175.5</v>
      </c>
      <c r="O116" s="246">
        <v>802250</v>
      </c>
      <c r="P116" s="247">
        <v>2.7537624079410822E-2</v>
      </c>
    </row>
    <row r="117" spans="1:16" ht="12.75" customHeight="1">
      <c r="A117" s="239">
        <v>107</v>
      </c>
      <c r="B117" s="251" t="s">
        <v>130</v>
      </c>
      <c r="C117" s="243" t="s">
        <v>158</v>
      </c>
      <c r="D117" s="244">
        <v>45407</v>
      </c>
      <c r="E117" s="243">
        <v>846.4</v>
      </c>
      <c r="F117" s="243">
        <v>851.28333333333342</v>
      </c>
      <c r="G117" s="245">
        <v>838.56666666666683</v>
      </c>
      <c r="H117" s="245">
        <v>830.73333333333346</v>
      </c>
      <c r="I117" s="245">
        <v>818.01666666666688</v>
      </c>
      <c r="J117" s="245">
        <v>859.11666666666679</v>
      </c>
      <c r="K117" s="245">
        <v>871.83333333333326</v>
      </c>
      <c r="L117" s="245">
        <v>879.66666666666674</v>
      </c>
      <c r="M117" s="246">
        <v>864</v>
      </c>
      <c r="N117" s="246">
        <v>843.45</v>
      </c>
      <c r="O117" s="246">
        <v>19255725</v>
      </c>
      <c r="P117" s="247">
        <v>-6.3740856844305121E-3</v>
      </c>
    </row>
    <row r="118" spans="1:16" ht="12.75" customHeight="1">
      <c r="A118" s="239">
        <v>108</v>
      </c>
      <c r="B118" s="251" t="s">
        <v>57</v>
      </c>
      <c r="C118" s="248" t="s">
        <v>159</v>
      </c>
      <c r="D118" s="244">
        <v>45407</v>
      </c>
      <c r="E118" s="243">
        <v>444.25</v>
      </c>
      <c r="F118" s="243">
        <v>445.45</v>
      </c>
      <c r="G118" s="245">
        <v>439.45</v>
      </c>
      <c r="H118" s="245">
        <v>434.65</v>
      </c>
      <c r="I118" s="245">
        <v>428.65</v>
      </c>
      <c r="J118" s="245">
        <v>450.25</v>
      </c>
      <c r="K118" s="245">
        <v>456.25</v>
      </c>
      <c r="L118" s="245">
        <v>461.05</v>
      </c>
      <c r="M118" s="246">
        <v>451.45</v>
      </c>
      <c r="N118" s="246">
        <v>440.65</v>
      </c>
      <c r="O118" s="246">
        <v>19883750</v>
      </c>
      <c r="P118" s="247">
        <v>2.0137241069710769E-2</v>
      </c>
    </row>
    <row r="119" spans="1:16" ht="12.75" customHeight="1">
      <c r="A119" s="239">
        <v>109</v>
      </c>
      <c r="B119" s="251" t="s">
        <v>61</v>
      </c>
      <c r="C119" s="243" t="s">
        <v>160</v>
      </c>
      <c r="D119" s="244">
        <v>45407</v>
      </c>
      <c r="E119" s="243">
        <v>1798.15</v>
      </c>
      <c r="F119" s="243">
        <v>1794.1666666666667</v>
      </c>
      <c r="G119" s="245">
        <v>1784.0333333333335</v>
      </c>
      <c r="H119" s="245">
        <v>1769.9166666666667</v>
      </c>
      <c r="I119" s="245">
        <v>1759.7833333333335</v>
      </c>
      <c r="J119" s="245">
        <v>1808.2833333333335</v>
      </c>
      <c r="K119" s="245">
        <v>1818.4166666666667</v>
      </c>
      <c r="L119" s="245">
        <v>1832.5333333333335</v>
      </c>
      <c r="M119" s="246">
        <v>1804.3</v>
      </c>
      <c r="N119" s="246">
        <v>1780.05</v>
      </c>
      <c r="O119" s="246">
        <v>35002800</v>
      </c>
      <c r="P119" s="247">
        <v>-2.6488519045923815E-2</v>
      </c>
    </row>
    <row r="120" spans="1:16" ht="12.75" customHeight="1">
      <c r="A120" s="239">
        <v>110</v>
      </c>
      <c r="B120" s="251" t="s">
        <v>66</v>
      </c>
      <c r="C120" s="243" t="s">
        <v>161</v>
      </c>
      <c r="D120" s="244">
        <v>45407</v>
      </c>
      <c r="E120" s="243">
        <v>162</v>
      </c>
      <c r="F120" s="243">
        <v>162.63333333333333</v>
      </c>
      <c r="G120" s="245">
        <v>159.76666666666665</v>
      </c>
      <c r="H120" s="245">
        <v>157.53333333333333</v>
      </c>
      <c r="I120" s="245">
        <v>154.66666666666666</v>
      </c>
      <c r="J120" s="245">
        <v>164.86666666666665</v>
      </c>
      <c r="K120" s="245">
        <v>167.73333333333332</v>
      </c>
      <c r="L120" s="245">
        <v>169.96666666666664</v>
      </c>
      <c r="M120" s="246">
        <v>165.5</v>
      </c>
      <c r="N120" s="246">
        <v>160.4</v>
      </c>
      <c r="O120" s="246">
        <v>50572308</v>
      </c>
      <c r="P120" s="247">
        <v>6.4825503951691683E-3</v>
      </c>
    </row>
    <row r="121" spans="1:16" ht="12.75" customHeight="1">
      <c r="A121" s="239">
        <v>111</v>
      </c>
      <c r="B121" s="251" t="s">
        <v>42</v>
      </c>
      <c r="C121" s="243" t="s">
        <v>162</v>
      </c>
      <c r="D121" s="244">
        <v>45407</v>
      </c>
      <c r="E121" s="243">
        <v>2328</v>
      </c>
      <c r="F121" s="243">
        <v>2320.1333333333332</v>
      </c>
      <c r="G121" s="245">
        <v>2300.2666666666664</v>
      </c>
      <c r="H121" s="245">
        <v>2272.5333333333333</v>
      </c>
      <c r="I121" s="245">
        <v>2252.6666666666665</v>
      </c>
      <c r="J121" s="245">
        <v>2347.8666666666663</v>
      </c>
      <c r="K121" s="245">
        <v>2367.7333333333331</v>
      </c>
      <c r="L121" s="245">
        <v>2395.4666666666662</v>
      </c>
      <c r="M121" s="246">
        <v>2340</v>
      </c>
      <c r="N121" s="246">
        <v>2292.4</v>
      </c>
      <c r="O121" s="246">
        <v>2163000</v>
      </c>
      <c r="P121" s="247">
        <v>-3.8153681963713978E-2</v>
      </c>
    </row>
    <row r="122" spans="1:16" ht="12.75" customHeight="1">
      <c r="A122" s="239">
        <v>112</v>
      </c>
      <c r="B122" s="251" t="s">
        <v>42</v>
      </c>
      <c r="C122" s="243" t="s">
        <v>163</v>
      </c>
      <c r="D122" s="244">
        <v>45407</v>
      </c>
      <c r="E122" s="243">
        <v>443.95</v>
      </c>
      <c r="F122" s="243">
        <v>438.91666666666669</v>
      </c>
      <c r="G122" s="245">
        <v>432.28333333333336</v>
      </c>
      <c r="H122" s="245">
        <v>420.61666666666667</v>
      </c>
      <c r="I122" s="245">
        <v>413.98333333333335</v>
      </c>
      <c r="J122" s="245">
        <v>450.58333333333337</v>
      </c>
      <c r="K122" s="245">
        <v>457.2166666666667</v>
      </c>
      <c r="L122" s="245">
        <v>468.88333333333338</v>
      </c>
      <c r="M122" s="246">
        <v>445.55</v>
      </c>
      <c r="N122" s="246">
        <v>427.25</v>
      </c>
      <c r="O122" s="246">
        <v>15279600</v>
      </c>
      <c r="P122" s="247">
        <v>-8.4942084942084949E-3</v>
      </c>
    </row>
    <row r="123" spans="1:16" ht="12.75" customHeight="1">
      <c r="A123" s="239">
        <v>113</v>
      </c>
      <c r="B123" s="251" t="s">
        <v>66</v>
      </c>
      <c r="C123" s="243" t="s">
        <v>164</v>
      </c>
      <c r="D123" s="244">
        <v>45407</v>
      </c>
      <c r="E123" s="243">
        <v>655.7</v>
      </c>
      <c r="F123" s="243">
        <v>651.0333333333333</v>
      </c>
      <c r="G123" s="245">
        <v>639.26666666666665</v>
      </c>
      <c r="H123" s="245">
        <v>622.83333333333337</v>
      </c>
      <c r="I123" s="245">
        <v>611.06666666666672</v>
      </c>
      <c r="J123" s="245">
        <v>667.46666666666658</v>
      </c>
      <c r="K123" s="245">
        <v>679.23333333333323</v>
      </c>
      <c r="L123" s="245">
        <v>695.66666666666652</v>
      </c>
      <c r="M123" s="246">
        <v>662.8</v>
      </c>
      <c r="N123" s="246">
        <v>634.6</v>
      </c>
      <c r="O123" s="246">
        <v>29888000</v>
      </c>
      <c r="P123" s="247">
        <v>5.4696873456136635E-2</v>
      </c>
    </row>
    <row r="124" spans="1:16" ht="12.75" customHeight="1">
      <c r="A124" s="239">
        <v>114</v>
      </c>
      <c r="B124" s="251" t="s">
        <v>40</v>
      </c>
      <c r="C124" s="248" t="s">
        <v>165</v>
      </c>
      <c r="D124" s="244">
        <v>45407</v>
      </c>
      <c r="E124" s="243">
        <v>3549.3</v>
      </c>
      <c r="F124" s="243">
        <v>3560.4166666666665</v>
      </c>
      <c r="G124" s="245">
        <v>3520.833333333333</v>
      </c>
      <c r="H124" s="245">
        <v>3492.3666666666663</v>
      </c>
      <c r="I124" s="245">
        <v>3452.7833333333328</v>
      </c>
      <c r="J124" s="245">
        <v>3588.8833333333332</v>
      </c>
      <c r="K124" s="245">
        <v>3628.4666666666662</v>
      </c>
      <c r="L124" s="245">
        <v>3656.9333333333334</v>
      </c>
      <c r="M124" s="246">
        <v>3600</v>
      </c>
      <c r="N124" s="246">
        <v>3531.95</v>
      </c>
      <c r="O124" s="246">
        <v>14563500</v>
      </c>
      <c r="P124" s="247">
        <v>-1.5434227071755973E-2</v>
      </c>
    </row>
    <row r="125" spans="1:16" ht="12.75" customHeight="1">
      <c r="A125" s="239">
        <v>115</v>
      </c>
      <c r="B125" s="251" t="s">
        <v>85</v>
      </c>
      <c r="C125" s="243" t="s">
        <v>166</v>
      </c>
      <c r="D125" s="244">
        <v>45407</v>
      </c>
      <c r="E125" s="243">
        <v>4660.5</v>
      </c>
      <c r="F125" s="243">
        <v>4696.7666666666664</v>
      </c>
      <c r="G125" s="245">
        <v>4610.9833333333327</v>
      </c>
      <c r="H125" s="245">
        <v>4561.4666666666662</v>
      </c>
      <c r="I125" s="245">
        <v>4475.6833333333325</v>
      </c>
      <c r="J125" s="245">
        <v>4746.2833333333328</v>
      </c>
      <c r="K125" s="245">
        <v>4832.0666666666657</v>
      </c>
      <c r="L125" s="245">
        <v>4881.583333333333</v>
      </c>
      <c r="M125" s="246">
        <v>4782.55</v>
      </c>
      <c r="N125" s="246">
        <v>4647.25</v>
      </c>
      <c r="O125" s="246">
        <v>4241700</v>
      </c>
      <c r="P125" s="247">
        <v>4.7372124893514576E-2</v>
      </c>
    </row>
    <row r="126" spans="1:16" ht="12.75" customHeight="1">
      <c r="A126" s="239">
        <v>116</v>
      </c>
      <c r="B126" s="251" t="s">
        <v>85</v>
      </c>
      <c r="C126" s="243" t="s">
        <v>167</v>
      </c>
      <c r="D126" s="244">
        <v>45407</v>
      </c>
      <c r="E126" s="243">
        <v>5324.25</v>
      </c>
      <c r="F126" s="243">
        <v>5369.0333333333338</v>
      </c>
      <c r="G126" s="245">
        <v>5263.1166666666677</v>
      </c>
      <c r="H126" s="245">
        <v>5201.9833333333336</v>
      </c>
      <c r="I126" s="245">
        <v>5096.0666666666675</v>
      </c>
      <c r="J126" s="245">
        <v>5430.1666666666679</v>
      </c>
      <c r="K126" s="245">
        <v>5536.0833333333339</v>
      </c>
      <c r="L126" s="245">
        <v>5597.2166666666681</v>
      </c>
      <c r="M126" s="246">
        <v>5474.95</v>
      </c>
      <c r="N126" s="246">
        <v>5307.9</v>
      </c>
      <c r="O126" s="246">
        <v>662600</v>
      </c>
      <c r="P126" s="247">
        <v>1.3769889840881273E-2</v>
      </c>
    </row>
    <row r="127" spans="1:16" ht="12.75" customHeight="1">
      <c r="A127" s="239">
        <v>117</v>
      </c>
      <c r="B127" s="251" t="s">
        <v>42</v>
      </c>
      <c r="C127" s="243" t="s">
        <v>168</v>
      </c>
      <c r="D127" s="244">
        <v>45407</v>
      </c>
      <c r="E127" s="243">
        <v>1615.5</v>
      </c>
      <c r="F127" s="243">
        <v>1619.8999999999999</v>
      </c>
      <c r="G127" s="245">
        <v>1603.4499999999998</v>
      </c>
      <c r="H127" s="245">
        <v>1591.3999999999999</v>
      </c>
      <c r="I127" s="245">
        <v>1574.9499999999998</v>
      </c>
      <c r="J127" s="245">
        <v>1631.9499999999998</v>
      </c>
      <c r="K127" s="245">
        <v>1648.4</v>
      </c>
      <c r="L127" s="245">
        <v>1660.4499999999998</v>
      </c>
      <c r="M127" s="246">
        <v>1636.35</v>
      </c>
      <c r="N127" s="246">
        <v>1607.85</v>
      </c>
      <c r="O127" s="246">
        <v>6091100</v>
      </c>
      <c r="P127" s="247">
        <v>1.2146892655367232E-2</v>
      </c>
    </row>
    <row r="128" spans="1:16" ht="12.75" customHeight="1">
      <c r="A128" s="239">
        <v>118</v>
      </c>
      <c r="B128" s="251" t="s">
        <v>54</v>
      </c>
      <c r="C128" s="243" t="s">
        <v>169</v>
      </c>
      <c r="D128" s="244">
        <v>45407</v>
      </c>
      <c r="E128" s="243">
        <v>2035.05</v>
      </c>
      <c r="F128" s="243">
        <v>2046.1333333333332</v>
      </c>
      <c r="G128" s="245">
        <v>2018.5666666666666</v>
      </c>
      <c r="H128" s="245">
        <v>2002.0833333333335</v>
      </c>
      <c r="I128" s="245">
        <v>1974.5166666666669</v>
      </c>
      <c r="J128" s="245">
        <v>2062.6166666666663</v>
      </c>
      <c r="K128" s="245">
        <v>2090.1833333333329</v>
      </c>
      <c r="L128" s="245">
        <v>2106.6666666666661</v>
      </c>
      <c r="M128" s="246">
        <v>2073.6999999999998</v>
      </c>
      <c r="N128" s="246">
        <v>2029.65</v>
      </c>
      <c r="O128" s="246">
        <v>12587750</v>
      </c>
      <c r="P128" s="247">
        <v>-2.8734235329066406E-2</v>
      </c>
    </row>
    <row r="129" spans="1:16" ht="12.75" customHeight="1">
      <c r="A129" s="239">
        <v>119</v>
      </c>
      <c r="B129" s="251" t="s">
        <v>66</v>
      </c>
      <c r="C129" s="243" t="s">
        <v>170</v>
      </c>
      <c r="D129" s="244">
        <v>45407</v>
      </c>
      <c r="E129" s="243">
        <v>288.89999999999998</v>
      </c>
      <c r="F129" s="243">
        <v>290.43333333333334</v>
      </c>
      <c r="G129" s="245">
        <v>286.06666666666666</v>
      </c>
      <c r="H129" s="245">
        <v>283.23333333333335</v>
      </c>
      <c r="I129" s="245">
        <v>278.86666666666667</v>
      </c>
      <c r="J129" s="245">
        <v>293.26666666666665</v>
      </c>
      <c r="K129" s="245">
        <v>297.63333333333333</v>
      </c>
      <c r="L129" s="245">
        <v>300.46666666666664</v>
      </c>
      <c r="M129" s="246">
        <v>294.8</v>
      </c>
      <c r="N129" s="246">
        <v>287.60000000000002</v>
      </c>
      <c r="O129" s="246">
        <v>25330000</v>
      </c>
      <c r="P129" s="247">
        <v>4.3331411154131312E-2</v>
      </c>
    </row>
    <row r="130" spans="1:16" ht="12.75" customHeight="1">
      <c r="A130" s="239">
        <v>120</v>
      </c>
      <c r="B130" s="251" t="s">
        <v>66</v>
      </c>
      <c r="C130" s="243" t="s">
        <v>171</v>
      </c>
      <c r="D130" s="244">
        <v>45407</v>
      </c>
      <c r="E130" s="243">
        <v>189.05</v>
      </c>
      <c r="F130" s="243">
        <v>189.78333333333333</v>
      </c>
      <c r="G130" s="245">
        <v>186.91666666666666</v>
      </c>
      <c r="H130" s="245">
        <v>184.78333333333333</v>
      </c>
      <c r="I130" s="245">
        <v>181.91666666666666</v>
      </c>
      <c r="J130" s="245">
        <v>191.91666666666666</v>
      </c>
      <c r="K130" s="245">
        <v>194.78333333333333</v>
      </c>
      <c r="L130" s="245">
        <v>196.91666666666666</v>
      </c>
      <c r="M130" s="246">
        <v>192.65</v>
      </c>
      <c r="N130" s="246">
        <v>187.65</v>
      </c>
      <c r="O130" s="246">
        <v>60084000</v>
      </c>
      <c r="P130" s="247">
        <v>-1.2718130730553091E-2</v>
      </c>
    </row>
    <row r="131" spans="1:16" ht="12.75" customHeight="1">
      <c r="A131" s="239">
        <v>121</v>
      </c>
      <c r="B131" s="251" t="s">
        <v>57</v>
      </c>
      <c r="C131" s="243" t="s">
        <v>172</v>
      </c>
      <c r="D131" s="244">
        <v>45407</v>
      </c>
      <c r="E131" s="243">
        <v>510.05</v>
      </c>
      <c r="F131" s="243">
        <v>509.75</v>
      </c>
      <c r="G131" s="245">
        <v>502.85</v>
      </c>
      <c r="H131" s="245">
        <v>495.65000000000003</v>
      </c>
      <c r="I131" s="245">
        <v>488.75000000000006</v>
      </c>
      <c r="J131" s="245">
        <v>516.95000000000005</v>
      </c>
      <c r="K131" s="245">
        <v>523.85000000000014</v>
      </c>
      <c r="L131" s="245">
        <v>531.04999999999995</v>
      </c>
      <c r="M131" s="246">
        <v>516.65</v>
      </c>
      <c r="N131" s="246">
        <v>502.55</v>
      </c>
      <c r="O131" s="246">
        <v>14577600</v>
      </c>
      <c r="P131" s="247">
        <v>4.9636002647253478E-3</v>
      </c>
    </row>
    <row r="132" spans="1:16" ht="12.75" customHeight="1">
      <c r="A132" s="239">
        <v>122</v>
      </c>
      <c r="B132" s="251" t="s">
        <v>54</v>
      </c>
      <c r="C132" s="243" t="s">
        <v>173</v>
      </c>
      <c r="D132" s="244">
        <v>45407</v>
      </c>
      <c r="E132" s="243">
        <v>12485.25</v>
      </c>
      <c r="F132" s="243">
        <v>12438.883333333333</v>
      </c>
      <c r="G132" s="245">
        <v>12335.616666666667</v>
      </c>
      <c r="H132" s="245">
        <v>12185.983333333334</v>
      </c>
      <c r="I132" s="245">
        <v>12082.716666666667</v>
      </c>
      <c r="J132" s="245">
        <v>12588.516666666666</v>
      </c>
      <c r="K132" s="245">
        <v>12691.783333333333</v>
      </c>
      <c r="L132" s="245">
        <v>12841.416666666666</v>
      </c>
      <c r="M132" s="246">
        <v>12542.15</v>
      </c>
      <c r="N132" s="246">
        <v>12289.25</v>
      </c>
      <c r="O132" s="246">
        <v>2581250</v>
      </c>
      <c r="P132" s="247">
        <v>-2.4360282722908872E-2</v>
      </c>
    </row>
    <row r="133" spans="1:16" ht="12.75" customHeight="1">
      <c r="A133" s="239">
        <v>123</v>
      </c>
      <c r="B133" s="251" t="s">
        <v>57</v>
      </c>
      <c r="C133" s="243" t="s">
        <v>174</v>
      </c>
      <c r="D133" s="244">
        <v>45407</v>
      </c>
      <c r="E133" s="243">
        <v>1154.6500000000001</v>
      </c>
      <c r="F133" s="243">
        <v>1154.2333333333333</v>
      </c>
      <c r="G133" s="245">
        <v>1142.3166666666666</v>
      </c>
      <c r="H133" s="245">
        <v>1129.9833333333333</v>
      </c>
      <c r="I133" s="245">
        <v>1118.0666666666666</v>
      </c>
      <c r="J133" s="245">
        <v>1166.5666666666666</v>
      </c>
      <c r="K133" s="245">
        <v>1178.4833333333331</v>
      </c>
      <c r="L133" s="245">
        <v>1190.8166666666666</v>
      </c>
      <c r="M133" s="246">
        <v>1166.1500000000001</v>
      </c>
      <c r="N133" s="246">
        <v>1141.9000000000001</v>
      </c>
      <c r="O133" s="246">
        <v>9987600</v>
      </c>
      <c r="P133" s="247">
        <v>1.4577259475218658E-2</v>
      </c>
    </row>
    <row r="134" spans="1:16" ht="12.75" customHeight="1">
      <c r="A134" s="239">
        <v>124</v>
      </c>
      <c r="B134" s="251" t="s">
        <v>85</v>
      </c>
      <c r="C134" s="243" t="s">
        <v>175</v>
      </c>
      <c r="D134" s="244">
        <v>45407</v>
      </c>
      <c r="E134" s="243">
        <v>3754.25</v>
      </c>
      <c r="F134" s="243">
        <v>3743.4</v>
      </c>
      <c r="G134" s="245">
        <v>3680.8500000000004</v>
      </c>
      <c r="H134" s="245">
        <v>3607.4500000000003</v>
      </c>
      <c r="I134" s="245">
        <v>3544.9000000000005</v>
      </c>
      <c r="J134" s="245">
        <v>3816.8</v>
      </c>
      <c r="K134" s="245">
        <v>3879.3500000000004</v>
      </c>
      <c r="L134" s="245">
        <v>3952.75</v>
      </c>
      <c r="M134" s="246">
        <v>3805.95</v>
      </c>
      <c r="N134" s="246">
        <v>3670</v>
      </c>
      <c r="O134" s="246">
        <v>3210800</v>
      </c>
      <c r="P134" s="247">
        <v>2.489785495403473E-2</v>
      </c>
    </row>
    <row r="135" spans="1:16" ht="12.75" customHeight="1">
      <c r="A135" s="239">
        <v>125</v>
      </c>
      <c r="B135" s="251" t="s">
        <v>42</v>
      </c>
      <c r="C135" s="243" t="s">
        <v>176</v>
      </c>
      <c r="D135" s="244">
        <v>45407</v>
      </c>
      <c r="E135" s="243">
        <v>1653.85</v>
      </c>
      <c r="F135" s="243">
        <v>1665.95</v>
      </c>
      <c r="G135" s="245">
        <v>1595.9</v>
      </c>
      <c r="H135" s="245">
        <v>1537.95</v>
      </c>
      <c r="I135" s="245">
        <v>1467.9</v>
      </c>
      <c r="J135" s="245">
        <v>1723.9</v>
      </c>
      <c r="K135" s="245">
        <v>1793.9499999999998</v>
      </c>
      <c r="L135" s="245">
        <v>1851.9</v>
      </c>
      <c r="M135" s="246">
        <v>1736</v>
      </c>
      <c r="N135" s="246">
        <v>1608</v>
      </c>
      <c r="O135" s="246">
        <v>2228000</v>
      </c>
      <c r="P135" s="247">
        <v>-2.9785751611217558E-2</v>
      </c>
    </row>
    <row r="136" spans="1:16" ht="12.75" customHeight="1">
      <c r="A136" s="239">
        <v>126</v>
      </c>
      <c r="B136" s="251" t="s">
        <v>66</v>
      </c>
      <c r="C136" s="250" t="s">
        <v>177</v>
      </c>
      <c r="D136" s="244">
        <v>45407</v>
      </c>
      <c r="E136" s="243">
        <v>1005.25</v>
      </c>
      <c r="F136" s="243">
        <v>1012.1333333333332</v>
      </c>
      <c r="G136" s="245">
        <v>995.41666666666652</v>
      </c>
      <c r="H136" s="245">
        <v>985.58333333333326</v>
      </c>
      <c r="I136" s="245">
        <v>968.86666666666656</v>
      </c>
      <c r="J136" s="245">
        <v>1021.9666666666665</v>
      </c>
      <c r="K136" s="245">
        <v>1038.6833333333332</v>
      </c>
      <c r="L136" s="245">
        <v>1048.5166666666664</v>
      </c>
      <c r="M136" s="246">
        <v>1028.8499999999999</v>
      </c>
      <c r="N136" s="246">
        <v>1002.3</v>
      </c>
      <c r="O136" s="246">
        <v>8641600</v>
      </c>
      <c r="P136" s="247">
        <v>0</v>
      </c>
    </row>
    <row r="137" spans="1:16" ht="12.75" customHeight="1">
      <c r="A137" s="239">
        <v>127</v>
      </c>
      <c r="B137" s="251" t="s">
        <v>82</v>
      </c>
      <c r="C137" s="250" t="s">
        <v>178</v>
      </c>
      <c r="D137" s="244">
        <v>45407</v>
      </c>
      <c r="E137" s="243">
        <v>1467.15</v>
      </c>
      <c r="F137" s="243">
        <v>1461.6499999999999</v>
      </c>
      <c r="G137" s="245">
        <v>1445.4999999999998</v>
      </c>
      <c r="H137" s="245">
        <v>1423.85</v>
      </c>
      <c r="I137" s="245">
        <v>1407.6999999999998</v>
      </c>
      <c r="J137" s="245">
        <v>1483.2999999999997</v>
      </c>
      <c r="K137" s="245">
        <v>1499.4499999999998</v>
      </c>
      <c r="L137" s="245">
        <v>1521.0999999999997</v>
      </c>
      <c r="M137" s="246">
        <v>1477.8</v>
      </c>
      <c r="N137" s="246">
        <v>1440</v>
      </c>
      <c r="O137" s="246">
        <v>2515200</v>
      </c>
      <c r="P137" s="247">
        <v>-5.1297525648762825E-2</v>
      </c>
    </row>
    <row r="138" spans="1:16" ht="12.75" customHeight="1">
      <c r="A138" s="239">
        <v>128</v>
      </c>
      <c r="B138" s="251" t="s">
        <v>54</v>
      </c>
      <c r="C138" s="243" t="s">
        <v>179</v>
      </c>
      <c r="D138" s="244">
        <v>45407</v>
      </c>
      <c r="E138" s="243">
        <v>124.75</v>
      </c>
      <c r="F138" s="243">
        <v>123.31666666666666</v>
      </c>
      <c r="G138" s="245">
        <v>120.48333333333332</v>
      </c>
      <c r="H138" s="245">
        <v>116.21666666666665</v>
      </c>
      <c r="I138" s="245">
        <v>113.38333333333331</v>
      </c>
      <c r="J138" s="245">
        <v>127.58333333333333</v>
      </c>
      <c r="K138" s="245">
        <v>130.41666666666669</v>
      </c>
      <c r="L138" s="245">
        <v>134.68333333333334</v>
      </c>
      <c r="M138" s="246">
        <v>126.15</v>
      </c>
      <c r="N138" s="246">
        <v>119.05</v>
      </c>
      <c r="O138" s="246">
        <v>165025300</v>
      </c>
      <c r="P138" s="247">
        <v>4.6557701832590392E-2</v>
      </c>
    </row>
    <row r="139" spans="1:16" ht="12.75" customHeight="1">
      <c r="A139" s="239">
        <v>129</v>
      </c>
      <c r="B139" s="251" t="s">
        <v>85</v>
      </c>
      <c r="C139" s="243" t="s">
        <v>180</v>
      </c>
      <c r="D139" s="244">
        <v>45407</v>
      </c>
      <c r="E139" s="243">
        <v>2308.6</v>
      </c>
      <c r="F139" s="243">
        <v>2334.7999999999997</v>
      </c>
      <c r="G139" s="245">
        <v>2275.7999999999993</v>
      </c>
      <c r="H139" s="245">
        <v>2242.9999999999995</v>
      </c>
      <c r="I139" s="245">
        <v>2183.9999999999991</v>
      </c>
      <c r="J139" s="245">
        <v>2367.5999999999995</v>
      </c>
      <c r="K139" s="245">
        <v>2426.6000000000004</v>
      </c>
      <c r="L139" s="245">
        <v>2459.3999999999996</v>
      </c>
      <c r="M139" s="246">
        <v>2393.8000000000002</v>
      </c>
      <c r="N139" s="246">
        <v>2302</v>
      </c>
      <c r="O139" s="246">
        <v>2863575</v>
      </c>
      <c r="P139" s="247">
        <v>0.10647115078100096</v>
      </c>
    </row>
    <row r="140" spans="1:16" ht="12.75" customHeight="1">
      <c r="A140" s="239">
        <v>130</v>
      </c>
      <c r="B140" s="251" t="s">
        <v>54</v>
      </c>
      <c r="C140" s="248" t="s">
        <v>181</v>
      </c>
      <c r="D140" s="244">
        <v>45407</v>
      </c>
      <c r="E140" s="243">
        <v>130500.75</v>
      </c>
      <c r="F140" s="243">
        <v>129963.8</v>
      </c>
      <c r="G140" s="245">
        <v>128927.6</v>
      </c>
      <c r="H140" s="245">
        <v>127354.45</v>
      </c>
      <c r="I140" s="245">
        <v>126318.25</v>
      </c>
      <c r="J140" s="245">
        <v>131536.95000000001</v>
      </c>
      <c r="K140" s="245">
        <v>132573.15</v>
      </c>
      <c r="L140" s="245">
        <v>134146.30000000002</v>
      </c>
      <c r="M140" s="246">
        <v>131000</v>
      </c>
      <c r="N140" s="246">
        <v>128390.65</v>
      </c>
      <c r="O140" s="246">
        <v>49600</v>
      </c>
      <c r="P140" s="247">
        <v>-3.6159100040176776E-3</v>
      </c>
    </row>
    <row r="141" spans="1:16" ht="12.75" customHeight="1">
      <c r="A141" s="239">
        <v>131</v>
      </c>
      <c r="B141" s="251" t="s">
        <v>66</v>
      </c>
      <c r="C141" s="243" t="s">
        <v>182</v>
      </c>
      <c r="D141" s="244">
        <v>45407</v>
      </c>
      <c r="E141" s="243">
        <v>1636.35</v>
      </c>
      <c r="F141" s="243">
        <v>1640.9166666666667</v>
      </c>
      <c r="G141" s="245">
        <v>1626.4333333333334</v>
      </c>
      <c r="H141" s="245">
        <v>1616.5166666666667</v>
      </c>
      <c r="I141" s="245">
        <v>1602.0333333333333</v>
      </c>
      <c r="J141" s="245">
        <v>1650.8333333333335</v>
      </c>
      <c r="K141" s="245">
        <v>1665.3166666666666</v>
      </c>
      <c r="L141" s="245">
        <v>1675.2333333333336</v>
      </c>
      <c r="M141" s="246">
        <v>1655.4</v>
      </c>
      <c r="N141" s="246">
        <v>1631</v>
      </c>
      <c r="O141" s="246">
        <v>5899850</v>
      </c>
      <c r="P141" s="247">
        <v>-9.6935007385524369E-3</v>
      </c>
    </row>
    <row r="142" spans="1:16" ht="12.75" customHeight="1">
      <c r="A142" s="239">
        <v>132</v>
      </c>
      <c r="B142" s="251" t="s">
        <v>130</v>
      </c>
      <c r="C142" s="243" t="s">
        <v>183</v>
      </c>
      <c r="D142" s="244">
        <v>45407</v>
      </c>
      <c r="E142" s="243">
        <v>182.85</v>
      </c>
      <c r="F142" s="243">
        <v>183</v>
      </c>
      <c r="G142" s="245">
        <v>180.5</v>
      </c>
      <c r="H142" s="245">
        <v>178.15</v>
      </c>
      <c r="I142" s="245">
        <v>175.65</v>
      </c>
      <c r="J142" s="245">
        <v>185.35</v>
      </c>
      <c r="K142" s="245">
        <v>187.85</v>
      </c>
      <c r="L142" s="245">
        <v>190.2</v>
      </c>
      <c r="M142" s="246">
        <v>185.5</v>
      </c>
      <c r="N142" s="246">
        <v>180.65</v>
      </c>
      <c r="O142" s="246">
        <v>89662500</v>
      </c>
      <c r="P142" s="247">
        <v>-2.4877650897226752E-2</v>
      </c>
    </row>
    <row r="143" spans="1:16" ht="12.75" customHeight="1">
      <c r="A143" s="239">
        <v>133</v>
      </c>
      <c r="B143" s="251" t="s">
        <v>85</v>
      </c>
      <c r="C143" s="243" t="s">
        <v>184</v>
      </c>
      <c r="D143" s="244">
        <v>45407</v>
      </c>
      <c r="E143" s="243">
        <v>5763.05</v>
      </c>
      <c r="F143" s="243">
        <v>5787.2</v>
      </c>
      <c r="G143" s="245">
        <v>5726.65</v>
      </c>
      <c r="H143" s="245">
        <v>5690.25</v>
      </c>
      <c r="I143" s="245">
        <v>5629.7</v>
      </c>
      <c r="J143" s="245">
        <v>5823.5999999999995</v>
      </c>
      <c r="K143" s="245">
        <v>5884.1500000000005</v>
      </c>
      <c r="L143" s="245">
        <v>5920.5499999999993</v>
      </c>
      <c r="M143" s="246">
        <v>5847.75</v>
      </c>
      <c r="N143" s="246">
        <v>5750.8</v>
      </c>
      <c r="O143" s="246">
        <v>1360950</v>
      </c>
      <c r="P143" s="247">
        <v>4.0123810615613896E-2</v>
      </c>
    </row>
    <row r="144" spans="1:16" ht="12.75" customHeight="1">
      <c r="A144" s="239">
        <v>134</v>
      </c>
      <c r="B144" s="251" t="s">
        <v>913</v>
      </c>
      <c r="C144" s="243" t="s">
        <v>185</v>
      </c>
      <c r="D144" s="244">
        <v>45407</v>
      </c>
      <c r="E144" s="243">
        <v>3229.55</v>
      </c>
      <c r="F144" s="243">
        <v>3230.2999999999997</v>
      </c>
      <c r="G144" s="245">
        <v>3195.5999999999995</v>
      </c>
      <c r="H144" s="245">
        <v>3161.6499999999996</v>
      </c>
      <c r="I144" s="245">
        <v>3126.9499999999994</v>
      </c>
      <c r="J144" s="245">
        <v>3264.2499999999995</v>
      </c>
      <c r="K144" s="245">
        <v>3298.9499999999994</v>
      </c>
      <c r="L144" s="245">
        <v>3332.8999999999996</v>
      </c>
      <c r="M144" s="246">
        <v>3265</v>
      </c>
      <c r="N144" s="246">
        <v>3196.35</v>
      </c>
      <c r="O144" s="246">
        <v>1859850</v>
      </c>
      <c r="P144" s="247">
        <v>2.3188644990922595E-2</v>
      </c>
    </row>
    <row r="145" spans="1:16" ht="12.75" customHeight="1">
      <c r="A145" s="239">
        <v>135</v>
      </c>
      <c r="B145" s="251" t="s">
        <v>57</v>
      </c>
      <c r="C145" s="243" t="s">
        <v>186</v>
      </c>
      <c r="D145" s="244">
        <v>45407</v>
      </c>
      <c r="E145" s="243">
        <v>2554.0500000000002</v>
      </c>
      <c r="F145" s="243">
        <v>2564.5</v>
      </c>
      <c r="G145" s="245">
        <v>2539.9</v>
      </c>
      <c r="H145" s="245">
        <v>2525.75</v>
      </c>
      <c r="I145" s="245">
        <v>2501.15</v>
      </c>
      <c r="J145" s="245">
        <v>2578.65</v>
      </c>
      <c r="K145" s="245">
        <v>2603.2500000000005</v>
      </c>
      <c r="L145" s="245">
        <v>2617.4</v>
      </c>
      <c r="M145" s="246">
        <v>2589.1</v>
      </c>
      <c r="N145" s="246">
        <v>2550.35</v>
      </c>
      <c r="O145" s="246">
        <v>7956800</v>
      </c>
      <c r="P145" s="247">
        <v>2.0207200738537285E-2</v>
      </c>
    </row>
    <row r="146" spans="1:16" ht="12.75" customHeight="1">
      <c r="A146" s="239">
        <v>136</v>
      </c>
      <c r="B146" s="251" t="s">
        <v>130</v>
      </c>
      <c r="C146" s="243" t="s">
        <v>187</v>
      </c>
      <c r="D146" s="244">
        <v>45407</v>
      </c>
      <c r="E146" s="243">
        <v>241.2</v>
      </c>
      <c r="F146" s="243">
        <v>241.33333333333334</v>
      </c>
      <c r="G146" s="245">
        <v>236.86666666666667</v>
      </c>
      <c r="H146" s="245">
        <v>232.53333333333333</v>
      </c>
      <c r="I146" s="245">
        <v>228.06666666666666</v>
      </c>
      <c r="J146" s="245">
        <v>245.66666666666669</v>
      </c>
      <c r="K146" s="245">
        <v>250.13333333333333</v>
      </c>
      <c r="L146" s="245">
        <v>254.4666666666667</v>
      </c>
      <c r="M146" s="246">
        <v>245.8</v>
      </c>
      <c r="N146" s="246">
        <v>237</v>
      </c>
      <c r="O146" s="246">
        <v>88699500</v>
      </c>
      <c r="P146" s="247">
        <v>1.839318005683286E-2</v>
      </c>
    </row>
    <row r="147" spans="1:16" ht="12.75" customHeight="1">
      <c r="A147" s="239">
        <v>137</v>
      </c>
      <c r="B147" s="251" t="s">
        <v>188</v>
      </c>
      <c r="C147" s="243" t="s">
        <v>189</v>
      </c>
      <c r="D147" s="244">
        <v>45407</v>
      </c>
      <c r="E147" s="243">
        <v>359.3</v>
      </c>
      <c r="F147" s="243">
        <v>358.85000000000008</v>
      </c>
      <c r="G147" s="245">
        <v>355.55000000000018</v>
      </c>
      <c r="H147" s="245">
        <v>351.80000000000013</v>
      </c>
      <c r="I147" s="245">
        <v>348.50000000000023</v>
      </c>
      <c r="J147" s="245">
        <v>362.60000000000014</v>
      </c>
      <c r="K147" s="245">
        <v>365.9</v>
      </c>
      <c r="L147" s="245">
        <v>369.65000000000009</v>
      </c>
      <c r="M147" s="246">
        <v>362.15</v>
      </c>
      <c r="N147" s="246">
        <v>355.1</v>
      </c>
      <c r="O147" s="246">
        <v>106698000</v>
      </c>
      <c r="P147" s="247">
        <v>4.6608852857263922E-3</v>
      </c>
    </row>
    <row r="148" spans="1:16" ht="12.75" customHeight="1">
      <c r="A148" s="239">
        <v>138</v>
      </c>
      <c r="B148" s="251" t="s">
        <v>106</v>
      </c>
      <c r="C148" s="243" t="s">
        <v>190</v>
      </c>
      <c r="D148" s="244">
        <v>45407</v>
      </c>
      <c r="E148" s="243">
        <v>1461</v>
      </c>
      <c r="F148" s="243">
        <v>1459.9333333333334</v>
      </c>
      <c r="G148" s="245">
        <v>1448.2666666666669</v>
      </c>
      <c r="H148" s="245">
        <v>1435.5333333333335</v>
      </c>
      <c r="I148" s="245">
        <v>1423.866666666667</v>
      </c>
      <c r="J148" s="245">
        <v>1472.6666666666667</v>
      </c>
      <c r="K148" s="245">
        <v>1484.3333333333333</v>
      </c>
      <c r="L148" s="245">
        <v>1497.0666666666666</v>
      </c>
      <c r="M148" s="246">
        <v>1471.6</v>
      </c>
      <c r="N148" s="246">
        <v>1447.2</v>
      </c>
      <c r="O148" s="246">
        <v>4958800</v>
      </c>
      <c r="P148" s="247">
        <v>-1.1280315848843769E-3</v>
      </c>
    </row>
    <row r="149" spans="1:16" ht="12.75" customHeight="1">
      <c r="A149" s="239">
        <v>139</v>
      </c>
      <c r="B149" s="251" t="s">
        <v>85</v>
      </c>
      <c r="C149" s="243" t="s">
        <v>191</v>
      </c>
      <c r="D149" s="244">
        <v>45407</v>
      </c>
      <c r="E149" s="243">
        <v>7874.75</v>
      </c>
      <c r="F149" s="243">
        <v>7943.3666666666659</v>
      </c>
      <c r="G149" s="245">
        <v>7789.0833333333321</v>
      </c>
      <c r="H149" s="245">
        <v>7703.4166666666661</v>
      </c>
      <c r="I149" s="245">
        <v>7549.1333333333323</v>
      </c>
      <c r="J149" s="245">
        <v>8029.0333333333319</v>
      </c>
      <c r="K149" s="245">
        <v>8183.3166666666666</v>
      </c>
      <c r="L149" s="245">
        <v>8268.9833333333318</v>
      </c>
      <c r="M149" s="246">
        <v>8097.65</v>
      </c>
      <c r="N149" s="246">
        <v>7857.7</v>
      </c>
      <c r="O149" s="246">
        <v>1510000</v>
      </c>
      <c r="P149" s="247">
        <v>8.9536282239743425E-3</v>
      </c>
    </row>
    <row r="150" spans="1:16" ht="12.75" customHeight="1">
      <c r="A150" s="239">
        <v>140</v>
      </c>
      <c r="B150" s="251" t="s">
        <v>82</v>
      </c>
      <c r="C150" s="248" t="s">
        <v>192</v>
      </c>
      <c r="D150" s="244">
        <v>45407</v>
      </c>
      <c r="E150" s="243">
        <v>283.35000000000002</v>
      </c>
      <c r="F150" s="243">
        <v>283.61666666666667</v>
      </c>
      <c r="G150" s="245">
        <v>274.83333333333337</v>
      </c>
      <c r="H150" s="245">
        <v>266.31666666666672</v>
      </c>
      <c r="I150" s="245">
        <v>257.53333333333342</v>
      </c>
      <c r="J150" s="245">
        <v>292.13333333333333</v>
      </c>
      <c r="K150" s="245">
        <v>300.91666666666663</v>
      </c>
      <c r="L150" s="245">
        <v>309.43333333333328</v>
      </c>
      <c r="M150" s="246">
        <v>292.39999999999998</v>
      </c>
      <c r="N150" s="246">
        <v>275.10000000000002</v>
      </c>
      <c r="O150" s="246">
        <v>88704000</v>
      </c>
      <c r="P150" s="247">
        <v>-2.682154171066526E-2</v>
      </c>
    </row>
    <row r="151" spans="1:16" ht="12.75" customHeight="1">
      <c r="A151" s="239">
        <v>141</v>
      </c>
      <c r="B151" s="251" t="s">
        <v>45</v>
      </c>
      <c r="C151" s="250" t="s">
        <v>193</v>
      </c>
      <c r="D151" s="244">
        <v>45407</v>
      </c>
      <c r="E151" s="243">
        <v>35419.4</v>
      </c>
      <c r="F151" s="243">
        <v>35268.366666666669</v>
      </c>
      <c r="G151" s="245">
        <v>34862.083333333336</v>
      </c>
      <c r="H151" s="245">
        <v>34304.76666666667</v>
      </c>
      <c r="I151" s="245">
        <v>33898.483333333337</v>
      </c>
      <c r="J151" s="245">
        <v>35825.683333333334</v>
      </c>
      <c r="K151" s="245">
        <v>36231.96666666666</v>
      </c>
      <c r="L151" s="245">
        <v>36789.283333333333</v>
      </c>
      <c r="M151" s="246">
        <v>35674.65</v>
      </c>
      <c r="N151" s="246">
        <v>34711.050000000003</v>
      </c>
      <c r="O151" s="246">
        <v>208590</v>
      </c>
      <c r="P151" s="247">
        <v>1.1934216271285112E-2</v>
      </c>
    </row>
    <row r="152" spans="1:16" ht="12.75" customHeight="1">
      <c r="A152" s="239">
        <v>142</v>
      </c>
      <c r="B152" s="251" t="s">
        <v>42</v>
      </c>
      <c r="C152" s="243" t="s">
        <v>194</v>
      </c>
      <c r="D152" s="244">
        <v>45407</v>
      </c>
      <c r="E152" s="243">
        <v>837.7</v>
      </c>
      <c r="F152" s="243">
        <v>834.01666666666677</v>
      </c>
      <c r="G152" s="245">
        <v>818.08333333333348</v>
      </c>
      <c r="H152" s="245">
        <v>798.4666666666667</v>
      </c>
      <c r="I152" s="245">
        <v>782.53333333333342</v>
      </c>
      <c r="J152" s="245">
        <v>853.63333333333355</v>
      </c>
      <c r="K152" s="245">
        <v>869.56666666666672</v>
      </c>
      <c r="L152" s="245">
        <v>889.18333333333362</v>
      </c>
      <c r="M152" s="246">
        <v>849.95</v>
      </c>
      <c r="N152" s="246">
        <v>814.4</v>
      </c>
      <c r="O152" s="246">
        <v>15552750</v>
      </c>
      <c r="P152" s="247">
        <v>-1.9016982827948344E-2</v>
      </c>
    </row>
    <row r="153" spans="1:16" ht="12.75" customHeight="1">
      <c r="A153" s="239">
        <v>143</v>
      </c>
      <c r="B153" s="251" t="s">
        <v>85</v>
      </c>
      <c r="C153" s="243" t="s">
        <v>195</v>
      </c>
      <c r="D153" s="244">
        <v>45407</v>
      </c>
      <c r="E153" s="243">
        <v>3856.75</v>
      </c>
      <c r="F153" s="243">
        <v>3893.5333333333333</v>
      </c>
      <c r="G153" s="245">
        <v>3811.3166666666666</v>
      </c>
      <c r="H153" s="245">
        <v>3765.8833333333332</v>
      </c>
      <c r="I153" s="245">
        <v>3683.6666666666665</v>
      </c>
      <c r="J153" s="245">
        <v>3938.9666666666667</v>
      </c>
      <c r="K153" s="245">
        <v>4021.1833333333329</v>
      </c>
      <c r="L153" s="245">
        <v>4066.6166666666668</v>
      </c>
      <c r="M153" s="246">
        <v>3975.75</v>
      </c>
      <c r="N153" s="246">
        <v>3848.1</v>
      </c>
      <c r="O153" s="246">
        <v>3069400</v>
      </c>
      <c r="P153" s="247">
        <v>-1.387907215832423E-2</v>
      </c>
    </row>
    <row r="154" spans="1:16" ht="12.75" customHeight="1">
      <c r="A154" s="239">
        <v>144</v>
      </c>
      <c r="B154" s="251" t="s">
        <v>82</v>
      </c>
      <c r="C154" s="243" t="s">
        <v>196</v>
      </c>
      <c r="D154" s="244">
        <v>45407</v>
      </c>
      <c r="E154" s="243">
        <v>308.55</v>
      </c>
      <c r="F154" s="243">
        <v>307.45</v>
      </c>
      <c r="G154" s="245">
        <v>301.09999999999997</v>
      </c>
      <c r="H154" s="245">
        <v>293.64999999999998</v>
      </c>
      <c r="I154" s="245">
        <v>287.29999999999995</v>
      </c>
      <c r="J154" s="245">
        <v>314.89999999999998</v>
      </c>
      <c r="K154" s="245">
        <v>321.25</v>
      </c>
      <c r="L154" s="245">
        <v>328.7</v>
      </c>
      <c r="M154" s="246">
        <v>313.8</v>
      </c>
      <c r="N154" s="246">
        <v>300</v>
      </c>
      <c r="O154" s="246">
        <v>42099000</v>
      </c>
      <c r="P154" s="247">
        <v>9.9316300827635845E-3</v>
      </c>
    </row>
    <row r="155" spans="1:16" ht="12.75" customHeight="1">
      <c r="A155" s="239">
        <v>145</v>
      </c>
      <c r="B155" s="251" t="s">
        <v>66</v>
      </c>
      <c r="C155" s="248" t="s">
        <v>197</v>
      </c>
      <c r="D155" s="244">
        <v>45407</v>
      </c>
      <c r="E155" s="243">
        <v>397.05</v>
      </c>
      <c r="F155" s="243">
        <v>394.06666666666666</v>
      </c>
      <c r="G155" s="245">
        <v>388.33333333333331</v>
      </c>
      <c r="H155" s="245">
        <v>379.61666666666667</v>
      </c>
      <c r="I155" s="245">
        <v>373.88333333333333</v>
      </c>
      <c r="J155" s="245">
        <v>402.7833333333333</v>
      </c>
      <c r="K155" s="245">
        <v>408.51666666666665</v>
      </c>
      <c r="L155" s="245">
        <v>417.23333333333329</v>
      </c>
      <c r="M155" s="246">
        <v>399.8</v>
      </c>
      <c r="N155" s="246">
        <v>385.35</v>
      </c>
      <c r="O155" s="246">
        <v>81805125</v>
      </c>
      <c r="P155" s="247">
        <v>1.5928777670837342E-2</v>
      </c>
    </row>
    <row r="156" spans="1:16" ht="12.75" customHeight="1">
      <c r="A156" s="239">
        <v>146</v>
      </c>
      <c r="B156" s="251" t="s">
        <v>57</v>
      </c>
      <c r="C156" s="243" t="s">
        <v>198</v>
      </c>
      <c r="D156" s="244">
        <v>45407</v>
      </c>
      <c r="E156" s="243">
        <v>2884.75</v>
      </c>
      <c r="F156" s="243">
        <v>2883.4500000000003</v>
      </c>
      <c r="G156" s="245">
        <v>2863.0500000000006</v>
      </c>
      <c r="H156" s="245">
        <v>2841.3500000000004</v>
      </c>
      <c r="I156" s="245">
        <v>2820.9500000000007</v>
      </c>
      <c r="J156" s="245">
        <v>2905.1500000000005</v>
      </c>
      <c r="K156" s="245">
        <v>2925.55</v>
      </c>
      <c r="L156" s="245">
        <v>2947.2500000000005</v>
      </c>
      <c r="M156" s="246">
        <v>2903.85</v>
      </c>
      <c r="N156" s="246">
        <v>2861.75</v>
      </c>
      <c r="O156" s="246">
        <v>1847750</v>
      </c>
      <c r="P156" s="247">
        <v>3.1686208821887211E-2</v>
      </c>
    </row>
    <row r="157" spans="1:16" ht="12.75" customHeight="1">
      <c r="A157" s="239">
        <v>147</v>
      </c>
      <c r="B157" s="251" t="s">
        <v>913</v>
      </c>
      <c r="C157" s="243" t="s">
        <v>199</v>
      </c>
      <c r="D157" s="244">
        <v>45407</v>
      </c>
      <c r="E157" s="243">
        <v>3747.75</v>
      </c>
      <c r="F157" s="243">
        <v>3773.4666666666672</v>
      </c>
      <c r="G157" s="245">
        <v>3715.3333333333344</v>
      </c>
      <c r="H157" s="245">
        <v>3682.9166666666674</v>
      </c>
      <c r="I157" s="245">
        <v>3624.7833333333347</v>
      </c>
      <c r="J157" s="245">
        <v>3805.8833333333341</v>
      </c>
      <c r="K157" s="245">
        <v>3864.0166666666673</v>
      </c>
      <c r="L157" s="245">
        <v>3896.4333333333338</v>
      </c>
      <c r="M157" s="246">
        <v>3831.6</v>
      </c>
      <c r="N157" s="246">
        <v>3741.05</v>
      </c>
      <c r="O157" s="246">
        <v>1653250</v>
      </c>
      <c r="P157" s="247">
        <v>1.2555504516919308E-2</v>
      </c>
    </row>
    <row r="158" spans="1:16" ht="12.75" customHeight="1">
      <c r="A158" s="239">
        <v>148</v>
      </c>
      <c r="B158" s="251" t="s">
        <v>61</v>
      </c>
      <c r="C158" s="243" t="s">
        <v>200</v>
      </c>
      <c r="D158" s="244">
        <v>45407</v>
      </c>
      <c r="E158" s="243">
        <v>128.9</v>
      </c>
      <c r="F158" s="243">
        <v>130.01666666666668</v>
      </c>
      <c r="G158" s="245">
        <v>127.23333333333335</v>
      </c>
      <c r="H158" s="245">
        <v>125.56666666666666</v>
      </c>
      <c r="I158" s="245">
        <v>122.78333333333333</v>
      </c>
      <c r="J158" s="245">
        <v>131.68333333333337</v>
      </c>
      <c r="K158" s="245">
        <v>134.46666666666673</v>
      </c>
      <c r="L158" s="245">
        <v>136.13333333333338</v>
      </c>
      <c r="M158" s="246">
        <v>132.80000000000001</v>
      </c>
      <c r="N158" s="246">
        <v>128.35</v>
      </c>
      <c r="O158" s="246">
        <v>275472000</v>
      </c>
      <c r="P158" s="247">
        <v>7.1541932472382136E-2</v>
      </c>
    </row>
    <row r="159" spans="1:16" ht="12.75" customHeight="1">
      <c r="A159" s="239">
        <v>149</v>
      </c>
      <c r="B159" s="251" t="s">
        <v>40</v>
      </c>
      <c r="C159" s="243" t="s">
        <v>201</v>
      </c>
      <c r="D159" s="244">
        <v>45407</v>
      </c>
      <c r="E159" s="243">
        <v>5274.85</v>
      </c>
      <c r="F159" s="243">
        <v>5302.166666666667</v>
      </c>
      <c r="G159" s="245">
        <v>5211.3333333333339</v>
      </c>
      <c r="H159" s="245">
        <v>5147.8166666666666</v>
      </c>
      <c r="I159" s="245">
        <v>5056.9833333333336</v>
      </c>
      <c r="J159" s="245">
        <v>5365.6833333333343</v>
      </c>
      <c r="K159" s="245">
        <v>5456.5166666666682</v>
      </c>
      <c r="L159" s="245">
        <v>5520.0333333333347</v>
      </c>
      <c r="M159" s="246">
        <v>5393</v>
      </c>
      <c r="N159" s="246">
        <v>5238.6499999999996</v>
      </c>
      <c r="O159" s="246">
        <v>2178900</v>
      </c>
      <c r="P159" s="247">
        <v>1.0621521335807051E-2</v>
      </c>
    </row>
    <row r="160" spans="1:16" ht="12.75" customHeight="1">
      <c r="A160" s="239">
        <v>150</v>
      </c>
      <c r="B160" s="251" t="s">
        <v>188</v>
      </c>
      <c r="C160" s="243" t="s">
        <v>202</v>
      </c>
      <c r="D160" s="244">
        <v>45407</v>
      </c>
      <c r="E160" s="243">
        <v>274.45</v>
      </c>
      <c r="F160" s="243">
        <v>273.98333333333335</v>
      </c>
      <c r="G160" s="245">
        <v>272.01666666666671</v>
      </c>
      <c r="H160" s="245">
        <v>269.58333333333337</v>
      </c>
      <c r="I160" s="245">
        <v>267.61666666666673</v>
      </c>
      <c r="J160" s="245">
        <v>276.41666666666669</v>
      </c>
      <c r="K160" s="245">
        <v>278.38333333333338</v>
      </c>
      <c r="L160" s="245">
        <v>280.81666666666666</v>
      </c>
      <c r="M160" s="246">
        <v>275.95</v>
      </c>
      <c r="N160" s="246">
        <v>271.55</v>
      </c>
      <c r="O160" s="246">
        <v>73836000</v>
      </c>
      <c r="P160" s="247">
        <v>-1.9464720194647203E-3</v>
      </c>
    </row>
    <row r="161" spans="1:16" ht="12.75" customHeight="1">
      <c r="A161" s="239">
        <v>151</v>
      </c>
      <c r="B161" s="251" t="s">
        <v>203</v>
      </c>
      <c r="C161" s="250" t="s">
        <v>204</v>
      </c>
      <c r="D161" s="244">
        <v>45407</v>
      </c>
      <c r="E161" s="243">
        <v>1387.45</v>
      </c>
      <c r="F161" s="243">
        <v>1391.7833333333335</v>
      </c>
      <c r="G161" s="245">
        <v>1364.0666666666671</v>
      </c>
      <c r="H161" s="245">
        <v>1340.6833333333336</v>
      </c>
      <c r="I161" s="245">
        <v>1312.9666666666672</v>
      </c>
      <c r="J161" s="245">
        <v>1415.166666666667</v>
      </c>
      <c r="K161" s="245">
        <v>1442.8833333333337</v>
      </c>
      <c r="L161" s="245">
        <v>1466.2666666666669</v>
      </c>
      <c r="M161" s="246">
        <v>1419.5</v>
      </c>
      <c r="N161" s="246">
        <v>1368.4</v>
      </c>
      <c r="O161" s="246">
        <v>5032962</v>
      </c>
      <c r="P161" s="247">
        <v>5.1207022677395757E-3</v>
      </c>
    </row>
    <row r="162" spans="1:16" ht="12.75" customHeight="1">
      <c r="A162" s="239">
        <v>152</v>
      </c>
      <c r="B162" s="251" t="s">
        <v>47</v>
      </c>
      <c r="C162" s="243" t="s">
        <v>206</v>
      </c>
      <c r="D162" s="244">
        <v>45407</v>
      </c>
      <c r="E162" s="243">
        <v>809.1</v>
      </c>
      <c r="F162" s="243">
        <v>808.25</v>
      </c>
      <c r="G162" s="245">
        <v>801.1</v>
      </c>
      <c r="H162" s="245">
        <v>793.1</v>
      </c>
      <c r="I162" s="245">
        <v>785.95</v>
      </c>
      <c r="J162" s="245">
        <v>816.25</v>
      </c>
      <c r="K162" s="245">
        <v>823.40000000000009</v>
      </c>
      <c r="L162" s="245">
        <v>831.4</v>
      </c>
      <c r="M162" s="246">
        <v>815.4</v>
      </c>
      <c r="N162" s="246">
        <v>800.25</v>
      </c>
      <c r="O162" s="246">
        <v>7788550</v>
      </c>
      <c r="P162" s="247">
        <v>2.6206742076380334E-2</v>
      </c>
    </row>
    <row r="163" spans="1:16" ht="12.75" customHeight="1">
      <c r="A163" s="239">
        <v>153</v>
      </c>
      <c r="B163" s="251" t="s">
        <v>61</v>
      </c>
      <c r="C163" s="243" t="s">
        <v>207</v>
      </c>
      <c r="D163" s="244">
        <v>45407</v>
      </c>
      <c r="E163" s="243">
        <v>244.25</v>
      </c>
      <c r="F163" s="243">
        <v>245.41666666666666</v>
      </c>
      <c r="G163" s="245">
        <v>240.7833333333333</v>
      </c>
      <c r="H163" s="245">
        <v>237.31666666666663</v>
      </c>
      <c r="I163" s="245">
        <v>232.68333333333328</v>
      </c>
      <c r="J163" s="245">
        <v>248.88333333333333</v>
      </c>
      <c r="K163" s="245">
        <v>253.51666666666671</v>
      </c>
      <c r="L163" s="245">
        <v>256.98333333333335</v>
      </c>
      <c r="M163" s="246">
        <v>250.05</v>
      </c>
      <c r="N163" s="246">
        <v>241.95</v>
      </c>
      <c r="O163" s="246">
        <v>65690000</v>
      </c>
      <c r="P163" s="247">
        <v>3.221244500314268E-2</v>
      </c>
    </row>
    <row r="164" spans="1:16" ht="12.75" customHeight="1">
      <c r="A164" s="239">
        <v>154</v>
      </c>
      <c r="B164" s="251" t="s">
        <v>66</v>
      </c>
      <c r="C164" s="243" t="s">
        <v>208</v>
      </c>
      <c r="D164" s="244">
        <v>45407</v>
      </c>
      <c r="E164" s="243">
        <v>429.5</v>
      </c>
      <c r="F164" s="243">
        <v>427.98333333333335</v>
      </c>
      <c r="G164" s="245">
        <v>422.2166666666667</v>
      </c>
      <c r="H164" s="245">
        <v>414.93333333333334</v>
      </c>
      <c r="I164" s="245">
        <v>409.16666666666669</v>
      </c>
      <c r="J164" s="245">
        <v>435.26666666666671</v>
      </c>
      <c r="K164" s="245">
        <v>441.03333333333336</v>
      </c>
      <c r="L164" s="245">
        <v>448.31666666666672</v>
      </c>
      <c r="M164" s="246">
        <v>433.75</v>
      </c>
      <c r="N164" s="246">
        <v>420.7</v>
      </c>
      <c r="O164" s="246">
        <v>54278000</v>
      </c>
      <c r="P164" s="247">
        <v>3.4221256811859307E-2</v>
      </c>
    </row>
    <row r="165" spans="1:16" ht="12.75" customHeight="1">
      <c r="A165" s="239">
        <v>155</v>
      </c>
      <c r="B165" s="251" t="s">
        <v>82</v>
      </c>
      <c r="C165" s="243" t="s">
        <v>209</v>
      </c>
      <c r="D165" s="244">
        <v>45407</v>
      </c>
      <c r="E165" s="243">
        <v>2936.15</v>
      </c>
      <c r="F165" s="243">
        <v>2928.8333333333335</v>
      </c>
      <c r="G165" s="245">
        <v>2912.3666666666668</v>
      </c>
      <c r="H165" s="245">
        <v>2888.5833333333335</v>
      </c>
      <c r="I165" s="245">
        <v>2872.1166666666668</v>
      </c>
      <c r="J165" s="245">
        <v>2952.6166666666668</v>
      </c>
      <c r="K165" s="245">
        <v>2969.083333333333</v>
      </c>
      <c r="L165" s="245">
        <v>2992.8666666666668</v>
      </c>
      <c r="M165" s="246">
        <v>2945.3</v>
      </c>
      <c r="N165" s="246">
        <v>2905.05</v>
      </c>
      <c r="O165" s="246">
        <v>42479750</v>
      </c>
      <c r="P165" s="247">
        <v>-3.8925332536067486E-3</v>
      </c>
    </row>
    <row r="166" spans="1:16" ht="12.75" customHeight="1">
      <c r="A166" s="239">
        <v>156</v>
      </c>
      <c r="B166" s="251" t="s">
        <v>130</v>
      </c>
      <c r="C166" s="243" t="s">
        <v>210</v>
      </c>
      <c r="D166" s="244">
        <v>45407</v>
      </c>
      <c r="E166" s="243">
        <v>149.4</v>
      </c>
      <c r="F166" s="243">
        <v>150.04999999999998</v>
      </c>
      <c r="G166" s="245">
        <v>147.69999999999996</v>
      </c>
      <c r="H166" s="245">
        <v>145.99999999999997</v>
      </c>
      <c r="I166" s="245">
        <v>143.64999999999995</v>
      </c>
      <c r="J166" s="245">
        <v>151.74999999999997</v>
      </c>
      <c r="K166" s="245">
        <v>154.1</v>
      </c>
      <c r="L166" s="245">
        <v>155.79999999999998</v>
      </c>
      <c r="M166" s="246">
        <v>152.4</v>
      </c>
      <c r="N166" s="246">
        <v>148.35</v>
      </c>
      <c r="O166" s="246">
        <v>162312000</v>
      </c>
      <c r="P166" s="247">
        <v>-3.7706317586795678E-2</v>
      </c>
    </row>
    <row r="167" spans="1:16" ht="12.75" customHeight="1">
      <c r="A167" s="239">
        <v>157</v>
      </c>
      <c r="B167" s="251" t="s">
        <v>66</v>
      </c>
      <c r="C167" s="243" t="s">
        <v>211</v>
      </c>
      <c r="D167" s="244">
        <v>45407</v>
      </c>
      <c r="E167" s="243">
        <v>727.9</v>
      </c>
      <c r="F167" s="243">
        <v>725.5333333333333</v>
      </c>
      <c r="G167" s="245">
        <v>717.66666666666663</v>
      </c>
      <c r="H167" s="245">
        <v>707.43333333333328</v>
      </c>
      <c r="I167" s="245">
        <v>699.56666666666661</v>
      </c>
      <c r="J167" s="245">
        <v>735.76666666666665</v>
      </c>
      <c r="K167" s="245">
        <v>743.63333333333344</v>
      </c>
      <c r="L167" s="245">
        <v>753.86666666666667</v>
      </c>
      <c r="M167" s="246">
        <v>733.4</v>
      </c>
      <c r="N167" s="246">
        <v>715.3</v>
      </c>
      <c r="O167" s="246">
        <v>22172000</v>
      </c>
      <c r="P167" s="247">
        <v>2.7432808155699723E-2</v>
      </c>
    </row>
    <row r="168" spans="1:16" ht="12.75" customHeight="1">
      <c r="A168" s="239">
        <v>158</v>
      </c>
      <c r="B168" s="251" t="s">
        <v>66</v>
      </c>
      <c r="C168" s="243" t="s">
        <v>212</v>
      </c>
      <c r="D168" s="244">
        <v>45407</v>
      </c>
      <c r="E168" s="243">
        <v>1465.35</v>
      </c>
      <c r="F168" s="243">
        <v>1465.7833333333335</v>
      </c>
      <c r="G168" s="245">
        <v>1454.5666666666671</v>
      </c>
      <c r="H168" s="245">
        <v>1443.7833333333335</v>
      </c>
      <c r="I168" s="245">
        <v>1432.5666666666671</v>
      </c>
      <c r="J168" s="245">
        <v>1476.5666666666671</v>
      </c>
      <c r="K168" s="245">
        <v>1487.7833333333338</v>
      </c>
      <c r="L168" s="245">
        <v>1498.5666666666671</v>
      </c>
      <c r="M168" s="246">
        <v>1477</v>
      </c>
      <c r="N168" s="246">
        <v>1455</v>
      </c>
      <c r="O168" s="246">
        <v>8916000</v>
      </c>
      <c r="P168" s="247">
        <v>-6.7249495628782783E-4</v>
      </c>
    </row>
    <row r="169" spans="1:16" ht="12.75" customHeight="1">
      <c r="A169" s="239">
        <v>159</v>
      </c>
      <c r="B169" s="251" t="s">
        <v>61</v>
      </c>
      <c r="C169" s="248" t="s">
        <v>213</v>
      </c>
      <c r="D169" s="244">
        <v>45407</v>
      </c>
      <c r="E169" s="243">
        <v>752.05</v>
      </c>
      <c r="F169" s="243">
        <v>751.51666666666677</v>
      </c>
      <c r="G169" s="245">
        <v>746.23333333333358</v>
      </c>
      <c r="H169" s="245">
        <v>740.41666666666686</v>
      </c>
      <c r="I169" s="245">
        <v>735.13333333333367</v>
      </c>
      <c r="J169" s="245">
        <v>757.33333333333348</v>
      </c>
      <c r="K169" s="245">
        <v>762.61666666666656</v>
      </c>
      <c r="L169" s="245">
        <v>768.43333333333339</v>
      </c>
      <c r="M169" s="246">
        <v>756.8</v>
      </c>
      <c r="N169" s="246">
        <v>745.7</v>
      </c>
      <c r="O169" s="246">
        <v>102579000</v>
      </c>
      <c r="P169" s="247">
        <v>2.4908578622384749E-2</v>
      </c>
    </row>
    <row r="170" spans="1:16" ht="12.75" customHeight="1">
      <c r="A170" s="239">
        <v>160</v>
      </c>
      <c r="B170" s="251" t="s">
        <v>47</v>
      </c>
      <c r="C170" s="243" t="s">
        <v>214</v>
      </c>
      <c r="D170" s="244">
        <v>45407</v>
      </c>
      <c r="E170" s="243">
        <v>24919.9</v>
      </c>
      <c r="F170" s="243">
        <v>24992.766666666663</v>
      </c>
      <c r="G170" s="245">
        <v>24722.233333333326</v>
      </c>
      <c r="H170" s="245">
        <v>24524.566666666662</v>
      </c>
      <c r="I170" s="245">
        <v>24254.033333333326</v>
      </c>
      <c r="J170" s="245">
        <v>25190.433333333327</v>
      </c>
      <c r="K170" s="245">
        <v>25460.966666666667</v>
      </c>
      <c r="L170" s="245">
        <v>25658.633333333328</v>
      </c>
      <c r="M170" s="246">
        <v>25263.3</v>
      </c>
      <c r="N170" s="246">
        <v>24795.1</v>
      </c>
      <c r="O170" s="246">
        <v>302475</v>
      </c>
      <c r="P170" s="247">
        <v>1.3401457408493174E-2</v>
      </c>
    </row>
    <row r="171" spans="1:16" ht="12.75" customHeight="1">
      <c r="A171" s="239">
        <v>161</v>
      </c>
      <c r="B171" s="251" t="s">
        <v>40</v>
      </c>
      <c r="C171" s="243" t="s">
        <v>215</v>
      </c>
      <c r="D171" s="244">
        <v>45407</v>
      </c>
      <c r="E171" s="243">
        <v>5537.45</v>
      </c>
      <c r="F171" s="243">
        <v>5509.7666666666673</v>
      </c>
      <c r="G171" s="245">
        <v>5459.7833333333347</v>
      </c>
      <c r="H171" s="245">
        <v>5382.1166666666677</v>
      </c>
      <c r="I171" s="245">
        <v>5332.133333333335</v>
      </c>
      <c r="J171" s="245">
        <v>5587.4333333333343</v>
      </c>
      <c r="K171" s="245">
        <v>5637.4166666666661</v>
      </c>
      <c r="L171" s="245">
        <v>5715.0833333333339</v>
      </c>
      <c r="M171" s="246">
        <v>5559.75</v>
      </c>
      <c r="N171" s="246">
        <v>5432.1</v>
      </c>
      <c r="O171" s="246">
        <v>1246650</v>
      </c>
      <c r="P171" s="247">
        <v>1.8081002892960463E-3</v>
      </c>
    </row>
    <row r="172" spans="1:16" ht="12.75" customHeight="1">
      <c r="A172" s="239">
        <v>162</v>
      </c>
      <c r="B172" s="251" t="s">
        <v>45</v>
      </c>
      <c r="C172" s="243" t="s">
        <v>216</v>
      </c>
      <c r="D172" s="244">
        <v>45407</v>
      </c>
      <c r="E172" s="243">
        <v>2525.4499999999998</v>
      </c>
      <c r="F172" s="243">
        <v>2541.4833333333331</v>
      </c>
      <c r="G172" s="245">
        <v>2504.1166666666663</v>
      </c>
      <c r="H172" s="245">
        <v>2482.7833333333333</v>
      </c>
      <c r="I172" s="245">
        <v>2445.4166666666665</v>
      </c>
      <c r="J172" s="245">
        <v>2562.8166666666662</v>
      </c>
      <c r="K172" s="245">
        <v>2600.1833333333329</v>
      </c>
      <c r="L172" s="245">
        <v>2621.516666666666</v>
      </c>
      <c r="M172" s="246">
        <v>2578.85</v>
      </c>
      <c r="N172" s="246">
        <v>2520.15</v>
      </c>
      <c r="O172" s="246">
        <v>5116875</v>
      </c>
      <c r="P172" s="247">
        <v>1.5706416555009678E-2</v>
      </c>
    </row>
    <row r="173" spans="1:16" ht="12.75" customHeight="1">
      <c r="A173" s="239">
        <v>163</v>
      </c>
      <c r="B173" s="251" t="s">
        <v>66</v>
      </c>
      <c r="C173" s="243" t="s">
        <v>217</v>
      </c>
      <c r="D173" s="244">
        <v>45407</v>
      </c>
      <c r="E173" s="243">
        <v>2406.15</v>
      </c>
      <c r="F173" s="243">
        <v>2404.3833333333332</v>
      </c>
      <c r="G173" s="245">
        <v>2377.4166666666665</v>
      </c>
      <c r="H173" s="245">
        <v>2348.6833333333334</v>
      </c>
      <c r="I173" s="245">
        <v>2321.7166666666667</v>
      </c>
      <c r="J173" s="245">
        <v>2433.1166666666663</v>
      </c>
      <c r="K173" s="245">
        <v>2460.0833333333335</v>
      </c>
      <c r="L173" s="245">
        <v>2488.8166666666662</v>
      </c>
      <c r="M173" s="246">
        <v>2431.35</v>
      </c>
      <c r="N173" s="246">
        <v>2375.65</v>
      </c>
      <c r="O173" s="246">
        <v>5815500</v>
      </c>
      <c r="P173" s="247">
        <v>9.5828342273839903E-3</v>
      </c>
    </row>
    <row r="174" spans="1:16" ht="12.75" customHeight="1">
      <c r="A174" s="239">
        <v>164</v>
      </c>
      <c r="B174" s="251" t="s">
        <v>42</v>
      </c>
      <c r="C174" s="243" t="s">
        <v>218</v>
      </c>
      <c r="D174" s="244">
        <v>45407</v>
      </c>
      <c r="E174" s="243">
        <v>1536</v>
      </c>
      <c r="F174" s="243">
        <v>1533.7166666666665</v>
      </c>
      <c r="G174" s="245">
        <v>1527.333333333333</v>
      </c>
      <c r="H174" s="245">
        <v>1518.6666666666665</v>
      </c>
      <c r="I174" s="245">
        <v>1512.2833333333331</v>
      </c>
      <c r="J174" s="245">
        <v>1542.383333333333</v>
      </c>
      <c r="K174" s="245">
        <v>1548.7666666666667</v>
      </c>
      <c r="L174" s="245">
        <v>1557.4333333333329</v>
      </c>
      <c r="M174" s="246">
        <v>1540.1</v>
      </c>
      <c r="N174" s="246">
        <v>1525.05</v>
      </c>
      <c r="O174" s="246">
        <v>14039200</v>
      </c>
      <c r="P174" s="247">
        <v>-2.1992490369142245E-2</v>
      </c>
    </row>
    <row r="175" spans="1:16" ht="12.75" customHeight="1">
      <c r="A175" s="239">
        <v>165</v>
      </c>
      <c r="B175" s="251" t="s">
        <v>203</v>
      </c>
      <c r="C175" s="243" t="s">
        <v>219</v>
      </c>
      <c r="D175" s="244">
        <v>45407</v>
      </c>
      <c r="E175" s="243">
        <v>607.70000000000005</v>
      </c>
      <c r="F175" s="243">
        <v>608.61666666666667</v>
      </c>
      <c r="G175" s="245">
        <v>603.0333333333333</v>
      </c>
      <c r="H175" s="245">
        <v>598.36666666666667</v>
      </c>
      <c r="I175" s="245">
        <v>592.7833333333333</v>
      </c>
      <c r="J175" s="245">
        <v>613.2833333333333</v>
      </c>
      <c r="K175" s="245">
        <v>618.86666666666656</v>
      </c>
      <c r="L175" s="245">
        <v>623.5333333333333</v>
      </c>
      <c r="M175" s="246">
        <v>614.20000000000005</v>
      </c>
      <c r="N175" s="246">
        <v>603.95000000000005</v>
      </c>
      <c r="O175" s="246">
        <v>7152000</v>
      </c>
      <c r="P175" s="247">
        <v>-6.4596790998124607E-3</v>
      </c>
    </row>
    <row r="176" spans="1:16" ht="12.75" customHeight="1">
      <c r="A176" s="239">
        <v>166</v>
      </c>
      <c r="B176" s="251" t="s">
        <v>42</v>
      </c>
      <c r="C176" s="243" t="s">
        <v>220</v>
      </c>
      <c r="D176" s="244">
        <v>45407</v>
      </c>
      <c r="E176" s="243">
        <v>710.1</v>
      </c>
      <c r="F176" s="243">
        <v>711.78333333333342</v>
      </c>
      <c r="G176" s="245">
        <v>700.01666666666688</v>
      </c>
      <c r="H176" s="245">
        <v>689.93333333333351</v>
      </c>
      <c r="I176" s="245">
        <v>678.16666666666697</v>
      </c>
      <c r="J176" s="245">
        <v>721.86666666666679</v>
      </c>
      <c r="K176" s="245">
        <v>733.63333333333344</v>
      </c>
      <c r="L176" s="245">
        <v>743.7166666666667</v>
      </c>
      <c r="M176" s="246">
        <v>723.55</v>
      </c>
      <c r="N176" s="246">
        <v>701.7</v>
      </c>
      <c r="O176" s="246">
        <v>5289000</v>
      </c>
      <c r="P176" s="247">
        <v>0.11090107120352867</v>
      </c>
    </row>
    <row r="177" spans="1:16" ht="12.75" customHeight="1">
      <c r="A177" s="239">
        <v>167</v>
      </c>
      <c r="B177" s="251" t="s">
        <v>913</v>
      </c>
      <c r="C177" s="243" t="s">
        <v>221</v>
      </c>
      <c r="D177" s="244">
        <v>45407</v>
      </c>
      <c r="E177" s="243">
        <v>1106.4000000000001</v>
      </c>
      <c r="F177" s="243">
        <v>1108.6833333333334</v>
      </c>
      <c r="G177" s="245">
        <v>1088.3666666666668</v>
      </c>
      <c r="H177" s="245">
        <v>1070.3333333333335</v>
      </c>
      <c r="I177" s="245">
        <v>1050.0166666666669</v>
      </c>
      <c r="J177" s="245">
        <v>1126.7166666666667</v>
      </c>
      <c r="K177" s="245">
        <v>1147.0333333333333</v>
      </c>
      <c r="L177" s="245">
        <v>1165.0666666666666</v>
      </c>
      <c r="M177" s="246">
        <v>1129</v>
      </c>
      <c r="N177" s="246">
        <v>1090.6500000000001</v>
      </c>
      <c r="O177" s="246">
        <v>12488300</v>
      </c>
      <c r="P177" s="247">
        <v>2.3253717890941866E-2</v>
      </c>
    </row>
    <row r="178" spans="1:16" ht="12.75" customHeight="1">
      <c r="A178" s="239">
        <v>168</v>
      </c>
      <c r="B178" s="251" t="s">
        <v>77</v>
      </c>
      <c r="C178" s="250" t="s">
        <v>222</v>
      </c>
      <c r="D178" s="244">
        <v>45407</v>
      </c>
      <c r="E178" s="243">
        <v>1883.4</v>
      </c>
      <c r="F178" s="243">
        <v>1890.5833333333333</v>
      </c>
      <c r="G178" s="245">
        <v>1862.8166666666666</v>
      </c>
      <c r="H178" s="245">
        <v>1842.2333333333333</v>
      </c>
      <c r="I178" s="245">
        <v>1814.4666666666667</v>
      </c>
      <c r="J178" s="245">
        <v>1911.1666666666665</v>
      </c>
      <c r="K178" s="245">
        <v>1938.9333333333334</v>
      </c>
      <c r="L178" s="245">
        <v>1959.5166666666664</v>
      </c>
      <c r="M178" s="246">
        <v>1918.35</v>
      </c>
      <c r="N178" s="246">
        <v>1870</v>
      </c>
      <c r="O178" s="246">
        <v>7018500</v>
      </c>
      <c r="P178" s="247">
        <v>9.9287718540902216E-3</v>
      </c>
    </row>
    <row r="179" spans="1:16" ht="12.75" customHeight="1">
      <c r="A179" s="239">
        <v>169</v>
      </c>
      <c r="B179" s="251" t="s">
        <v>57</v>
      </c>
      <c r="C179" s="243" t="s">
        <v>223</v>
      </c>
      <c r="D179" s="244">
        <v>45407</v>
      </c>
      <c r="E179" s="243">
        <v>1135.55</v>
      </c>
      <c r="F179" s="243">
        <v>1132.2333333333333</v>
      </c>
      <c r="G179" s="245">
        <v>1125.4666666666667</v>
      </c>
      <c r="H179" s="245">
        <v>1115.3833333333334</v>
      </c>
      <c r="I179" s="245">
        <v>1108.6166666666668</v>
      </c>
      <c r="J179" s="245">
        <v>1142.3166666666666</v>
      </c>
      <c r="K179" s="245">
        <v>1149.0833333333335</v>
      </c>
      <c r="L179" s="245">
        <v>1159.1666666666665</v>
      </c>
      <c r="M179" s="246">
        <v>1139</v>
      </c>
      <c r="N179" s="246">
        <v>1122.1500000000001</v>
      </c>
      <c r="O179" s="246">
        <v>12510900</v>
      </c>
      <c r="P179" s="247">
        <v>-3.6058525761042924E-2</v>
      </c>
    </row>
    <row r="180" spans="1:16" ht="12.75" customHeight="1">
      <c r="A180" s="239">
        <v>170</v>
      </c>
      <c r="B180" s="251" t="s">
        <v>54</v>
      </c>
      <c r="C180" s="249" t="s">
        <v>224</v>
      </c>
      <c r="D180" s="244">
        <v>45407</v>
      </c>
      <c r="E180" s="243">
        <v>993.4</v>
      </c>
      <c r="F180" s="243">
        <v>993.61666666666667</v>
      </c>
      <c r="G180" s="245">
        <v>982.7833333333333</v>
      </c>
      <c r="H180" s="245">
        <v>972.16666666666663</v>
      </c>
      <c r="I180" s="245">
        <v>961.33333333333326</v>
      </c>
      <c r="J180" s="245">
        <v>1004.2333333333333</v>
      </c>
      <c r="K180" s="245">
        <v>1015.0666666666666</v>
      </c>
      <c r="L180" s="245">
        <v>1025.6833333333334</v>
      </c>
      <c r="M180" s="246">
        <v>1004.45</v>
      </c>
      <c r="N180" s="246">
        <v>983</v>
      </c>
      <c r="O180" s="246">
        <v>67096125</v>
      </c>
      <c r="P180" s="247">
        <v>1.3845226303776754E-2</v>
      </c>
    </row>
    <row r="181" spans="1:16" ht="12.75" customHeight="1">
      <c r="A181" s="239">
        <v>171</v>
      </c>
      <c r="B181" s="251" t="s">
        <v>188</v>
      </c>
      <c r="C181" s="243" t="s">
        <v>225</v>
      </c>
      <c r="D181" s="244">
        <v>45407</v>
      </c>
      <c r="E181" s="243">
        <v>431.2</v>
      </c>
      <c r="F181" s="243">
        <v>431.5</v>
      </c>
      <c r="G181" s="245">
        <v>426.9</v>
      </c>
      <c r="H181" s="245">
        <v>422.59999999999997</v>
      </c>
      <c r="I181" s="245">
        <v>417.99999999999994</v>
      </c>
      <c r="J181" s="245">
        <v>435.8</v>
      </c>
      <c r="K181" s="245">
        <v>440.40000000000003</v>
      </c>
      <c r="L181" s="245">
        <v>444.70000000000005</v>
      </c>
      <c r="M181" s="246">
        <v>436.1</v>
      </c>
      <c r="N181" s="246">
        <v>427.2</v>
      </c>
      <c r="O181" s="246">
        <v>99127125</v>
      </c>
      <c r="P181" s="247">
        <v>7.7197557126192275E-3</v>
      </c>
    </row>
    <row r="182" spans="1:16" ht="12.75" customHeight="1">
      <c r="A182" s="239">
        <v>172</v>
      </c>
      <c r="B182" s="251" t="s">
        <v>130</v>
      </c>
      <c r="C182" s="243" t="s">
        <v>226</v>
      </c>
      <c r="D182" s="244">
        <v>45407</v>
      </c>
      <c r="E182" s="243">
        <v>160.19999999999999</v>
      </c>
      <c r="F182" s="243">
        <v>160.68333333333331</v>
      </c>
      <c r="G182" s="245">
        <v>158.66666666666663</v>
      </c>
      <c r="H182" s="245">
        <v>157.13333333333333</v>
      </c>
      <c r="I182" s="245">
        <v>155.11666666666665</v>
      </c>
      <c r="J182" s="245">
        <v>162.21666666666661</v>
      </c>
      <c r="K182" s="245">
        <v>164.23333333333332</v>
      </c>
      <c r="L182" s="245">
        <v>165.76666666666659</v>
      </c>
      <c r="M182" s="246">
        <v>162.69999999999999</v>
      </c>
      <c r="N182" s="246">
        <v>159.15</v>
      </c>
      <c r="O182" s="246">
        <v>265584000</v>
      </c>
      <c r="P182" s="247">
        <v>1.137291863022306E-2</v>
      </c>
    </row>
    <row r="183" spans="1:16" ht="12.75" customHeight="1">
      <c r="A183" s="239">
        <v>173</v>
      </c>
      <c r="B183" s="251" t="s">
        <v>85</v>
      </c>
      <c r="C183" s="243" t="s">
        <v>227</v>
      </c>
      <c r="D183" s="244">
        <v>45407</v>
      </c>
      <c r="E183" s="243">
        <v>3872.5</v>
      </c>
      <c r="F183" s="243">
        <v>3887.7833333333333</v>
      </c>
      <c r="G183" s="245">
        <v>3846.9666666666667</v>
      </c>
      <c r="H183" s="245">
        <v>3821.4333333333334</v>
      </c>
      <c r="I183" s="245">
        <v>3780.6166666666668</v>
      </c>
      <c r="J183" s="245">
        <v>3913.3166666666666</v>
      </c>
      <c r="K183" s="245">
        <v>3954.1333333333332</v>
      </c>
      <c r="L183" s="245">
        <v>3979.6666666666665</v>
      </c>
      <c r="M183" s="246">
        <v>3928.6</v>
      </c>
      <c r="N183" s="246">
        <v>3862.25</v>
      </c>
      <c r="O183" s="246">
        <v>16177525</v>
      </c>
      <c r="P183" s="247">
        <v>-2.8276202789778521E-2</v>
      </c>
    </row>
    <row r="184" spans="1:16" ht="12.75" customHeight="1">
      <c r="A184" s="239">
        <v>174</v>
      </c>
      <c r="B184" s="251" t="s">
        <v>85</v>
      </c>
      <c r="C184" s="243" t="s">
        <v>228</v>
      </c>
      <c r="D184" s="244">
        <v>45407</v>
      </c>
      <c r="E184" s="243">
        <v>1195.0999999999999</v>
      </c>
      <c r="F184" s="243">
        <v>1200.1499999999999</v>
      </c>
      <c r="G184" s="245">
        <v>1185.9499999999998</v>
      </c>
      <c r="H184" s="245">
        <v>1176.8</v>
      </c>
      <c r="I184" s="245">
        <v>1162.5999999999999</v>
      </c>
      <c r="J184" s="245">
        <v>1209.2999999999997</v>
      </c>
      <c r="K184" s="245">
        <v>1223.5</v>
      </c>
      <c r="L184" s="245">
        <v>1232.6499999999996</v>
      </c>
      <c r="M184" s="246">
        <v>1214.3499999999999</v>
      </c>
      <c r="N184" s="246">
        <v>1191</v>
      </c>
      <c r="O184" s="246">
        <v>16258800</v>
      </c>
      <c r="P184" s="247">
        <v>-3.6767409368335907E-3</v>
      </c>
    </row>
    <row r="185" spans="1:16" ht="12.75" customHeight="1">
      <c r="A185" s="239">
        <v>175</v>
      </c>
      <c r="B185" s="251" t="s">
        <v>57</v>
      </c>
      <c r="C185" s="243" t="s">
        <v>229</v>
      </c>
      <c r="D185" s="244">
        <v>45407</v>
      </c>
      <c r="E185" s="243">
        <v>3645.3</v>
      </c>
      <c r="F185" s="243">
        <v>3629.7000000000003</v>
      </c>
      <c r="G185" s="245">
        <v>3605.7500000000005</v>
      </c>
      <c r="H185" s="245">
        <v>3566.2000000000003</v>
      </c>
      <c r="I185" s="245">
        <v>3542.2500000000005</v>
      </c>
      <c r="J185" s="245">
        <v>3669.2500000000005</v>
      </c>
      <c r="K185" s="245">
        <v>3693.2000000000003</v>
      </c>
      <c r="L185" s="245">
        <v>3732.7500000000005</v>
      </c>
      <c r="M185" s="246">
        <v>3653.65</v>
      </c>
      <c r="N185" s="246">
        <v>3590.15</v>
      </c>
      <c r="O185" s="246">
        <v>6132175</v>
      </c>
      <c r="P185" s="247">
        <v>-7.5058063785192319E-3</v>
      </c>
    </row>
    <row r="186" spans="1:16" ht="12.75" customHeight="1">
      <c r="A186" s="239">
        <v>176</v>
      </c>
      <c r="B186" s="251" t="s">
        <v>42</v>
      </c>
      <c r="C186" s="243" t="s">
        <v>230</v>
      </c>
      <c r="D186" s="244">
        <v>45407</v>
      </c>
      <c r="E186" s="243">
        <v>2539.85</v>
      </c>
      <c r="F186" s="243">
        <v>2532.5333333333333</v>
      </c>
      <c r="G186" s="245">
        <v>2516.2666666666664</v>
      </c>
      <c r="H186" s="245">
        <v>2492.6833333333329</v>
      </c>
      <c r="I186" s="245">
        <v>2476.4166666666661</v>
      </c>
      <c r="J186" s="245">
        <v>2556.1166666666668</v>
      </c>
      <c r="K186" s="245">
        <v>2572.3833333333341</v>
      </c>
      <c r="L186" s="245">
        <v>2595.9666666666672</v>
      </c>
      <c r="M186" s="246">
        <v>2548.8000000000002</v>
      </c>
      <c r="N186" s="246">
        <v>2508.9499999999998</v>
      </c>
      <c r="O186" s="246">
        <v>1559000</v>
      </c>
      <c r="P186" s="247">
        <v>-3.515500159795462E-3</v>
      </c>
    </row>
    <row r="187" spans="1:16" ht="12.75" customHeight="1">
      <c r="A187" s="239">
        <v>177</v>
      </c>
      <c r="B187" s="251" t="s">
        <v>45</v>
      </c>
      <c r="C187" s="243" t="s">
        <v>231</v>
      </c>
      <c r="D187" s="244">
        <v>45407</v>
      </c>
      <c r="E187" s="243">
        <v>3995.65</v>
      </c>
      <c r="F187" s="243">
        <v>3983.5499999999997</v>
      </c>
      <c r="G187" s="245">
        <v>3930.0999999999995</v>
      </c>
      <c r="H187" s="245">
        <v>3864.5499999999997</v>
      </c>
      <c r="I187" s="245">
        <v>3811.0999999999995</v>
      </c>
      <c r="J187" s="245">
        <v>4049.0999999999995</v>
      </c>
      <c r="K187" s="245">
        <v>4102.5499999999993</v>
      </c>
      <c r="L187" s="245">
        <v>4168.0999999999995</v>
      </c>
      <c r="M187" s="246">
        <v>4037</v>
      </c>
      <c r="N187" s="246">
        <v>3918</v>
      </c>
      <c r="O187" s="246">
        <v>3712800</v>
      </c>
      <c r="P187" s="247">
        <v>9.6812792341999347E-3</v>
      </c>
    </row>
    <row r="188" spans="1:16" ht="12.75" customHeight="1">
      <c r="A188" s="239">
        <v>178</v>
      </c>
      <c r="B188" s="251" t="s">
        <v>54</v>
      </c>
      <c r="C188" s="243" t="s">
        <v>232</v>
      </c>
      <c r="D188" s="244">
        <v>45407</v>
      </c>
      <c r="E188" s="243">
        <v>1980</v>
      </c>
      <c r="F188" s="243">
        <v>1983.8833333333332</v>
      </c>
      <c r="G188" s="245">
        <v>1961.0666666666664</v>
      </c>
      <c r="H188" s="245">
        <v>1942.1333333333332</v>
      </c>
      <c r="I188" s="245">
        <v>1919.3166666666664</v>
      </c>
      <c r="J188" s="245">
        <v>2002.8166666666664</v>
      </c>
      <c r="K188" s="245">
        <v>2025.633333333333</v>
      </c>
      <c r="L188" s="245">
        <v>2044.5666666666664</v>
      </c>
      <c r="M188" s="246">
        <v>2006.7</v>
      </c>
      <c r="N188" s="246">
        <v>1964.95</v>
      </c>
      <c r="O188" s="246">
        <v>5540850</v>
      </c>
      <c r="P188" s="247">
        <v>-1.5791109729561704E-2</v>
      </c>
    </row>
    <row r="189" spans="1:16" ht="12.75" customHeight="1">
      <c r="A189" s="239">
        <v>179</v>
      </c>
      <c r="B189" s="251" t="s">
        <v>57</v>
      </c>
      <c r="C189" s="243" t="s">
        <v>233</v>
      </c>
      <c r="D189" s="244">
        <v>45407</v>
      </c>
      <c r="E189" s="243">
        <v>1859.05</v>
      </c>
      <c r="F189" s="243">
        <v>1850.9833333333333</v>
      </c>
      <c r="G189" s="245">
        <v>1839.0666666666666</v>
      </c>
      <c r="H189" s="245">
        <v>1819.0833333333333</v>
      </c>
      <c r="I189" s="245">
        <v>1807.1666666666665</v>
      </c>
      <c r="J189" s="245">
        <v>1870.9666666666667</v>
      </c>
      <c r="K189" s="245">
        <v>1882.8833333333332</v>
      </c>
      <c r="L189" s="245">
        <v>1902.8666666666668</v>
      </c>
      <c r="M189" s="246">
        <v>1862.9</v>
      </c>
      <c r="N189" s="246">
        <v>1831</v>
      </c>
      <c r="O189" s="246">
        <v>2472000</v>
      </c>
      <c r="P189" s="247">
        <v>-1.0566762728146013E-2</v>
      </c>
    </row>
    <row r="190" spans="1:16" ht="12.75" customHeight="1">
      <c r="A190" s="239">
        <v>180</v>
      </c>
      <c r="B190" s="251" t="s">
        <v>47</v>
      </c>
      <c r="C190" s="243" t="s">
        <v>234</v>
      </c>
      <c r="D190" s="244">
        <v>45407</v>
      </c>
      <c r="E190" s="243">
        <v>9492.4</v>
      </c>
      <c r="F190" s="243">
        <v>9457.9</v>
      </c>
      <c r="G190" s="245">
        <v>9395.5</v>
      </c>
      <c r="H190" s="245">
        <v>9298.6</v>
      </c>
      <c r="I190" s="245">
        <v>9236.2000000000007</v>
      </c>
      <c r="J190" s="245">
        <v>9554.7999999999993</v>
      </c>
      <c r="K190" s="245">
        <v>9617.1999999999971</v>
      </c>
      <c r="L190" s="245">
        <v>9714.0999999999985</v>
      </c>
      <c r="M190" s="246">
        <v>9520.2999999999993</v>
      </c>
      <c r="N190" s="246">
        <v>9361</v>
      </c>
      <c r="O190" s="246">
        <v>2476700</v>
      </c>
      <c r="P190" s="247">
        <v>3.0326982278059737E-2</v>
      </c>
    </row>
    <row r="191" spans="1:16" ht="12.75" customHeight="1">
      <c r="A191" s="239">
        <v>181</v>
      </c>
      <c r="B191" s="251" t="s">
        <v>913</v>
      </c>
      <c r="C191" s="243" t="s">
        <v>235</v>
      </c>
      <c r="D191" s="244">
        <v>45407</v>
      </c>
      <c r="E191" s="243">
        <v>484.35</v>
      </c>
      <c r="F191" s="243">
        <v>486.43333333333339</v>
      </c>
      <c r="G191" s="245">
        <v>481.01666666666677</v>
      </c>
      <c r="H191" s="245">
        <v>477.68333333333339</v>
      </c>
      <c r="I191" s="245">
        <v>472.26666666666677</v>
      </c>
      <c r="J191" s="245">
        <v>489.76666666666677</v>
      </c>
      <c r="K191" s="245">
        <v>495.18333333333339</v>
      </c>
      <c r="L191" s="245">
        <v>498.51666666666677</v>
      </c>
      <c r="M191" s="246">
        <v>491.85</v>
      </c>
      <c r="N191" s="246">
        <v>483.1</v>
      </c>
      <c r="O191" s="246">
        <v>47621600</v>
      </c>
      <c r="P191" s="247">
        <v>1.9992203597482876E-2</v>
      </c>
    </row>
    <row r="192" spans="1:16" ht="12.75" customHeight="1">
      <c r="A192" s="239">
        <v>182</v>
      </c>
      <c r="B192" s="251" t="s">
        <v>130</v>
      </c>
      <c r="C192" s="243" t="s">
        <v>236</v>
      </c>
      <c r="D192" s="244">
        <v>45407</v>
      </c>
      <c r="E192" s="243">
        <v>378.85</v>
      </c>
      <c r="F192" s="243">
        <v>375.26666666666665</v>
      </c>
      <c r="G192" s="245">
        <v>367.83333333333331</v>
      </c>
      <c r="H192" s="245">
        <v>356.81666666666666</v>
      </c>
      <c r="I192" s="245">
        <v>349.38333333333333</v>
      </c>
      <c r="J192" s="245">
        <v>386.2833333333333</v>
      </c>
      <c r="K192" s="245">
        <v>393.7166666666667</v>
      </c>
      <c r="L192" s="245">
        <v>404.73333333333329</v>
      </c>
      <c r="M192" s="246">
        <v>382.7</v>
      </c>
      <c r="N192" s="246">
        <v>364.25</v>
      </c>
      <c r="O192" s="246">
        <v>117389700</v>
      </c>
      <c r="P192" s="247">
        <v>5.5360731313290517E-3</v>
      </c>
    </row>
    <row r="193" spans="1:16" ht="12.75" customHeight="1">
      <c r="A193" s="239">
        <v>183</v>
      </c>
      <c r="B193" s="251" t="s">
        <v>40</v>
      </c>
      <c r="C193" s="243" t="s">
        <v>237</v>
      </c>
      <c r="D193" s="244">
        <v>45407</v>
      </c>
      <c r="E193" s="243">
        <v>1297.5999999999999</v>
      </c>
      <c r="F193" s="243">
        <v>1291.6166666666666</v>
      </c>
      <c r="G193" s="245">
        <v>1281.9833333333331</v>
      </c>
      <c r="H193" s="245">
        <v>1266.3666666666666</v>
      </c>
      <c r="I193" s="245">
        <v>1256.7333333333331</v>
      </c>
      <c r="J193" s="245">
        <v>1307.2333333333331</v>
      </c>
      <c r="K193" s="245">
        <v>1316.8666666666668</v>
      </c>
      <c r="L193" s="245">
        <v>1332.4833333333331</v>
      </c>
      <c r="M193" s="246">
        <v>1301.25</v>
      </c>
      <c r="N193" s="246">
        <v>1276</v>
      </c>
      <c r="O193" s="246">
        <v>7698600</v>
      </c>
      <c r="P193" s="247">
        <v>7.8548425104076666E-3</v>
      </c>
    </row>
    <row r="194" spans="1:16" ht="12.75" customHeight="1">
      <c r="A194" s="239">
        <v>184</v>
      </c>
      <c r="B194" s="251" t="s">
        <v>85</v>
      </c>
      <c r="C194" s="243" t="s">
        <v>238</v>
      </c>
      <c r="D194" s="244">
        <v>45407</v>
      </c>
      <c r="E194" s="243">
        <v>447.2</v>
      </c>
      <c r="F194" s="243">
        <v>449.76666666666671</v>
      </c>
      <c r="G194" s="245">
        <v>441.53333333333342</v>
      </c>
      <c r="H194" s="245">
        <v>435.86666666666673</v>
      </c>
      <c r="I194" s="245">
        <v>427.63333333333344</v>
      </c>
      <c r="J194" s="245">
        <v>455.43333333333339</v>
      </c>
      <c r="K194" s="245">
        <v>463.66666666666663</v>
      </c>
      <c r="L194" s="245">
        <v>469.33333333333337</v>
      </c>
      <c r="M194" s="246">
        <v>458</v>
      </c>
      <c r="N194" s="246">
        <v>444.1</v>
      </c>
      <c r="O194" s="246">
        <v>73878000</v>
      </c>
      <c r="P194" s="247">
        <v>4.7625124965435091E-2</v>
      </c>
    </row>
    <row r="195" spans="1:16" ht="12.75" customHeight="1">
      <c r="A195" s="239">
        <v>185</v>
      </c>
      <c r="B195" s="251" t="s">
        <v>203</v>
      </c>
      <c r="C195" s="243" t="s">
        <v>239</v>
      </c>
      <c r="D195" s="244">
        <v>45407</v>
      </c>
      <c r="E195" s="243">
        <v>147.69999999999999</v>
      </c>
      <c r="F195" s="243">
        <v>146.06666666666666</v>
      </c>
      <c r="G195" s="245">
        <v>143.63333333333333</v>
      </c>
      <c r="H195" s="245">
        <v>139.56666666666666</v>
      </c>
      <c r="I195" s="245">
        <v>137.13333333333333</v>
      </c>
      <c r="J195" s="245">
        <v>150.13333333333333</v>
      </c>
      <c r="K195" s="245">
        <v>152.56666666666666</v>
      </c>
      <c r="L195" s="245">
        <v>156.63333333333333</v>
      </c>
      <c r="M195" s="246">
        <v>148.5</v>
      </c>
      <c r="N195" s="246">
        <v>142</v>
      </c>
      <c r="O195" s="246">
        <v>144510000</v>
      </c>
      <c r="P195" s="247">
        <v>-5.1837012866318335E-3</v>
      </c>
    </row>
    <row r="196" spans="1:16" ht="12.75" customHeight="1">
      <c r="A196" s="239">
        <v>186</v>
      </c>
      <c r="B196" s="251" t="s">
        <v>42</v>
      </c>
      <c r="C196" s="243" t="s">
        <v>240</v>
      </c>
      <c r="D196" s="244">
        <v>45407</v>
      </c>
      <c r="E196" s="243">
        <v>948.6</v>
      </c>
      <c r="F196" s="243">
        <v>950.91666666666663</v>
      </c>
      <c r="G196" s="245">
        <v>927.58333333333326</v>
      </c>
      <c r="H196" s="245">
        <v>906.56666666666661</v>
      </c>
      <c r="I196" s="245">
        <v>883.23333333333323</v>
      </c>
      <c r="J196" s="245">
        <v>971.93333333333328</v>
      </c>
      <c r="K196" s="245">
        <v>995.26666666666654</v>
      </c>
      <c r="L196" s="245">
        <v>1016.2833333333333</v>
      </c>
      <c r="M196" s="246">
        <v>974.25</v>
      </c>
      <c r="N196" s="246">
        <v>929.9</v>
      </c>
      <c r="O196" s="246">
        <v>10277100</v>
      </c>
      <c r="P196" s="247">
        <v>9.9672573189522343E-2</v>
      </c>
    </row>
    <row r="197" spans="1:16" ht="12.75" customHeight="1">
      <c r="A197" s="239"/>
      <c r="B197" s="251"/>
      <c r="C197" s="243"/>
      <c r="D197" s="244"/>
      <c r="E197" s="243"/>
      <c r="F197" s="243"/>
      <c r="G197" s="245"/>
      <c r="H197" s="245"/>
      <c r="I197" s="245"/>
      <c r="J197" s="245"/>
      <c r="K197" s="245"/>
      <c r="L197" s="245"/>
      <c r="M197" s="246"/>
      <c r="N197" s="246"/>
      <c r="O197" s="246"/>
      <c r="P197" s="247"/>
    </row>
    <row r="198" spans="1:16" ht="12.75" customHeight="1">
      <c r="A198" s="239"/>
      <c r="B198" s="251"/>
      <c r="C198" s="243"/>
      <c r="D198" s="244"/>
      <c r="E198" s="243"/>
      <c r="F198" s="243"/>
      <c r="G198" s="245"/>
      <c r="H198" s="245"/>
      <c r="I198" s="245"/>
      <c r="J198" s="245"/>
      <c r="K198" s="245"/>
      <c r="L198" s="245"/>
      <c r="M198" s="246"/>
      <c r="N198" s="246"/>
      <c r="O198" s="246"/>
      <c r="P198" s="247"/>
    </row>
    <row r="199" spans="1:16" ht="12.75" customHeight="1">
      <c r="A199" s="233"/>
      <c r="B199" s="43"/>
      <c r="C199" s="233"/>
      <c r="D199" s="234"/>
      <c r="E199" s="235"/>
      <c r="F199" s="235"/>
      <c r="G199" s="236"/>
      <c r="H199" s="236"/>
      <c r="I199" s="236"/>
      <c r="J199" s="236"/>
      <c r="K199" s="236"/>
      <c r="L199" s="236"/>
      <c r="M199" s="233"/>
      <c r="N199" s="233"/>
      <c r="O199" s="237"/>
      <c r="P199" s="238"/>
    </row>
    <row r="200" spans="1:16" ht="12.75" customHeight="1">
      <c r="A200" s="233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33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33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33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33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33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3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3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3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3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3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3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3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241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242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243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244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246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247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248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249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45400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70" t="s">
        <v>16</v>
      </c>
      <c r="B8" s="372"/>
      <c r="C8" s="375" t="s">
        <v>20</v>
      </c>
      <c r="D8" s="375" t="s">
        <v>21</v>
      </c>
      <c r="E8" s="367" t="s">
        <v>22</v>
      </c>
      <c r="F8" s="368"/>
      <c r="G8" s="369"/>
      <c r="H8" s="367" t="s">
        <v>23</v>
      </c>
      <c r="I8" s="368"/>
      <c r="J8" s="369"/>
      <c r="K8" s="26"/>
      <c r="L8" s="48"/>
      <c r="M8" s="48"/>
      <c r="N8" s="1"/>
      <c r="O8" s="1"/>
    </row>
    <row r="9" spans="1:15" ht="36" customHeight="1">
      <c r="A9" s="371"/>
      <c r="B9" s="374"/>
      <c r="C9" s="374"/>
      <c r="D9" s="374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256</v>
      </c>
      <c r="N9" s="1"/>
      <c r="O9" s="1"/>
    </row>
    <row r="10" spans="1:15" ht="12.75" customHeight="1">
      <c r="A10" s="51">
        <v>1</v>
      </c>
      <c r="B10" s="34" t="s">
        <v>257</v>
      </c>
      <c r="C10" s="34">
        <v>22147.9</v>
      </c>
      <c r="D10" s="34">
        <v>22147.033333333336</v>
      </c>
      <c r="E10" s="34">
        <v>22080.316666666673</v>
      </c>
      <c r="F10" s="34">
        <v>22012.733333333337</v>
      </c>
      <c r="G10" s="34">
        <v>21946.016666666674</v>
      </c>
      <c r="H10" s="34">
        <v>22214.616666666672</v>
      </c>
      <c r="I10" s="34">
        <v>22281.333333333339</v>
      </c>
      <c r="J10" s="34">
        <v>22348.916666666672</v>
      </c>
      <c r="K10" s="34">
        <v>22213.75</v>
      </c>
      <c r="L10" s="34">
        <v>22079.45</v>
      </c>
      <c r="M10" s="52"/>
      <c r="N10" s="1"/>
      <c r="O10" s="1"/>
    </row>
    <row r="11" spans="1:15" ht="12.75" customHeight="1">
      <c r="A11" s="51">
        <v>2</v>
      </c>
      <c r="B11" s="35" t="s">
        <v>258</v>
      </c>
      <c r="C11" s="34">
        <v>47484.800000000003</v>
      </c>
      <c r="D11" s="34">
        <v>47470.116666666669</v>
      </c>
      <c r="E11" s="34">
        <v>47331.233333333337</v>
      </c>
      <c r="F11" s="34">
        <v>47177.666666666672</v>
      </c>
      <c r="G11" s="34">
        <v>47038.78333333334</v>
      </c>
      <c r="H11" s="34">
        <v>47623.683333333334</v>
      </c>
      <c r="I11" s="34">
        <v>47762.566666666666</v>
      </c>
      <c r="J11" s="34">
        <v>47916.133333333331</v>
      </c>
      <c r="K11" s="34">
        <v>47609</v>
      </c>
      <c r="L11" s="34">
        <v>47316.55</v>
      </c>
      <c r="M11" s="52"/>
      <c r="N11" s="1"/>
      <c r="O11" s="1"/>
    </row>
    <row r="12" spans="1:15" ht="12.75" customHeight="1">
      <c r="A12" s="51">
        <v>3</v>
      </c>
      <c r="B12" s="31" t="s">
        <v>259</v>
      </c>
      <c r="C12" s="36">
        <v>6077.3</v>
      </c>
      <c r="D12" s="36">
        <v>6062.083333333333</v>
      </c>
      <c r="E12" s="36">
        <v>5997.1166666666659</v>
      </c>
      <c r="F12" s="36">
        <v>5916.9333333333325</v>
      </c>
      <c r="G12" s="36">
        <v>5851.9666666666653</v>
      </c>
      <c r="H12" s="36">
        <v>6142.2666666666664</v>
      </c>
      <c r="I12" s="36">
        <v>6207.2333333333336</v>
      </c>
      <c r="J12" s="36">
        <v>6287.416666666667</v>
      </c>
      <c r="K12" s="36">
        <v>6127.05</v>
      </c>
      <c r="L12" s="36">
        <v>5981.9</v>
      </c>
      <c r="M12" s="52"/>
      <c r="N12" s="1"/>
      <c r="O12" s="1"/>
    </row>
    <row r="13" spans="1:15" ht="12.75" customHeight="1">
      <c r="A13" s="51">
        <v>4</v>
      </c>
      <c r="B13" s="31" t="s">
        <v>260</v>
      </c>
      <c r="C13" s="36">
        <v>8327</v>
      </c>
      <c r="D13" s="36">
        <v>8324.35</v>
      </c>
      <c r="E13" s="36">
        <v>8285.35</v>
      </c>
      <c r="F13" s="36">
        <v>8243.7000000000007</v>
      </c>
      <c r="G13" s="36">
        <v>8204.7000000000007</v>
      </c>
      <c r="H13" s="36">
        <v>8366</v>
      </c>
      <c r="I13" s="36">
        <v>8405</v>
      </c>
      <c r="J13" s="36">
        <v>8446.65</v>
      </c>
      <c r="K13" s="36">
        <v>8363.35</v>
      </c>
      <c r="L13" s="36">
        <v>8282.7000000000007</v>
      </c>
      <c r="M13" s="52"/>
      <c r="N13" s="1"/>
      <c r="O13" s="1"/>
    </row>
    <row r="14" spans="1:15" ht="12.75" customHeight="1">
      <c r="A14" s="51">
        <v>5</v>
      </c>
      <c r="B14" s="31" t="s">
        <v>261</v>
      </c>
      <c r="C14" s="36">
        <v>33574.949999999997</v>
      </c>
      <c r="D14" s="36">
        <v>33751.633333333331</v>
      </c>
      <c r="E14" s="36">
        <v>33327.666666666664</v>
      </c>
      <c r="F14" s="36">
        <v>33080.383333333331</v>
      </c>
      <c r="G14" s="36">
        <v>32656.416666666664</v>
      </c>
      <c r="H14" s="36">
        <v>33998.916666666664</v>
      </c>
      <c r="I14" s="36">
        <v>34422.883333333339</v>
      </c>
      <c r="J14" s="36">
        <v>34670.166666666664</v>
      </c>
      <c r="K14" s="36">
        <v>34175.599999999999</v>
      </c>
      <c r="L14" s="36">
        <v>33504.35</v>
      </c>
      <c r="M14" s="52"/>
      <c r="N14" s="1"/>
      <c r="O14" s="1"/>
    </row>
    <row r="15" spans="1:15" ht="12.75" customHeight="1">
      <c r="A15" s="51">
        <v>6</v>
      </c>
      <c r="B15" s="31" t="s">
        <v>262</v>
      </c>
      <c r="C15" s="36">
        <v>9589.85</v>
      </c>
      <c r="D15" s="36">
        <v>9555.9833333333336</v>
      </c>
      <c r="E15" s="36">
        <v>9454.3166666666675</v>
      </c>
      <c r="F15" s="36">
        <v>9318.7833333333347</v>
      </c>
      <c r="G15" s="36">
        <v>9217.1166666666686</v>
      </c>
      <c r="H15" s="36">
        <v>9691.5166666666664</v>
      </c>
      <c r="I15" s="36">
        <v>9793.1833333333307</v>
      </c>
      <c r="J15" s="36">
        <v>9928.7166666666653</v>
      </c>
      <c r="K15" s="36">
        <v>9657.65</v>
      </c>
      <c r="L15" s="36">
        <v>9420.4500000000007</v>
      </c>
      <c r="M15" s="52"/>
      <c r="N15" s="1"/>
      <c r="O15" s="1"/>
    </row>
    <row r="16" spans="1:15" ht="12.75" customHeight="1">
      <c r="A16" s="51">
        <v>7</v>
      </c>
      <c r="B16" s="31" t="s">
        <v>263</v>
      </c>
      <c r="C16" s="36">
        <v>13765.5</v>
      </c>
      <c r="D16" s="36">
        <v>13787.35</v>
      </c>
      <c r="E16" s="36">
        <v>13685.5</v>
      </c>
      <c r="F16" s="36">
        <v>13605.5</v>
      </c>
      <c r="G16" s="36">
        <v>13503.65</v>
      </c>
      <c r="H16" s="36">
        <v>13867.35</v>
      </c>
      <c r="I16" s="36">
        <v>13969.200000000003</v>
      </c>
      <c r="J16" s="36">
        <v>14049.2</v>
      </c>
      <c r="K16" s="36">
        <v>13889.2</v>
      </c>
      <c r="L16" s="36">
        <v>13707.35</v>
      </c>
      <c r="M16" s="52"/>
      <c r="N16" s="1"/>
      <c r="O16" s="1"/>
    </row>
    <row r="17" spans="1:15" ht="12.75" customHeight="1">
      <c r="A17" s="51">
        <v>8</v>
      </c>
      <c r="B17" s="53" t="s">
        <v>41</v>
      </c>
      <c r="C17" s="31">
        <v>6644.85</v>
      </c>
      <c r="D17" s="36">
        <v>6611.95</v>
      </c>
      <c r="E17" s="36">
        <v>6557.9</v>
      </c>
      <c r="F17" s="36">
        <v>6470.95</v>
      </c>
      <c r="G17" s="36">
        <v>6416.9</v>
      </c>
      <c r="H17" s="36">
        <v>6698.9</v>
      </c>
      <c r="I17" s="36">
        <v>6752.9500000000007</v>
      </c>
      <c r="J17" s="36">
        <v>6839.9</v>
      </c>
      <c r="K17" s="31">
        <v>6666</v>
      </c>
      <c r="L17" s="31">
        <v>6525</v>
      </c>
      <c r="M17" s="31">
        <v>2.6862200000000001</v>
      </c>
      <c r="N17" s="1"/>
      <c r="O17" s="1"/>
    </row>
    <row r="18" spans="1:15" ht="12.75" customHeight="1">
      <c r="A18" s="51">
        <v>9</v>
      </c>
      <c r="B18" s="53" t="s">
        <v>48</v>
      </c>
      <c r="C18" s="31">
        <v>2442.65</v>
      </c>
      <c r="D18" s="36">
        <v>2437.8833333333332</v>
      </c>
      <c r="E18" s="36">
        <v>2418.7666666666664</v>
      </c>
      <c r="F18" s="36">
        <v>2394.8833333333332</v>
      </c>
      <c r="G18" s="36">
        <v>2375.7666666666664</v>
      </c>
      <c r="H18" s="36">
        <v>2461.7666666666664</v>
      </c>
      <c r="I18" s="36">
        <v>2480.8833333333332</v>
      </c>
      <c r="J18" s="36">
        <v>2504.7666666666664</v>
      </c>
      <c r="K18" s="31">
        <v>2457</v>
      </c>
      <c r="L18" s="31">
        <v>2414</v>
      </c>
      <c r="M18" s="31">
        <v>2.8763299999999998</v>
      </c>
      <c r="N18" s="1"/>
      <c r="O18" s="1"/>
    </row>
    <row r="19" spans="1:15" ht="12.75" customHeight="1">
      <c r="A19" s="51">
        <v>10</v>
      </c>
      <c r="B19" s="53" t="s">
        <v>313</v>
      </c>
      <c r="C19" s="31">
        <v>1546.05</v>
      </c>
      <c r="D19" s="36">
        <v>1545.3500000000001</v>
      </c>
      <c r="E19" s="36">
        <v>1524.7000000000003</v>
      </c>
      <c r="F19" s="36">
        <v>1503.3500000000001</v>
      </c>
      <c r="G19" s="36">
        <v>1482.7000000000003</v>
      </c>
      <c r="H19" s="36">
        <v>1566.7000000000003</v>
      </c>
      <c r="I19" s="36">
        <v>1587.3500000000004</v>
      </c>
      <c r="J19" s="36">
        <v>1608.7000000000003</v>
      </c>
      <c r="K19" s="31">
        <v>1566</v>
      </c>
      <c r="L19" s="31">
        <v>1524</v>
      </c>
      <c r="M19" s="31">
        <v>5.0059199999999997</v>
      </c>
      <c r="N19" s="1"/>
      <c r="O19" s="1"/>
    </row>
    <row r="20" spans="1:15" ht="12.75" customHeight="1">
      <c r="A20" s="51">
        <v>11</v>
      </c>
      <c r="B20" s="53" t="s">
        <v>62</v>
      </c>
      <c r="C20" s="31">
        <v>613.4</v>
      </c>
      <c r="D20" s="36">
        <v>617.21666666666658</v>
      </c>
      <c r="E20" s="36">
        <v>604.73333333333312</v>
      </c>
      <c r="F20" s="36">
        <v>596.06666666666649</v>
      </c>
      <c r="G20" s="36">
        <v>583.58333333333303</v>
      </c>
      <c r="H20" s="36">
        <v>625.88333333333321</v>
      </c>
      <c r="I20" s="36">
        <v>638.36666666666656</v>
      </c>
      <c r="J20" s="36">
        <v>647.0333333333333</v>
      </c>
      <c r="K20" s="31">
        <v>629.70000000000005</v>
      </c>
      <c r="L20" s="31">
        <v>608.54999999999995</v>
      </c>
      <c r="M20" s="31">
        <v>44.364780000000003</v>
      </c>
      <c r="N20" s="1"/>
      <c r="O20" s="1"/>
    </row>
    <row r="21" spans="1:15" ht="12.75" customHeight="1">
      <c r="A21" s="51">
        <v>12</v>
      </c>
      <c r="B21" s="53" t="s">
        <v>865</v>
      </c>
      <c r="C21" s="31">
        <v>1051.75</v>
      </c>
      <c r="D21" s="36">
        <v>1049.3166666666666</v>
      </c>
      <c r="E21" s="36">
        <v>1037.9833333333331</v>
      </c>
      <c r="F21" s="36">
        <v>1024.2166666666665</v>
      </c>
      <c r="G21" s="36">
        <v>1012.883333333333</v>
      </c>
      <c r="H21" s="36">
        <v>1063.0833333333333</v>
      </c>
      <c r="I21" s="36">
        <v>1074.4166666666667</v>
      </c>
      <c r="J21" s="36">
        <v>1088.1833333333334</v>
      </c>
      <c r="K21" s="31">
        <v>1060.6500000000001</v>
      </c>
      <c r="L21" s="31">
        <v>1035.55</v>
      </c>
      <c r="M21" s="31">
        <v>6.5591699999999999</v>
      </c>
      <c r="N21" s="1"/>
      <c r="O21" s="1"/>
    </row>
    <row r="22" spans="1:15" ht="12.75" customHeight="1">
      <c r="A22" s="51">
        <v>13</v>
      </c>
      <c r="B22" s="53" t="s">
        <v>49</v>
      </c>
      <c r="C22" s="31">
        <v>3106.4</v>
      </c>
      <c r="D22" s="36">
        <v>3118.5333333333333</v>
      </c>
      <c r="E22" s="36">
        <v>3087.8666666666668</v>
      </c>
      <c r="F22" s="36">
        <v>3069.3333333333335</v>
      </c>
      <c r="G22" s="36">
        <v>3038.666666666667</v>
      </c>
      <c r="H22" s="36">
        <v>3137.0666666666666</v>
      </c>
      <c r="I22" s="36">
        <v>3167.7333333333336</v>
      </c>
      <c r="J22" s="36">
        <v>3186.2666666666664</v>
      </c>
      <c r="K22" s="31">
        <v>3149.2</v>
      </c>
      <c r="L22" s="31">
        <v>3100</v>
      </c>
      <c r="M22" s="31">
        <v>11.341839999999999</v>
      </c>
      <c r="N22" s="1"/>
      <c r="O22" s="1"/>
    </row>
    <row r="23" spans="1:15" ht="12.75" customHeight="1">
      <c r="A23" s="51">
        <v>14</v>
      </c>
      <c r="B23" s="53" t="s">
        <v>264</v>
      </c>
      <c r="C23" s="31">
        <v>1811.65</v>
      </c>
      <c r="D23" s="36">
        <v>1817.3166666666666</v>
      </c>
      <c r="E23" s="36">
        <v>1796.5333333333333</v>
      </c>
      <c r="F23" s="36">
        <v>1781.4166666666667</v>
      </c>
      <c r="G23" s="36">
        <v>1760.6333333333334</v>
      </c>
      <c r="H23" s="36">
        <v>1832.4333333333332</v>
      </c>
      <c r="I23" s="36">
        <v>1853.2166666666665</v>
      </c>
      <c r="J23" s="36">
        <v>1868.333333333333</v>
      </c>
      <c r="K23" s="31">
        <v>1838.1</v>
      </c>
      <c r="L23" s="31">
        <v>1802.2</v>
      </c>
      <c r="M23" s="31">
        <v>4.9500599999999997</v>
      </c>
      <c r="N23" s="1"/>
      <c r="O23" s="1"/>
    </row>
    <row r="24" spans="1:15" ht="12.75" customHeight="1">
      <c r="A24" s="51">
        <v>15</v>
      </c>
      <c r="B24" s="53" t="s">
        <v>50</v>
      </c>
      <c r="C24" s="31">
        <v>1304.3499999999999</v>
      </c>
      <c r="D24" s="36">
        <v>1306.9166666666667</v>
      </c>
      <c r="E24" s="36">
        <v>1291.8333333333335</v>
      </c>
      <c r="F24" s="36">
        <v>1279.3166666666668</v>
      </c>
      <c r="G24" s="36">
        <v>1264.2333333333336</v>
      </c>
      <c r="H24" s="36">
        <v>1319.4333333333334</v>
      </c>
      <c r="I24" s="36">
        <v>1334.5166666666669</v>
      </c>
      <c r="J24" s="36">
        <v>1347.0333333333333</v>
      </c>
      <c r="K24" s="31">
        <v>1322</v>
      </c>
      <c r="L24" s="31">
        <v>1294.4000000000001</v>
      </c>
      <c r="M24" s="31">
        <v>26.96593</v>
      </c>
      <c r="N24" s="1"/>
      <c r="O24" s="1"/>
    </row>
    <row r="25" spans="1:15" ht="12.75" customHeight="1">
      <c r="A25" s="51">
        <v>16</v>
      </c>
      <c r="B25" s="53" t="s">
        <v>823</v>
      </c>
      <c r="C25" s="31">
        <v>601.6</v>
      </c>
      <c r="D25" s="36">
        <v>598.48333333333323</v>
      </c>
      <c r="E25" s="36">
        <v>589.96666666666647</v>
      </c>
      <c r="F25" s="36">
        <v>578.33333333333326</v>
      </c>
      <c r="G25" s="36">
        <v>569.81666666666649</v>
      </c>
      <c r="H25" s="36">
        <v>610.11666666666645</v>
      </c>
      <c r="I25" s="36">
        <v>618.6333333333331</v>
      </c>
      <c r="J25" s="36">
        <v>630.26666666666642</v>
      </c>
      <c r="K25" s="31">
        <v>607</v>
      </c>
      <c r="L25" s="31">
        <v>586.85</v>
      </c>
      <c r="M25" s="31">
        <v>21.08558</v>
      </c>
      <c r="N25" s="1"/>
      <c r="O25" s="1"/>
    </row>
    <row r="26" spans="1:15" ht="12.75" customHeight="1">
      <c r="A26" s="51">
        <v>17</v>
      </c>
      <c r="B26" s="53" t="s">
        <v>265</v>
      </c>
      <c r="C26" s="31">
        <v>927.75</v>
      </c>
      <c r="D26" s="36">
        <v>928.05000000000007</v>
      </c>
      <c r="E26" s="36">
        <v>919.65000000000009</v>
      </c>
      <c r="F26" s="36">
        <v>911.55000000000007</v>
      </c>
      <c r="G26" s="36">
        <v>903.15000000000009</v>
      </c>
      <c r="H26" s="36">
        <v>936.15000000000009</v>
      </c>
      <c r="I26" s="36">
        <v>944.55</v>
      </c>
      <c r="J26" s="36">
        <v>952.65000000000009</v>
      </c>
      <c r="K26" s="31">
        <v>936.45</v>
      </c>
      <c r="L26" s="31">
        <v>919.95</v>
      </c>
      <c r="M26" s="31">
        <v>7.0415000000000001</v>
      </c>
      <c r="N26" s="1"/>
      <c r="O26" s="1"/>
    </row>
    <row r="27" spans="1:15" ht="12.75" customHeight="1">
      <c r="A27" s="51">
        <v>18</v>
      </c>
      <c r="B27" s="53" t="s">
        <v>266</v>
      </c>
      <c r="C27" s="31">
        <v>336.2</v>
      </c>
      <c r="D27" s="36">
        <v>336.01666666666665</v>
      </c>
      <c r="E27" s="36">
        <v>332.18333333333328</v>
      </c>
      <c r="F27" s="36">
        <v>328.16666666666663</v>
      </c>
      <c r="G27" s="36">
        <v>324.33333333333326</v>
      </c>
      <c r="H27" s="36">
        <v>340.0333333333333</v>
      </c>
      <c r="I27" s="36">
        <v>343.86666666666667</v>
      </c>
      <c r="J27" s="36">
        <v>347.88333333333333</v>
      </c>
      <c r="K27" s="31">
        <v>339.85</v>
      </c>
      <c r="L27" s="31">
        <v>332</v>
      </c>
      <c r="M27" s="31">
        <v>8.7472499999999993</v>
      </c>
      <c r="N27" s="1"/>
      <c r="O27" s="1"/>
    </row>
    <row r="28" spans="1:15" ht="12.75" customHeight="1">
      <c r="A28" s="51">
        <v>19</v>
      </c>
      <c r="B28" s="53" t="s">
        <v>44</v>
      </c>
      <c r="C28" s="31">
        <v>203.5</v>
      </c>
      <c r="D28" s="36">
        <v>205.20000000000002</v>
      </c>
      <c r="E28" s="36">
        <v>199.40000000000003</v>
      </c>
      <c r="F28" s="36">
        <v>195.3</v>
      </c>
      <c r="G28" s="36">
        <v>189.50000000000003</v>
      </c>
      <c r="H28" s="36">
        <v>209.30000000000004</v>
      </c>
      <c r="I28" s="36">
        <v>215.10000000000005</v>
      </c>
      <c r="J28" s="36">
        <v>219.20000000000005</v>
      </c>
      <c r="K28" s="31">
        <v>211</v>
      </c>
      <c r="L28" s="31">
        <v>201.1</v>
      </c>
      <c r="M28" s="31">
        <v>180.95647</v>
      </c>
      <c r="N28" s="1"/>
      <c r="O28" s="1"/>
    </row>
    <row r="29" spans="1:15" ht="12.75" customHeight="1">
      <c r="A29" s="51">
        <v>20</v>
      </c>
      <c r="B29" s="53" t="s">
        <v>46</v>
      </c>
      <c r="C29" s="31">
        <v>233.35</v>
      </c>
      <c r="D29" s="36">
        <v>231.80000000000004</v>
      </c>
      <c r="E29" s="36">
        <v>228.10000000000008</v>
      </c>
      <c r="F29" s="36">
        <v>222.85000000000005</v>
      </c>
      <c r="G29" s="36">
        <v>219.15000000000009</v>
      </c>
      <c r="H29" s="36">
        <v>237.05000000000007</v>
      </c>
      <c r="I29" s="36">
        <v>240.75000000000006</v>
      </c>
      <c r="J29" s="36">
        <v>246.00000000000006</v>
      </c>
      <c r="K29" s="31">
        <v>235.5</v>
      </c>
      <c r="L29" s="31">
        <v>226.55</v>
      </c>
      <c r="M29" s="31">
        <v>29.801819999999999</v>
      </c>
      <c r="N29" s="1"/>
      <c r="O29" s="1"/>
    </row>
    <row r="30" spans="1:15" ht="12.75" customHeight="1">
      <c r="A30" s="51">
        <v>21</v>
      </c>
      <c r="B30" s="53" t="s">
        <v>51</v>
      </c>
      <c r="C30" s="31">
        <v>4734.3</v>
      </c>
      <c r="D30" s="36">
        <v>4730.083333333333</v>
      </c>
      <c r="E30" s="36">
        <v>4684.2166666666662</v>
      </c>
      <c r="F30" s="36">
        <v>4634.1333333333332</v>
      </c>
      <c r="G30" s="36">
        <v>4588.2666666666664</v>
      </c>
      <c r="H30" s="36">
        <v>4780.1666666666661</v>
      </c>
      <c r="I30" s="36">
        <v>4826.0333333333328</v>
      </c>
      <c r="J30" s="36">
        <v>4876.1166666666659</v>
      </c>
      <c r="K30" s="31">
        <v>4775.95</v>
      </c>
      <c r="L30" s="31">
        <v>4680</v>
      </c>
      <c r="M30" s="31">
        <v>1.19821</v>
      </c>
      <c r="N30" s="1"/>
      <c r="O30" s="1"/>
    </row>
    <row r="31" spans="1:15" ht="12.75" customHeight="1">
      <c r="A31" s="51">
        <v>22</v>
      </c>
      <c r="B31" s="53" t="s">
        <v>52</v>
      </c>
      <c r="C31" s="31">
        <v>617.54999999999995</v>
      </c>
      <c r="D31" s="36">
        <v>613.6</v>
      </c>
      <c r="E31" s="36">
        <v>605.20000000000005</v>
      </c>
      <c r="F31" s="36">
        <v>592.85</v>
      </c>
      <c r="G31" s="36">
        <v>584.45000000000005</v>
      </c>
      <c r="H31" s="36">
        <v>625.95000000000005</v>
      </c>
      <c r="I31" s="36">
        <v>634.34999999999991</v>
      </c>
      <c r="J31" s="36">
        <v>646.70000000000005</v>
      </c>
      <c r="K31" s="31">
        <v>622</v>
      </c>
      <c r="L31" s="31">
        <v>601.25</v>
      </c>
      <c r="M31" s="31">
        <v>19.836349999999999</v>
      </c>
      <c r="N31" s="1"/>
      <c r="O31" s="1"/>
    </row>
    <row r="32" spans="1:15" ht="12.75" customHeight="1">
      <c r="A32" s="51">
        <v>23</v>
      </c>
      <c r="B32" s="53" t="s">
        <v>53</v>
      </c>
      <c r="C32" s="31">
        <v>6334.75</v>
      </c>
      <c r="D32" s="36">
        <v>6294.7833333333328</v>
      </c>
      <c r="E32" s="36">
        <v>6241.9666666666653</v>
      </c>
      <c r="F32" s="36">
        <v>6149.1833333333325</v>
      </c>
      <c r="G32" s="36">
        <v>6096.366666666665</v>
      </c>
      <c r="H32" s="36">
        <v>6387.5666666666657</v>
      </c>
      <c r="I32" s="36">
        <v>6440.3833333333332</v>
      </c>
      <c r="J32" s="36">
        <v>6533.1666666666661</v>
      </c>
      <c r="K32" s="31">
        <v>6347.6</v>
      </c>
      <c r="L32" s="31">
        <v>6202</v>
      </c>
      <c r="M32" s="31">
        <v>2.9018999999999999</v>
      </c>
      <c r="N32" s="1"/>
      <c r="O32" s="1"/>
    </row>
    <row r="33" spans="1:15" ht="12.75" customHeight="1">
      <c r="A33" s="51">
        <v>24</v>
      </c>
      <c r="B33" s="53" t="s">
        <v>55</v>
      </c>
      <c r="C33" s="31">
        <v>477.55</v>
      </c>
      <c r="D33" s="36">
        <v>471.98333333333335</v>
      </c>
      <c r="E33" s="36">
        <v>463.06666666666672</v>
      </c>
      <c r="F33" s="36">
        <v>448.58333333333337</v>
      </c>
      <c r="G33" s="36">
        <v>439.66666666666674</v>
      </c>
      <c r="H33" s="36">
        <v>486.4666666666667</v>
      </c>
      <c r="I33" s="36">
        <v>495.38333333333333</v>
      </c>
      <c r="J33" s="36">
        <v>509.86666666666667</v>
      </c>
      <c r="K33" s="31">
        <v>480.9</v>
      </c>
      <c r="L33" s="31">
        <v>457.5</v>
      </c>
      <c r="M33" s="31">
        <v>24.668009999999999</v>
      </c>
      <c r="N33" s="1"/>
      <c r="O33" s="1"/>
    </row>
    <row r="34" spans="1:15" ht="12.75" customHeight="1">
      <c r="A34" s="51">
        <v>25</v>
      </c>
      <c r="B34" s="53" t="s">
        <v>56</v>
      </c>
      <c r="C34" s="31">
        <v>176.2</v>
      </c>
      <c r="D34" s="36">
        <v>175.18333333333331</v>
      </c>
      <c r="E34" s="36">
        <v>173.06666666666661</v>
      </c>
      <c r="F34" s="36">
        <v>169.93333333333331</v>
      </c>
      <c r="G34" s="36">
        <v>167.81666666666661</v>
      </c>
      <c r="H34" s="36">
        <v>178.31666666666661</v>
      </c>
      <c r="I34" s="36">
        <v>180.43333333333334</v>
      </c>
      <c r="J34" s="36">
        <v>183.56666666666661</v>
      </c>
      <c r="K34" s="31">
        <v>177.3</v>
      </c>
      <c r="L34" s="31">
        <v>172.05</v>
      </c>
      <c r="M34" s="31">
        <v>114.64985</v>
      </c>
      <c r="N34" s="1"/>
      <c r="O34" s="1"/>
    </row>
    <row r="35" spans="1:15" ht="12.75" customHeight="1">
      <c r="A35" s="51">
        <v>26</v>
      </c>
      <c r="B35" s="53" t="s">
        <v>58</v>
      </c>
      <c r="C35" s="31">
        <v>2830</v>
      </c>
      <c r="D35" s="36">
        <v>2830.4833333333336</v>
      </c>
      <c r="E35" s="36">
        <v>2819.5166666666673</v>
      </c>
      <c r="F35" s="36">
        <v>2809.0333333333338</v>
      </c>
      <c r="G35" s="36">
        <v>2798.0666666666675</v>
      </c>
      <c r="H35" s="36">
        <v>2840.9666666666672</v>
      </c>
      <c r="I35" s="36">
        <v>2851.9333333333334</v>
      </c>
      <c r="J35" s="36">
        <v>2862.416666666667</v>
      </c>
      <c r="K35" s="31">
        <v>2841.45</v>
      </c>
      <c r="L35" s="31">
        <v>2820</v>
      </c>
      <c r="M35" s="31">
        <v>9.1124899999999993</v>
      </c>
      <c r="N35" s="1"/>
      <c r="O35" s="1"/>
    </row>
    <row r="36" spans="1:15" ht="12.75" customHeight="1">
      <c r="A36" s="51">
        <v>27</v>
      </c>
      <c r="B36" s="53" t="s">
        <v>59</v>
      </c>
      <c r="C36" s="31">
        <v>1987.35</v>
      </c>
      <c r="D36" s="36">
        <v>1978.7</v>
      </c>
      <c r="E36" s="36">
        <v>1953.65</v>
      </c>
      <c r="F36" s="36">
        <v>1919.95</v>
      </c>
      <c r="G36" s="36">
        <v>1894.9</v>
      </c>
      <c r="H36" s="36">
        <v>2012.4</v>
      </c>
      <c r="I36" s="36">
        <v>2037.4499999999998</v>
      </c>
      <c r="J36" s="36">
        <v>2071.15</v>
      </c>
      <c r="K36" s="31">
        <v>2003.75</v>
      </c>
      <c r="L36" s="31">
        <v>1945</v>
      </c>
      <c r="M36" s="31">
        <v>4.2341499999999996</v>
      </c>
      <c r="N36" s="1"/>
      <c r="O36" s="1"/>
    </row>
    <row r="37" spans="1:15" ht="12.75" customHeight="1">
      <c r="A37" s="51">
        <v>28</v>
      </c>
      <c r="B37" s="53" t="s">
        <v>63</v>
      </c>
      <c r="C37" s="31">
        <v>1111.0999999999999</v>
      </c>
      <c r="D37" s="36">
        <v>1099.2</v>
      </c>
      <c r="E37" s="36">
        <v>1081.2</v>
      </c>
      <c r="F37" s="36">
        <v>1051.3</v>
      </c>
      <c r="G37" s="36">
        <v>1033.3</v>
      </c>
      <c r="H37" s="36">
        <v>1129.1000000000001</v>
      </c>
      <c r="I37" s="36">
        <v>1147.1000000000001</v>
      </c>
      <c r="J37" s="36">
        <v>1177.0000000000002</v>
      </c>
      <c r="K37" s="31">
        <v>1117.2</v>
      </c>
      <c r="L37" s="31">
        <v>1069.3</v>
      </c>
      <c r="M37" s="31">
        <v>17.007829999999998</v>
      </c>
      <c r="N37" s="1"/>
      <c r="O37" s="1"/>
    </row>
    <row r="38" spans="1:15" ht="12.75" customHeight="1">
      <c r="A38" s="51">
        <v>29</v>
      </c>
      <c r="B38" s="53" t="s">
        <v>267</v>
      </c>
      <c r="C38" s="31">
        <v>4644.3</v>
      </c>
      <c r="D38" s="36">
        <v>4648.3166666666666</v>
      </c>
      <c r="E38" s="36">
        <v>4607.333333333333</v>
      </c>
      <c r="F38" s="36">
        <v>4570.3666666666668</v>
      </c>
      <c r="G38" s="36">
        <v>4529.3833333333332</v>
      </c>
      <c r="H38" s="36">
        <v>4685.2833333333328</v>
      </c>
      <c r="I38" s="36">
        <v>4726.2666666666664</v>
      </c>
      <c r="J38" s="36">
        <v>4763.2333333333327</v>
      </c>
      <c r="K38" s="31">
        <v>4689.3</v>
      </c>
      <c r="L38" s="31">
        <v>4611.3500000000004</v>
      </c>
      <c r="M38" s="31">
        <v>2.4523100000000002</v>
      </c>
      <c r="N38" s="1"/>
      <c r="O38" s="1"/>
    </row>
    <row r="39" spans="1:15" ht="12.75" customHeight="1">
      <c r="A39" s="51">
        <v>30</v>
      </c>
      <c r="B39" s="53" t="s">
        <v>64</v>
      </c>
      <c r="C39" s="31">
        <v>1051.9000000000001</v>
      </c>
      <c r="D39" s="36">
        <v>1051.3666666666666</v>
      </c>
      <c r="E39" s="36">
        <v>1044.8833333333332</v>
      </c>
      <c r="F39" s="36">
        <v>1037.8666666666666</v>
      </c>
      <c r="G39" s="36">
        <v>1031.3833333333332</v>
      </c>
      <c r="H39" s="36">
        <v>1058.3833333333332</v>
      </c>
      <c r="I39" s="36">
        <v>1064.8666666666663</v>
      </c>
      <c r="J39" s="36">
        <v>1071.8833333333332</v>
      </c>
      <c r="K39" s="31">
        <v>1057.8499999999999</v>
      </c>
      <c r="L39" s="31">
        <v>1044.3499999999999</v>
      </c>
      <c r="M39" s="31">
        <v>71.078810000000004</v>
      </c>
      <c r="N39" s="1"/>
      <c r="O39" s="1"/>
    </row>
    <row r="40" spans="1:15" ht="12.75" customHeight="1">
      <c r="A40" s="51">
        <v>31</v>
      </c>
      <c r="B40" s="53" t="s">
        <v>65</v>
      </c>
      <c r="C40" s="31">
        <v>8919.15</v>
      </c>
      <c r="D40" s="36">
        <v>8910.9</v>
      </c>
      <c r="E40" s="36">
        <v>8792.3499999999985</v>
      </c>
      <c r="F40" s="36">
        <v>8665.5499999999993</v>
      </c>
      <c r="G40" s="36">
        <v>8546.9999999999982</v>
      </c>
      <c r="H40" s="36">
        <v>9037.6999999999989</v>
      </c>
      <c r="I40" s="36">
        <v>9156.2499999999982</v>
      </c>
      <c r="J40" s="36">
        <v>9283.0499999999993</v>
      </c>
      <c r="K40" s="31">
        <v>9029.4500000000007</v>
      </c>
      <c r="L40" s="31">
        <v>8784.1</v>
      </c>
      <c r="M40" s="31">
        <v>4.8752899999999997</v>
      </c>
      <c r="N40" s="1"/>
      <c r="O40" s="1"/>
    </row>
    <row r="41" spans="1:15" ht="12.75" customHeight="1">
      <c r="A41" s="51">
        <v>32</v>
      </c>
      <c r="B41" s="53" t="s">
        <v>68</v>
      </c>
      <c r="C41" s="31">
        <v>6954.25</v>
      </c>
      <c r="D41" s="36">
        <v>6973.1833333333334</v>
      </c>
      <c r="E41" s="36">
        <v>6912.0666666666666</v>
      </c>
      <c r="F41" s="36">
        <v>6869.8833333333332</v>
      </c>
      <c r="G41" s="36">
        <v>6808.7666666666664</v>
      </c>
      <c r="H41" s="36">
        <v>7015.3666666666668</v>
      </c>
      <c r="I41" s="36">
        <v>7076.4833333333336</v>
      </c>
      <c r="J41" s="36">
        <v>7118.666666666667</v>
      </c>
      <c r="K41" s="31">
        <v>7034.3</v>
      </c>
      <c r="L41" s="31">
        <v>6931</v>
      </c>
      <c r="M41" s="31">
        <v>9.63293</v>
      </c>
      <c r="N41" s="1"/>
      <c r="O41" s="1"/>
    </row>
    <row r="42" spans="1:15" ht="12.75" customHeight="1">
      <c r="A42" s="51">
        <v>33</v>
      </c>
      <c r="B42" s="53" t="s">
        <v>67</v>
      </c>
      <c r="C42" s="31">
        <v>1618.5</v>
      </c>
      <c r="D42" s="36">
        <v>1626.1833333333332</v>
      </c>
      <c r="E42" s="36">
        <v>1603.6666666666663</v>
      </c>
      <c r="F42" s="36">
        <v>1588.833333333333</v>
      </c>
      <c r="G42" s="36">
        <v>1566.3166666666662</v>
      </c>
      <c r="H42" s="36">
        <v>1641.0166666666664</v>
      </c>
      <c r="I42" s="36">
        <v>1663.5333333333333</v>
      </c>
      <c r="J42" s="36">
        <v>1678.3666666666666</v>
      </c>
      <c r="K42" s="31">
        <v>1648.7</v>
      </c>
      <c r="L42" s="31">
        <v>1611.35</v>
      </c>
      <c r="M42" s="31">
        <v>15.285439999999999</v>
      </c>
      <c r="N42" s="1"/>
      <c r="O42" s="1"/>
    </row>
    <row r="43" spans="1:15" ht="12.75" customHeight="1">
      <c r="A43" s="51">
        <v>34</v>
      </c>
      <c r="B43" s="53" t="s">
        <v>268</v>
      </c>
      <c r="C43" s="31">
        <v>7902.9</v>
      </c>
      <c r="D43" s="36">
        <v>7898.6333333333341</v>
      </c>
      <c r="E43" s="36">
        <v>7852.2666666666682</v>
      </c>
      <c r="F43" s="36">
        <v>7801.6333333333341</v>
      </c>
      <c r="G43" s="36">
        <v>7755.2666666666682</v>
      </c>
      <c r="H43" s="36">
        <v>7949.2666666666682</v>
      </c>
      <c r="I43" s="36">
        <v>7995.633333333335</v>
      </c>
      <c r="J43" s="36">
        <v>8046.2666666666682</v>
      </c>
      <c r="K43" s="31">
        <v>7945</v>
      </c>
      <c r="L43" s="31">
        <v>7848</v>
      </c>
      <c r="M43" s="31">
        <v>0.42415999999999998</v>
      </c>
      <c r="N43" s="1"/>
      <c r="O43" s="1"/>
    </row>
    <row r="44" spans="1:15" ht="12.75" customHeight="1">
      <c r="A44" s="51">
        <v>35</v>
      </c>
      <c r="B44" s="53" t="s">
        <v>69</v>
      </c>
      <c r="C44" s="31">
        <v>2352.1</v>
      </c>
      <c r="D44" s="36">
        <v>2364.0166666666664</v>
      </c>
      <c r="E44" s="36">
        <v>2333.083333333333</v>
      </c>
      <c r="F44" s="36">
        <v>2314.0666666666666</v>
      </c>
      <c r="G44" s="36">
        <v>2283.1333333333332</v>
      </c>
      <c r="H44" s="36">
        <v>2383.0333333333328</v>
      </c>
      <c r="I44" s="36">
        <v>2413.9666666666662</v>
      </c>
      <c r="J44" s="36">
        <v>2432.9833333333327</v>
      </c>
      <c r="K44" s="31">
        <v>2394.9499999999998</v>
      </c>
      <c r="L44" s="31">
        <v>2345</v>
      </c>
      <c r="M44" s="31">
        <v>1.1091899999999999</v>
      </c>
      <c r="N44" s="1"/>
      <c r="O44" s="1"/>
    </row>
    <row r="45" spans="1:15" ht="12.75" customHeight="1">
      <c r="A45" s="51">
        <v>36</v>
      </c>
      <c r="B45" s="53" t="s">
        <v>71</v>
      </c>
      <c r="C45" s="31">
        <v>173.85</v>
      </c>
      <c r="D45" s="36">
        <v>174.13333333333333</v>
      </c>
      <c r="E45" s="36">
        <v>172.46666666666664</v>
      </c>
      <c r="F45" s="36">
        <v>171.08333333333331</v>
      </c>
      <c r="G45" s="36">
        <v>169.41666666666663</v>
      </c>
      <c r="H45" s="36">
        <v>175.51666666666665</v>
      </c>
      <c r="I45" s="36">
        <v>177.18333333333334</v>
      </c>
      <c r="J45" s="36">
        <v>178.56666666666666</v>
      </c>
      <c r="K45" s="31">
        <v>175.8</v>
      </c>
      <c r="L45" s="31">
        <v>172.75</v>
      </c>
      <c r="M45" s="31">
        <v>149.70993000000001</v>
      </c>
      <c r="N45" s="1"/>
      <c r="O45" s="1"/>
    </row>
    <row r="46" spans="1:15" ht="12.75" customHeight="1">
      <c r="A46" s="51">
        <v>37</v>
      </c>
      <c r="B46" s="53" t="s">
        <v>72</v>
      </c>
      <c r="C46" s="31">
        <v>254.7</v>
      </c>
      <c r="D46" s="36">
        <v>256.06666666666666</v>
      </c>
      <c r="E46" s="36">
        <v>252.63333333333333</v>
      </c>
      <c r="F46" s="36">
        <v>250.56666666666666</v>
      </c>
      <c r="G46" s="36">
        <v>247.13333333333333</v>
      </c>
      <c r="H46" s="36">
        <v>258.13333333333333</v>
      </c>
      <c r="I46" s="36">
        <v>261.56666666666661</v>
      </c>
      <c r="J46" s="36">
        <v>263.63333333333333</v>
      </c>
      <c r="K46" s="31">
        <v>259.5</v>
      </c>
      <c r="L46" s="31">
        <v>254</v>
      </c>
      <c r="M46" s="31">
        <v>110.74547</v>
      </c>
      <c r="N46" s="1"/>
      <c r="O46" s="1"/>
    </row>
    <row r="47" spans="1:15" ht="12.75" customHeight="1">
      <c r="A47" s="51">
        <v>38</v>
      </c>
      <c r="B47" s="53" t="s">
        <v>269</v>
      </c>
      <c r="C47" s="31">
        <v>138.44999999999999</v>
      </c>
      <c r="D47" s="36">
        <v>138.46666666666667</v>
      </c>
      <c r="E47" s="36">
        <v>137.03333333333333</v>
      </c>
      <c r="F47" s="36">
        <v>135.61666666666667</v>
      </c>
      <c r="G47" s="36">
        <v>134.18333333333334</v>
      </c>
      <c r="H47" s="36">
        <v>139.88333333333333</v>
      </c>
      <c r="I47" s="36">
        <v>141.31666666666666</v>
      </c>
      <c r="J47" s="36">
        <v>142.73333333333332</v>
      </c>
      <c r="K47" s="31">
        <v>139.9</v>
      </c>
      <c r="L47" s="31">
        <v>137.05000000000001</v>
      </c>
      <c r="M47" s="31">
        <v>44.860469999999999</v>
      </c>
      <c r="N47" s="1"/>
      <c r="O47" s="1"/>
    </row>
    <row r="48" spans="1:15" ht="12.75" customHeight="1">
      <c r="A48" s="51">
        <v>39</v>
      </c>
      <c r="B48" s="53" t="s">
        <v>73</v>
      </c>
      <c r="C48" s="31">
        <v>1339</v>
      </c>
      <c r="D48" s="36">
        <v>1338.5166666666667</v>
      </c>
      <c r="E48" s="36">
        <v>1327.0333333333333</v>
      </c>
      <c r="F48" s="36">
        <v>1315.0666666666666</v>
      </c>
      <c r="G48" s="36">
        <v>1303.5833333333333</v>
      </c>
      <c r="H48" s="36">
        <v>1350.4833333333333</v>
      </c>
      <c r="I48" s="36">
        <v>1361.9666666666665</v>
      </c>
      <c r="J48" s="36">
        <v>1373.9333333333334</v>
      </c>
      <c r="K48" s="31">
        <v>1350</v>
      </c>
      <c r="L48" s="31">
        <v>1326.55</v>
      </c>
      <c r="M48" s="31">
        <v>5.0390600000000001</v>
      </c>
      <c r="N48" s="1"/>
      <c r="O48" s="1"/>
    </row>
    <row r="49" spans="1:15" ht="12.75" customHeight="1">
      <c r="A49" s="51">
        <v>40</v>
      </c>
      <c r="B49" s="53" t="s">
        <v>75</v>
      </c>
      <c r="C49" s="31">
        <v>531.20000000000005</v>
      </c>
      <c r="D49" s="36">
        <v>536.13333333333333</v>
      </c>
      <c r="E49" s="36">
        <v>524.91666666666663</v>
      </c>
      <c r="F49" s="36">
        <v>518.63333333333333</v>
      </c>
      <c r="G49" s="36">
        <v>507.41666666666663</v>
      </c>
      <c r="H49" s="36">
        <v>542.41666666666663</v>
      </c>
      <c r="I49" s="36">
        <v>553.63333333333333</v>
      </c>
      <c r="J49" s="36">
        <v>559.91666666666663</v>
      </c>
      <c r="K49" s="31">
        <v>547.35</v>
      </c>
      <c r="L49" s="31">
        <v>529.85</v>
      </c>
      <c r="M49" s="31">
        <v>8.58385</v>
      </c>
      <c r="N49" s="1"/>
      <c r="O49" s="1"/>
    </row>
    <row r="50" spans="1:15" ht="12.75" customHeight="1">
      <c r="A50" s="51">
        <v>41</v>
      </c>
      <c r="B50" s="53" t="s">
        <v>334</v>
      </c>
      <c r="C50" s="31">
        <v>1846.9</v>
      </c>
      <c r="D50" s="36">
        <v>1819.6666666666667</v>
      </c>
      <c r="E50" s="36">
        <v>1779.3333333333335</v>
      </c>
      <c r="F50" s="36">
        <v>1711.7666666666667</v>
      </c>
      <c r="G50" s="36">
        <v>1671.4333333333334</v>
      </c>
      <c r="H50" s="36">
        <v>1887.2333333333336</v>
      </c>
      <c r="I50" s="36">
        <v>1927.5666666666671</v>
      </c>
      <c r="J50" s="36">
        <v>1995.1333333333337</v>
      </c>
      <c r="K50" s="31">
        <v>1860</v>
      </c>
      <c r="L50" s="31">
        <v>1752.1</v>
      </c>
      <c r="M50" s="31">
        <v>38.73359</v>
      </c>
      <c r="N50" s="1"/>
      <c r="O50" s="1"/>
    </row>
    <row r="51" spans="1:15" ht="12.75" customHeight="1">
      <c r="A51" s="51">
        <v>42</v>
      </c>
      <c r="B51" s="53" t="s">
        <v>74</v>
      </c>
      <c r="C51" s="31">
        <v>233.45</v>
      </c>
      <c r="D51" s="36">
        <v>233.46666666666667</v>
      </c>
      <c r="E51" s="36">
        <v>229.98333333333335</v>
      </c>
      <c r="F51" s="36">
        <v>226.51666666666668</v>
      </c>
      <c r="G51" s="36">
        <v>223.03333333333336</v>
      </c>
      <c r="H51" s="36">
        <v>236.93333333333334</v>
      </c>
      <c r="I51" s="36">
        <v>240.41666666666663</v>
      </c>
      <c r="J51" s="36">
        <v>243.88333333333333</v>
      </c>
      <c r="K51" s="31">
        <v>236.95</v>
      </c>
      <c r="L51" s="31">
        <v>230</v>
      </c>
      <c r="M51" s="31">
        <v>325.08661000000001</v>
      </c>
      <c r="N51" s="1"/>
      <c r="O51" s="1"/>
    </row>
    <row r="52" spans="1:15" ht="12.75" customHeight="1">
      <c r="A52" s="51">
        <v>43</v>
      </c>
      <c r="B52" s="53" t="s">
        <v>76</v>
      </c>
      <c r="C52" s="31">
        <v>1180.6500000000001</v>
      </c>
      <c r="D52" s="36">
        <v>1177.5833333333333</v>
      </c>
      <c r="E52" s="36">
        <v>1165.5666666666666</v>
      </c>
      <c r="F52" s="36">
        <v>1150.4833333333333</v>
      </c>
      <c r="G52" s="36">
        <v>1138.4666666666667</v>
      </c>
      <c r="H52" s="36">
        <v>1192.6666666666665</v>
      </c>
      <c r="I52" s="36">
        <v>1204.6833333333334</v>
      </c>
      <c r="J52" s="36">
        <v>1219.7666666666664</v>
      </c>
      <c r="K52" s="31">
        <v>1189.5999999999999</v>
      </c>
      <c r="L52" s="31">
        <v>1162.5</v>
      </c>
      <c r="M52" s="31">
        <v>14.25666</v>
      </c>
      <c r="N52" s="1"/>
      <c r="O52" s="1"/>
    </row>
    <row r="53" spans="1:15" ht="12.75" customHeight="1">
      <c r="A53" s="51">
        <v>44</v>
      </c>
      <c r="B53" s="53" t="s">
        <v>79</v>
      </c>
      <c r="C53" s="31">
        <v>257.75</v>
      </c>
      <c r="D53" s="36">
        <v>256.58333333333331</v>
      </c>
      <c r="E53" s="36">
        <v>252.71666666666664</v>
      </c>
      <c r="F53" s="36">
        <v>247.68333333333334</v>
      </c>
      <c r="G53" s="36">
        <v>243.81666666666666</v>
      </c>
      <c r="H53" s="36">
        <v>261.61666666666662</v>
      </c>
      <c r="I53" s="36">
        <v>265.48333333333329</v>
      </c>
      <c r="J53" s="36">
        <v>270.51666666666659</v>
      </c>
      <c r="K53" s="31">
        <v>260.45</v>
      </c>
      <c r="L53" s="31">
        <v>251.55</v>
      </c>
      <c r="M53" s="31">
        <v>143.83707000000001</v>
      </c>
      <c r="N53" s="1"/>
      <c r="O53" s="1"/>
    </row>
    <row r="54" spans="1:15" ht="12.75" customHeight="1">
      <c r="A54" s="51">
        <v>45</v>
      </c>
      <c r="B54" s="53" t="s">
        <v>83</v>
      </c>
      <c r="C54" s="31">
        <v>592.29999999999995</v>
      </c>
      <c r="D54" s="36">
        <v>590.2833333333333</v>
      </c>
      <c r="E54" s="36">
        <v>580.56666666666661</v>
      </c>
      <c r="F54" s="36">
        <v>568.83333333333326</v>
      </c>
      <c r="G54" s="36">
        <v>559.11666666666656</v>
      </c>
      <c r="H54" s="36">
        <v>602.01666666666665</v>
      </c>
      <c r="I54" s="36">
        <v>611.73333333333335</v>
      </c>
      <c r="J54" s="36">
        <v>623.4666666666667</v>
      </c>
      <c r="K54" s="31">
        <v>600</v>
      </c>
      <c r="L54" s="31">
        <v>578.54999999999995</v>
      </c>
      <c r="M54" s="31">
        <v>57.733849999999997</v>
      </c>
      <c r="N54" s="1"/>
      <c r="O54" s="1"/>
    </row>
    <row r="55" spans="1:15" ht="12.75" customHeight="1">
      <c r="A55" s="51">
        <v>46</v>
      </c>
      <c r="B55" s="53" t="s">
        <v>78</v>
      </c>
      <c r="C55" s="31">
        <v>1216.45</v>
      </c>
      <c r="D55" s="36">
        <v>1220.8166666666666</v>
      </c>
      <c r="E55" s="36">
        <v>1207.6833333333332</v>
      </c>
      <c r="F55" s="36">
        <v>1198.9166666666665</v>
      </c>
      <c r="G55" s="36">
        <v>1185.7833333333331</v>
      </c>
      <c r="H55" s="36">
        <v>1229.5833333333333</v>
      </c>
      <c r="I55" s="36">
        <v>1242.7166666666665</v>
      </c>
      <c r="J55" s="36">
        <v>1251.4833333333333</v>
      </c>
      <c r="K55" s="31">
        <v>1233.95</v>
      </c>
      <c r="L55" s="31">
        <v>1212.05</v>
      </c>
      <c r="M55" s="31">
        <v>52.356319999999997</v>
      </c>
      <c r="N55" s="1"/>
      <c r="O55" s="1"/>
    </row>
    <row r="56" spans="1:15" ht="12.75" customHeight="1">
      <c r="A56" s="51">
        <v>47</v>
      </c>
      <c r="B56" s="53" t="s">
        <v>80</v>
      </c>
      <c r="C56" s="31">
        <v>263.75</v>
      </c>
      <c r="D56" s="36">
        <v>265</v>
      </c>
      <c r="E56" s="36">
        <v>261</v>
      </c>
      <c r="F56" s="36">
        <v>258.25</v>
      </c>
      <c r="G56" s="36">
        <v>254.25</v>
      </c>
      <c r="H56" s="36">
        <v>267.75</v>
      </c>
      <c r="I56" s="36">
        <v>271.75</v>
      </c>
      <c r="J56" s="36">
        <v>274.5</v>
      </c>
      <c r="K56" s="31">
        <v>269</v>
      </c>
      <c r="L56" s="31">
        <v>262.25</v>
      </c>
      <c r="M56" s="31">
        <v>34.844650000000001</v>
      </c>
      <c r="N56" s="1"/>
      <c r="O56" s="1"/>
    </row>
    <row r="57" spans="1:15" ht="12.75" customHeight="1">
      <c r="A57" s="51">
        <v>48</v>
      </c>
      <c r="B57" s="53" t="s">
        <v>81</v>
      </c>
      <c r="C57" s="31">
        <v>29986.5</v>
      </c>
      <c r="D57" s="36">
        <v>29895.816666666666</v>
      </c>
      <c r="E57" s="36">
        <v>29660.73333333333</v>
      </c>
      <c r="F57" s="36">
        <v>29334.966666666664</v>
      </c>
      <c r="G57" s="36">
        <v>29099.883333333328</v>
      </c>
      <c r="H57" s="36">
        <v>30221.583333333332</v>
      </c>
      <c r="I57" s="36">
        <v>30456.666666666668</v>
      </c>
      <c r="J57" s="36">
        <v>30782.433333333334</v>
      </c>
      <c r="K57" s="31">
        <v>30130.9</v>
      </c>
      <c r="L57" s="31">
        <v>29570.05</v>
      </c>
      <c r="M57" s="31">
        <v>0.25385999999999997</v>
      </c>
      <c r="N57" s="1"/>
      <c r="O57" s="1"/>
    </row>
    <row r="58" spans="1:15" ht="12.75" customHeight="1">
      <c r="A58" s="51">
        <v>49</v>
      </c>
      <c r="B58" s="53" t="s">
        <v>84</v>
      </c>
      <c r="C58" s="31">
        <v>4740.7</v>
      </c>
      <c r="D58" s="36">
        <v>4734.833333333333</v>
      </c>
      <c r="E58" s="36">
        <v>4697.1666666666661</v>
      </c>
      <c r="F58" s="36">
        <v>4653.6333333333332</v>
      </c>
      <c r="G58" s="36">
        <v>4615.9666666666662</v>
      </c>
      <c r="H58" s="36">
        <v>4778.3666666666659</v>
      </c>
      <c r="I58" s="36">
        <v>4816.0333333333319</v>
      </c>
      <c r="J58" s="36">
        <v>4859.5666666666657</v>
      </c>
      <c r="K58" s="31">
        <v>4772.5</v>
      </c>
      <c r="L58" s="31">
        <v>4691.3</v>
      </c>
      <c r="M58" s="31">
        <v>5.1658099999999996</v>
      </c>
      <c r="N58" s="1"/>
      <c r="O58" s="1"/>
    </row>
    <row r="59" spans="1:15" ht="12.75" customHeight="1">
      <c r="A59" s="51">
        <v>50</v>
      </c>
      <c r="B59" s="53" t="s">
        <v>345</v>
      </c>
      <c r="C59" s="31">
        <v>517.65</v>
      </c>
      <c r="D59" s="36">
        <v>508.99999999999994</v>
      </c>
      <c r="E59" s="36">
        <v>498.69999999999993</v>
      </c>
      <c r="F59" s="36">
        <v>479.75</v>
      </c>
      <c r="G59" s="36">
        <v>469.45</v>
      </c>
      <c r="H59" s="36">
        <v>527.94999999999982</v>
      </c>
      <c r="I59" s="36">
        <v>538.25</v>
      </c>
      <c r="J59" s="36">
        <v>557.19999999999982</v>
      </c>
      <c r="K59" s="31">
        <v>519.29999999999995</v>
      </c>
      <c r="L59" s="31">
        <v>490.05</v>
      </c>
      <c r="M59" s="31">
        <v>58.348469999999999</v>
      </c>
      <c r="N59" s="1"/>
      <c r="O59" s="1"/>
    </row>
    <row r="60" spans="1:15" ht="12.75" customHeight="1">
      <c r="A60" s="51">
        <v>51</v>
      </c>
      <c r="B60" s="53" t="s">
        <v>87</v>
      </c>
      <c r="C60" s="31">
        <v>584.04999999999995</v>
      </c>
      <c r="D60" s="36">
        <v>586.58333333333337</v>
      </c>
      <c r="E60" s="36">
        <v>577.66666666666674</v>
      </c>
      <c r="F60" s="36">
        <v>571.28333333333342</v>
      </c>
      <c r="G60" s="36">
        <v>562.36666666666679</v>
      </c>
      <c r="H60" s="36">
        <v>592.9666666666667</v>
      </c>
      <c r="I60" s="36">
        <v>601.88333333333344</v>
      </c>
      <c r="J60" s="36">
        <v>608.26666666666665</v>
      </c>
      <c r="K60" s="31">
        <v>595.5</v>
      </c>
      <c r="L60" s="31">
        <v>580.20000000000005</v>
      </c>
      <c r="M60" s="31">
        <v>63.289529999999999</v>
      </c>
      <c r="N60" s="1"/>
      <c r="O60" s="1"/>
    </row>
    <row r="61" spans="1:15" ht="12.75" customHeight="1">
      <c r="A61" s="51">
        <v>52</v>
      </c>
      <c r="B61" s="53" t="s">
        <v>90</v>
      </c>
      <c r="C61" s="31">
        <v>1130</v>
      </c>
      <c r="D61" s="36">
        <v>1139.3</v>
      </c>
      <c r="E61" s="36">
        <v>1116.8999999999999</v>
      </c>
      <c r="F61" s="36">
        <v>1103.8</v>
      </c>
      <c r="G61" s="36">
        <v>1081.3999999999999</v>
      </c>
      <c r="H61" s="36">
        <v>1152.3999999999999</v>
      </c>
      <c r="I61" s="36">
        <v>1174.8</v>
      </c>
      <c r="J61" s="36">
        <v>1187.8999999999999</v>
      </c>
      <c r="K61" s="31">
        <v>1161.7</v>
      </c>
      <c r="L61" s="31">
        <v>1126.2</v>
      </c>
      <c r="M61" s="31">
        <v>12.35759</v>
      </c>
      <c r="N61" s="1"/>
      <c r="O61" s="1"/>
    </row>
    <row r="62" spans="1:15" ht="12.75" customHeight="1">
      <c r="A62" s="51">
        <v>53</v>
      </c>
      <c r="B62" s="53" t="s">
        <v>91</v>
      </c>
      <c r="C62" s="31">
        <v>1375.2</v>
      </c>
      <c r="D62" s="36">
        <v>1379.5666666666666</v>
      </c>
      <c r="E62" s="36">
        <v>1367.1833333333332</v>
      </c>
      <c r="F62" s="36">
        <v>1359.1666666666665</v>
      </c>
      <c r="G62" s="36">
        <v>1346.7833333333331</v>
      </c>
      <c r="H62" s="36">
        <v>1387.5833333333333</v>
      </c>
      <c r="I62" s="36">
        <v>1399.9666666666665</v>
      </c>
      <c r="J62" s="36">
        <v>1407.9833333333333</v>
      </c>
      <c r="K62" s="31">
        <v>1391.95</v>
      </c>
      <c r="L62" s="31">
        <v>1371.55</v>
      </c>
      <c r="M62" s="31">
        <v>14.3376</v>
      </c>
      <c r="N62" s="1"/>
      <c r="O62" s="1"/>
    </row>
    <row r="63" spans="1:15" ht="12.75" customHeight="1">
      <c r="A63" s="51">
        <v>54</v>
      </c>
      <c r="B63" s="53" t="s">
        <v>92</v>
      </c>
      <c r="C63" s="31">
        <v>453.2</v>
      </c>
      <c r="D63" s="36">
        <v>451.98333333333329</v>
      </c>
      <c r="E63" s="36">
        <v>447.56666666666661</v>
      </c>
      <c r="F63" s="36">
        <v>441.93333333333334</v>
      </c>
      <c r="G63" s="36">
        <v>437.51666666666665</v>
      </c>
      <c r="H63" s="36">
        <v>457.61666666666656</v>
      </c>
      <c r="I63" s="36">
        <v>462.03333333333319</v>
      </c>
      <c r="J63" s="36">
        <v>467.66666666666652</v>
      </c>
      <c r="K63" s="31">
        <v>456.4</v>
      </c>
      <c r="L63" s="31">
        <v>446.35</v>
      </c>
      <c r="M63" s="31">
        <v>49.968449999999997</v>
      </c>
      <c r="N63" s="1"/>
      <c r="O63" s="1"/>
    </row>
    <row r="64" spans="1:15" ht="12.75" customHeight="1">
      <c r="A64" s="51">
        <v>55</v>
      </c>
      <c r="B64" s="53" t="s">
        <v>93</v>
      </c>
      <c r="C64" s="31">
        <v>5209.8999999999996</v>
      </c>
      <c r="D64" s="36">
        <v>5254.6333333333332</v>
      </c>
      <c r="E64" s="36">
        <v>5155.2666666666664</v>
      </c>
      <c r="F64" s="36">
        <v>5100.6333333333332</v>
      </c>
      <c r="G64" s="36">
        <v>5001.2666666666664</v>
      </c>
      <c r="H64" s="36">
        <v>5309.2666666666664</v>
      </c>
      <c r="I64" s="36">
        <v>5408.6333333333332</v>
      </c>
      <c r="J64" s="36">
        <v>5463.2666666666664</v>
      </c>
      <c r="K64" s="31">
        <v>5354</v>
      </c>
      <c r="L64" s="31">
        <v>5200</v>
      </c>
      <c r="M64" s="31">
        <v>5.9155100000000003</v>
      </c>
      <c r="N64" s="1"/>
      <c r="O64" s="1"/>
    </row>
    <row r="65" spans="1:15" ht="12.75" customHeight="1">
      <c r="A65" s="51">
        <v>56</v>
      </c>
      <c r="B65" s="53" t="s">
        <v>94</v>
      </c>
      <c r="C65" s="31">
        <v>2701.75</v>
      </c>
      <c r="D65" s="36">
        <v>2691.55</v>
      </c>
      <c r="E65" s="36">
        <v>2661.2500000000005</v>
      </c>
      <c r="F65" s="36">
        <v>2620.7500000000005</v>
      </c>
      <c r="G65" s="36">
        <v>2590.4500000000007</v>
      </c>
      <c r="H65" s="36">
        <v>2732.05</v>
      </c>
      <c r="I65" s="36">
        <v>2762.3499999999995</v>
      </c>
      <c r="J65" s="36">
        <v>2802.85</v>
      </c>
      <c r="K65" s="31">
        <v>2721.85</v>
      </c>
      <c r="L65" s="31">
        <v>2651.05</v>
      </c>
      <c r="M65" s="31">
        <v>4.0236000000000001</v>
      </c>
      <c r="N65" s="1"/>
      <c r="O65" s="1"/>
    </row>
    <row r="66" spans="1:15" ht="12.75" customHeight="1">
      <c r="A66" s="51">
        <v>57</v>
      </c>
      <c r="B66" s="53" t="s">
        <v>95</v>
      </c>
      <c r="C66" s="31">
        <v>946.85</v>
      </c>
      <c r="D66" s="36">
        <v>941.2833333333333</v>
      </c>
      <c r="E66" s="36">
        <v>922.66666666666663</v>
      </c>
      <c r="F66" s="36">
        <v>898.48333333333335</v>
      </c>
      <c r="G66" s="36">
        <v>879.86666666666667</v>
      </c>
      <c r="H66" s="36">
        <v>965.46666666666658</v>
      </c>
      <c r="I66" s="36">
        <v>984.08333333333337</v>
      </c>
      <c r="J66" s="36">
        <v>1008.2666666666665</v>
      </c>
      <c r="K66" s="31">
        <v>959.9</v>
      </c>
      <c r="L66" s="31">
        <v>917.1</v>
      </c>
      <c r="M66" s="31">
        <v>26.009630000000001</v>
      </c>
      <c r="N66" s="1"/>
      <c r="O66" s="1"/>
    </row>
    <row r="67" spans="1:15" ht="12.75" customHeight="1">
      <c r="A67" s="51">
        <v>58</v>
      </c>
      <c r="B67" s="53" t="s">
        <v>96</v>
      </c>
      <c r="C67" s="31">
        <v>1137.05</v>
      </c>
      <c r="D67" s="36">
        <v>1132.7833333333333</v>
      </c>
      <c r="E67" s="36">
        <v>1124.2666666666667</v>
      </c>
      <c r="F67" s="36">
        <v>1111.4833333333333</v>
      </c>
      <c r="G67" s="36">
        <v>1102.9666666666667</v>
      </c>
      <c r="H67" s="36">
        <v>1145.5666666666666</v>
      </c>
      <c r="I67" s="36">
        <v>1154.083333333333</v>
      </c>
      <c r="J67" s="36">
        <v>1166.8666666666666</v>
      </c>
      <c r="K67" s="31">
        <v>1141.3</v>
      </c>
      <c r="L67" s="31">
        <v>1120</v>
      </c>
      <c r="M67" s="31">
        <v>6.1360200000000003</v>
      </c>
      <c r="N67" s="1"/>
      <c r="O67" s="1"/>
    </row>
    <row r="68" spans="1:15" ht="12.75" customHeight="1">
      <c r="A68" s="51">
        <v>59</v>
      </c>
      <c r="B68" s="53" t="s">
        <v>97</v>
      </c>
      <c r="C68" s="31">
        <v>289.5</v>
      </c>
      <c r="D68" s="36">
        <v>290.43333333333334</v>
      </c>
      <c r="E68" s="36">
        <v>286.51666666666665</v>
      </c>
      <c r="F68" s="36">
        <v>283.5333333333333</v>
      </c>
      <c r="G68" s="36">
        <v>279.61666666666662</v>
      </c>
      <c r="H68" s="36">
        <v>293.41666666666669</v>
      </c>
      <c r="I68" s="36">
        <v>297.33333333333331</v>
      </c>
      <c r="J68" s="36">
        <v>300.31666666666672</v>
      </c>
      <c r="K68" s="31">
        <v>294.35000000000002</v>
      </c>
      <c r="L68" s="31">
        <v>287.45</v>
      </c>
      <c r="M68" s="31">
        <v>23.313110000000002</v>
      </c>
      <c r="N68" s="1"/>
      <c r="O68" s="1"/>
    </row>
    <row r="69" spans="1:15" ht="12.75" customHeight="1">
      <c r="A69" s="51">
        <v>60</v>
      </c>
      <c r="B69" s="53" t="s">
        <v>99</v>
      </c>
      <c r="C69" s="31">
        <v>3120.65</v>
      </c>
      <c r="D69" s="36">
        <v>3089.1166666666668</v>
      </c>
      <c r="E69" s="36">
        <v>3045.0333333333338</v>
      </c>
      <c r="F69" s="36">
        <v>2969.416666666667</v>
      </c>
      <c r="G69" s="36">
        <v>2925.3333333333339</v>
      </c>
      <c r="H69" s="36">
        <v>3164.7333333333336</v>
      </c>
      <c r="I69" s="36">
        <v>3208.8166666666666</v>
      </c>
      <c r="J69" s="36">
        <v>3284.4333333333334</v>
      </c>
      <c r="K69" s="31">
        <v>3133.2</v>
      </c>
      <c r="L69" s="31">
        <v>3013.5</v>
      </c>
      <c r="M69" s="31">
        <v>5.6223999999999998</v>
      </c>
      <c r="N69" s="1"/>
      <c r="O69" s="1"/>
    </row>
    <row r="70" spans="1:15" ht="12.75" customHeight="1">
      <c r="A70" s="51">
        <v>61</v>
      </c>
      <c r="B70" s="53" t="s">
        <v>107</v>
      </c>
      <c r="C70" s="31">
        <v>875.6</v>
      </c>
      <c r="D70" s="36">
        <v>875.78333333333342</v>
      </c>
      <c r="E70" s="36">
        <v>868.11666666666679</v>
      </c>
      <c r="F70" s="36">
        <v>860.63333333333333</v>
      </c>
      <c r="G70" s="36">
        <v>852.9666666666667</v>
      </c>
      <c r="H70" s="36">
        <v>883.26666666666688</v>
      </c>
      <c r="I70" s="36">
        <v>890.93333333333362</v>
      </c>
      <c r="J70" s="36">
        <v>898.41666666666697</v>
      </c>
      <c r="K70" s="31">
        <v>883.45</v>
      </c>
      <c r="L70" s="31">
        <v>868.3</v>
      </c>
      <c r="M70" s="31">
        <v>33.983310000000003</v>
      </c>
      <c r="N70" s="1"/>
      <c r="O70" s="1"/>
    </row>
    <row r="71" spans="1:15" ht="12.75" customHeight="1">
      <c r="A71" s="51">
        <v>62</v>
      </c>
      <c r="B71" s="53" t="s">
        <v>100</v>
      </c>
      <c r="C71" s="31">
        <v>503.9</v>
      </c>
      <c r="D71" s="36">
        <v>500.61666666666662</v>
      </c>
      <c r="E71" s="36">
        <v>495.63333333333321</v>
      </c>
      <c r="F71" s="36">
        <v>487.36666666666662</v>
      </c>
      <c r="G71" s="36">
        <v>482.38333333333321</v>
      </c>
      <c r="H71" s="36">
        <v>508.88333333333321</v>
      </c>
      <c r="I71" s="36">
        <v>513.86666666666667</v>
      </c>
      <c r="J71" s="36">
        <v>522.13333333333321</v>
      </c>
      <c r="K71" s="31">
        <v>505.6</v>
      </c>
      <c r="L71" s="31">
        <v>492.35</v>
      </c>
      <c r="M71" s="31">
        <v>29.280560000000001</v>
      </c>
      <c r="N71" s="1"/>
      <c r="O71" s="1"/>
    </row>
    <row r="72" spans="1:15" ht="12.75" customHeight="1">
      <c r="A72" s="51">
        <v>63</v>
      </c>
      <c r="B72" s="53" t="s">
        <v>101</v>
      </c>
      <c r="C72" s="31">
        <v>1970.1</v>
      </c>
      <c r="D72" s="36">
        <v>1952.6666666666667</v>
      </c>
      <c r="E72" s="36">
        <v>1926.4333333333334</v>
      </c>
      <c r="F72" s="36">
        <v>1882.7666666666667</v>
      </c>
      <c r="G72" s="36">
        <v>1856.5333333333333</v>
      </c>
      <c r="H72" s="36">
        <v>1996.3333333333335</v>
      </c>
      <c r="I72" s="36">
        <v>2022.5666666666666</v>
      </c>
      <c r="J72" s="36">
        <v>2066.2333333333336</v>
      </c>
      <c r="K72" s="31">
        <v>1978.9</v>
      </c>
      <c r="L72" s="31">
        <v>1909</v>
      </c>
      <c r="M72" s="31">
        <v>2.94678</v>
      </c>
      <c r="N72" s="1"/>
      <c r="O72" s="1"/>
    </row>
    <row r="73" spans="1:15" ht="12.75" customHeight="1">
      <c r="A73" s="51">
        <v>64</v>
      </c>
      <c r="B73" s="53" t="s">
        <v>102</v>
      </c>
      <c r="C73" s="31">
        <v>2321.9</v>
      </c>
      <c r="D73" s="36">
        <v>2315.6666666666665</v>
      </c>
      <c r="E73" s="36">
        <v>2276.4833333333331</v>
      </c>
      <c r="F73" s="36">
        <v>2231.0666666666666</v>
      </c>
      <c r="G73" s="36">
        <v>2191.8833333333332</v>
      </c>
      <c r="H73" s="36">
        <v>2361.083333333333</v>
      </c>
      <c r="I73" s="36">
        <v>2400.2666666666664</v>
      </c>
      <c r="J73" s="36">
        <v>2445.6833333333329</v>
      </c>
      <c r="K73" s="31">
        <v>2354.85</v>
      </c>
      <c r="L73" s="31">
        <v>2270.25</v>
      </c>
      <c r="M73" s="31">
        <v>4.0558500000000004</v>
      </c>
      <c r="N73" s="1"/>
      <c r="O73" s="1"/>
    </row>
    <row r="74" spans="1:15" ht="12.75" customHeight="1">
      <c r="A74" s="51">
        <v>65</v>
      </c>
      <c r="B74" s="53" t="s">
        <v>271</v>
      </c>
      <c r="C74" s="31">
        <v>453.7</v>
      </c>
      <c r="D74" s="36">
        <v>456.68333333333334</v>
      </c>
      <c r="E74" s="36">
        <v>448.9666666666667</v>
      </c>
      <c r="F74" s="36">
        <v>444.23333333333335</v>
      </c>
      <c r="G74" s="36">
        <v>436.51666666666671</v>
      </c>
      <c r="H74" s="36">
        <v>461.41666666666669</v>
      </c>
      <c r="I74" s="36">
        <v>469.13333333333327</v>
      </c>
      <c r="J74" s="36">
        <v>473.86666666666667</v>
      </c>
      <c r="K74" s="31">
        <v>464.4</v>
      </c>
      <c r="L74" s="31">
        <v>451.95</v>
      </c>
      <c r="M74" s="31">
        <v>15.927239999999999</v>
      </c>
      <c r="N74" s="1"/>
      <c r="O74" s="1"/>
    </row>
    <row r="75" spans="1:15" ht="12.75" customHeight="1">
      <c r="A75" s="51">
        <v>66</v>
      </c>
      <c r="B75" s="53" t="s">
        <v>367</v>
      </c>
      <c r="C75" s="31">
        <v>159.5</v>
      </c>
      <c r="D75" s="36">
        <v>158.85</v>
      </c>
      <c r="E75" s="36">
        <v>156.29999999999998</v>
      </c>
      <c r="F75" s="36">
        <v>153.1</v>
      </c>
      <c r="G75" s="36">
        <v>150.54999999999998</v>
      </c>
      <c r="H75" s="36">
        <v>162.04999999999998</v>
      </c>
      <c r="I75" s="36">
        <v>164.6</v>
      </c>
      <c r="J75" s="36">
        <v>167.79999999999998</v>
      </c>
      <c r="K75" s="31">
        <v>161.4</v>
      </c>
      <c r="L75" s="31">
        <v>155.65</v>
      </c>
      <c r="M75" s="31">
        <v>18.181180000000001</v>
      </c>
      <c r="N75" s="1"/>
      <c r="O75" s="1"/>
    </row>
    <row r="76" spans="1:15" ht="12.75" customHeight="1">
      <c r="A76" s="51">
        <v>67</v>
      </c>
      <c r="B76" s="53" t="s">
        <v>104</v>
      </c>
      <c r="C76" s="31">
        <v>3764.2</v>
      </c>
      <c r="D76" s="36">
        <v>3743.7999999999997</v>
      </c>
      <c r="E76" s="36">
        <v>3706.5999999999995</v>
      </c>
      <c r="F76" s="36">
        <v>3648.9999999999995</v>
      </c>
      <c r="G76" s="36">
        <v>3611.7999999999993</v>
      </c>
      <c r="H76" s="36">
        <v>3801.3999999999996</v>
      </c>
      <c r="I76" s="36">
        <v>3838.5999999999995</v>
      </c>
      <c r="J76" s="36">
        <v>3896.2</v>
      </c>
      <c r="K76" s="31">
        <v>3781</v>
      </c>
      <c r="L76" s="31">
        <v>3686.2</v>
      </c>
      <c r="M76" s="31">
        <v>3.1867100000000002</v>
      </c>
      <c r="N76" s="1"/>
      <c r="O76" s="1"/>
    </row>
    <row r="77" spans="1:15" ht="12.75" customHeight="1">
      <c r="A77" s="51">
        <v>68</v>
      </c>
      <c r="B77" s="53" t="s">
        <v>105</v>
      </c>
      <c r="C77" s="31">
        <v>7559.95</v>
      </c>
      <c r="D77" s="36">
        <v>7565.2166666666672</v>
      </c>
      <c r="E77" s="36">
        <v>7456.5833333333339</v>
      </c>
      <c r="F77" s="36">
        <v>7353.2166666666672</v>
      </c>
      <c r="G77" s="36">
        <v>7244.5833333333339</v>
      </c>
      <c r="H77" s="36">
        <v>7668.5833333333339</v>
      </c>
      <c r="I77" s="36">
        <v>7777.2166666666672</v>
      </c>
      <c r="J77" s="36">
        <v>7880.5833333333339</v>
      </c>
      <c r="K77" s="31">
        <v>7673.85</v>
      </c>
      <c r="L77" s="31">
        <v>7461.85</v>
      </c>
      <c r="M77" s="31">
        <v>2.0633599999999999</v>
      </c>
      <c r="N77" s="1"/>
      <c r="O77" s="1"/>
    </row>
    <row r="78" spans="1:15" ht="12.75" customHeight="1">
      <c r="A78" s="51">
        <v>69</v>
      </c>
      <c r="B78" s="53" t="s">
        <v>162</v>
      </c>
      <c r="C78" s="31">
        <v>2327.4</v>
      </c>
      <c r="D78" s="36">
        <v>2316.3833333333337</v>
      </c>
      <c r="E78" s="36">
        <v>2293.7166666666672</v>
      </c>
      <c r="F78" s="36">
        <v>2260.0333333333333</v>
      </c>
      <c r="G78" s="36">
        <v>2237.3666666666668</v>
      </c>
      <c r="H78" s="36">
        <v>2350.0666666666675</v>
      </c>
      <c r="I78" s="36">
        <v>2372.7333333333345</v>
      </c>
      <c r="J78" s="36">
        <v>2406.4166666666679</v>
      </c>
      <c r="K78" s="31">
        <v>2339.0500000000002</v>
      </c>
      <c r="L78" s="31">
        <v>2282.6999999999998</v>
      </c>
      <c r="M78" s="31">
        <v>2.3054800000000002</v>
      </c>
      <c r="N78" s="1"/>
      <c r="O78" s="1"/>
    </row>
    <row r="79" spans="1:15" ht="12.75" customHeight="1">
      <c r="A79" s="51">
        <v>70</v>
      </c>
      <c r="B79" s="53" t="s">
        <v>108</v>
      </c>
      <c r="C79" s="31">
        <v>6050.35</v>
      </c>
      <c r="D79" s="36">
        <v>6036.416666666667</v>
      </c>
      <c r="E79" s="36">
        <v>5998.9833333333336</v>
      </c>
      <c r="F79" s="36">
        <v>5947.6166666666668</v>
      </c>
      <c r="G79" s="36">
        <v>5910.1833333333334</v>
      </c>
      <c r="H79" s="36">
        <v>6087.7833333333338</v>
      </c>
      <c r="I79" s="36">
        <v>6125.2166666666662</v>
      </c>
      <c r="J79" s="36">
        <v>6176.5833333333339</v>
      </c>
      <c r="K79" s="31">
        <v>6073.85</v>
      </c>
      <c r="L79" s="31">
        <v>5985.05</v>
      </c>
      <c r="M79" s="31">
        <v>4.0829800000000001</v>
      </c>
      <c r="N79" s="1"/>
      <c r="O79" s="1"/>
    </row>
    <row r="80" spans="1:15" ht="12.75" customHeight="1">
      <c r="A80" s="51">
        <v>71</v>
      </c>
      <c r="B80" s="53" t="s">
        <v>109</v>
      </c>
      <c r="C80" s="31">
        <v>4355.7</v>
      </c>
      <c r="D80" s="36">
        <v>4322</v>
      </c>
      <c r="E80" s="36">
        <v>4240</v>
      </c>
      <c r="F80" s="36">
        <v>4124.3</v>
      </c>
      <c r="G80" s="36">
        <v>4042.3</v>
      </c>
      <c r="H80" s="36">
        <v>4437.7</v>
      </c>
      <c r="I80" s="36">
        <v>4519.7</v>
      </c>
      <c r="J80" s="36">
        <v>4635.3999999999996</v>
      </c>
      <c r="K80" s="31">
        <v>4404</v>
      </c>
      <c r="L80" s="31">
        <v>4206.3</v>
      </c>
      <c r="M80" s="31">
        <v>14.676769999999999</v>
      </c>
      <c r="N80" s="1"/>
      <c r="O80" s="1"/>
    </row>
    <row r="81" spans="1:15" ht="12.75" customHeight="1">
      <c r="A81" s="51">
        <v>72</v>
      </c>
      <c r="B81" s="53" t="s">
        <v>110</v>
      </c>
      <c r="C81" s="31">
        <v>3063.15</v>
      </c>
      <c r="D81" s="36">
        <v>3035.1833333333329</v>
      </c>
      <c r="E81" s="36">
        <v>2990.4666666666658</v>
      </c>
      <c r="F81" s="36">
        <v>2917.7833333333328</v>
      </c>
      <c r="G81" s="36">
        <v>2873.0666666666657</v>
      </c>
      <c r="H81" s="36">
        <v>3107.8666666666659</v>
      </c>
      <c r="I81" s="36">
        <v>3152.583333333333</v>
      </c>
      <c r="J81" s="36">
        <v>3225.266666666666</v>
      </c>
      <c r="K81" s="31">
        <v>3079.9</v>
      </c>
      <c r="L81" s="31">
        <v>2962.5</v>
      </c>
      <c r="M81" s="31">
        <v>3.83358</v>
      </c>
      <c r="N81" s="1"/>
      <c r="O81" s="1"/>
    </row>
    <row r="82" spans="1:15" ht="12.75" customHeight="1">
      <c r="A82" s="51">
        <v>73</v>
      </c>
      <c r="B82" s="53" t="s">
        <v>273</v>
      </c>
      <c r="C82" s="31">
        <v>173.8</v>
      </c>
      <c r="D82" s="36">
        <v>175.76666666666665</v>
      </c>
      <c r="E82" s="36">
        <v>170.0333333333333</v>
      </c>
      <c r="F82" s="36">
        <v>166.26666666666665</v>
      </c>
      <c r="G82" s="36">
        <v>160.5333333333333</v>
      </c>
      <c r="H82" s="36">
        <v>179.5333333333333</v>
      </c>
      <c r="I82" s="36">
        <v>185.26666666666665</v>
      </c>
      <c r="J82" s="36">
        <v>189.0333333333333</v>
      </c>
      <c r="K82" s="31">
        <v>181.5</v>
      </c>
      <c r="L82" s="31">
        <v>172</v>
      </c>
      <c r="M82" s="31">
        <v>39.97081</v>
      </c>
      <c r="N82" s="1"/>
      <c r="O82" s="1"/>
    </row>
    <row r="83" spans="1:15" ht="12.75" customHeight="1">
      <c r="A83" s="51">
        <v>74</v>
      </c>
      <c r="B83" s="53" t="s">
        <v>112</v>
      </c>
      <c r="C83" s="31">
        <v>152.1</v>
      </c>
      <c r="D83" s="36">
        <v>152.69999999999999</v>
      </c>
      <c r="E83" s="36">
        <v>151.09999999999997</v>
      </c>
      <c r="F83" s="36">
        <v>150.09999999999997</v>
      </c>
      <c r="G83" s="36">
        <v>148.49999999999994</v>
      </c>
      <c r="H83" s="36">
        <v>153.69999999999999</v>
      </c>
      <c r="I83" s="36">
        <v>155.30000000000001</v>
      </c>
      <c r="J83" s="36">
        <v>156.30000000000001</v>
      </c>
      <c r="K83" s="31">
        <v>154.30000000000001</v>
      </c>
      <c r="L83" s="31">
        <v>151.69999999999999</v>
      </c>
      <c r="M83" s="31">
        <v>139.47990999999999</v>
      </c>
      <c r="N83" s="1"/>
      <c r="O83" s="1"/>
    </row>
    <row r="84" spans="1:15" ht="12.75" customHeight="1">
      <c r="A84" s="51">
        <v>75</v>
      </c>
      <c r="B84" s="53" t="s">
        <v>377</v>
      </c>
      <c r="C84" s="31">
        <v>667.55</v>
      </c>
      <c r="D84" s="36">
        <v>664.01666666666654</v>
      </c>
      <c r="E84" s="36">
        <v>651.6333333333331</v>
      </c>
      <c r="F84" s="36">
        <v>635.71666666666658</v>
      </c>
      <c r="G84" s="36">
        <v>623.33333333333314</v>
      </c>
      <c r="H84" s="36">
        <v>679.93333333333305</v>
      </c>
      <c r="I84" s="36">
        <v>692.31666666666649</v>
      </c>
      <c r="J84" s="36">
        <v>708.23333333333301</v>
      </c>
      <c r="K84" s="31">
        <v>676.4</v>
      </c>
      <c r="L84" s="31">
        <v>648.1</v>
      </c>
      <c r="M84" s="31">
        <v>3.6389999999999998</v>
      </c>
      <c r="N84" s="1"/>
      <c r="O84" s="1"/>
    </row>
    <row r="85" spans="1:15" ht="12.75" customHeight="1">
      <c r="A85" s="51">
        <v>76</v>
      </c>
      <c r="B85" s="53" t="s">
        <v>274</v>
      </c>
      <c r="C85" s="31">
        <v>441.1</v>
      </c>
      <c r="D85" s="36">
        <v>437.93333333333334</v>
      </c>
      <c r="E85" s="36">
        <v>432.4666666666667</v>
      </c>
      <c r="F85" s="36">
        <v>423.83333333333337</v>
      </c>
      <c r="G85" s="36">
        <v>418.36666666666673</v>
      </c>
      <c r="H85" s="36">
        <v>446.56666666666666</v>
      </c>
      <c r="I85" s="36">
        <v>452.03333333333325</v>
      </c>
      <c r="J85" s="36">
        <v>460.66666666666663</v>
      </c>
      <c r="K85" s="31">
        <v>443.4</v>
      </c>
      <c r="L85" s="31">
        <v>429.3</v>
      </c>
      <c r="M85" s="31">
        <v>21.776150000000001</v>
      </c>
      <c r="N85" s="1"/>
      <c r="O85" s="1"/>
    </row>
    <row r="86" spans="1:15" ht="12.75" customHeight="1">
      <c r="A86" s="51">
        <v>77</v>
      </c>
      <c r="B86" s="53" t="s">
        <v>113</v>
      </c>
      <c r="C86" s="31">
        <v>205.85</v>
      </c>
      <c r="D86" s="36">
        <v>205.68333333333331</v>
      </c>
      <c r="E86" s="36">
        <v>201.26666666666662</v>
      </c>
      <c r="F86" s="36">
        <v>196.68333333333331</v>
      </c>
      <c r="G86" s="36">
        <v>192.26666666666662</v>
      </c>
      <c r="H86" s="36">
        <v>210.26666666666662</v>
      </c>
      <c r="I86" s="36">
        <v>214.68333333333331</v>
      </c>
      <c r="J86" s="36">
        <v>219.26666666666662</v>
      </c>
      <c r="K86" s="31">
        <v>210.1</v>
      </c>
      <c r="L86" s="31">
        <v>201.1</v>
      </c>
      <c r="M86" s="31">
        <v>316.36637000000002</v>
      </c>
      <c r="N86" s="1"/>
      <c r="O86" s="1"/>
    </row>
    <row r="87" spans="1:15" ht="12.75" customHeight="1">
      <c r="A87" s="51">
        <v>78</v>
      </c>
      <c r="B87" s="53" t="s">
        <v>275</v>
      </c>
      <c r="C87" s="31">
        <v>1749.75</v>
      </c>
      <c r="D87" s="36">
        <v>1749.9833333333333</v>
      </c>
      <c r="E87" s="36">
        <v>1731.4666666666667</v>
      </c>
      <c r="F87" s="36">
        <v>1713.1833333333334</v>
      </c>
      <c r="G87" s="36">
        <v>1694.6666666666667</v>
      </c>
      <c r="H87" s="36">
        <v>1768.2666666666667</v>
      </c>
      <c r="I87" s="36">
        <v>1786.7833333333335</v>
      </c>
      <c r="J87" s="36">
        <v>1805.0666666666666</v>
      </c>
      <c r="K87" s="31">
        <v>1768.5</v>
      </c>
      <c r="L87" s="31">
        <v>1731.7</v>
      </c>
      <c r="M87" s="31">
        <v>1.87181</v>
      </c>
      <c r="N87" s="1"/>
      <c r="O87" s="1"/>
    </row>
    <row r="88" spans="1:15" ht="12.75" customHeight="1">
      <c r="A88" s="51">
        <v>79</v>
      </c>
      <c r="B88" s="53" t="s">
        <v>118</v>
      </c>
      <c r="C88" s="31">
        <v>1177.25</v>
      </c>
      <c r="D88" s="36">
        <v>1180.05</v>
      </c>
      <c r="E88" s="36">
        <v>1169.3</v>
      </c>
      <c r="F88" s="36">
        <v>1161.3499999999999</v>
      </c>
      <c r="G88" s="36">
        <v>1150.5999999999999</v>
      </c>
      <c r="H88" s="36">
        <v>1188</v>
      </c>
      <c r="I88" s="36">
        <v>1198.75</v>
      </c>
      <c r="J88" s="36">
        <v>1206.7</v>
      </c>
      <c r="K88" s="31">
        <v>1190.8</v>
      </c>
      <c r="L88" s="31">
        <v>1172.0999999999999</v>
      </c>
      <c r="M88" s="31">
        <v>8.0886800000000001</v>
      </c>
      <c r="N88" s="1"/>
      <c r="O88" s="1"/>
    </row>
    <row r="89" spans="1:15" ht="12.75" customHeight="1">
      <c r="A89" s="51">
        <v>80</v>
      </c>
      <c r="B89" s="53" t="s">
        <v>119</v>
      </c>
      <c r="C89" s="31">
        <v>2606.9</v>
      </c>
      <c r="D89" s="36">
        <v>2610.8833333333337</v>
      </c>
      <c r="E89" s="36">
        <v>2587.7166666666672</v>
      </c>
      <c r="F89" s="36">
        <v>2568.5333333333333</v>
      </c>
      <c r="G89" s="36">
        <v>2545.3666666666668</v>
      </c>
      <c r="H89" s="36">
        <v>2630.0666666666675</v>
      </c>
      <c r="I89" s="36">
        <v>2653.2333333333345</v>
      </c>
      <c r="J89" s="36">
        <v>2672.4166666666679</v>
      </c>
      <c r="K89" s="31">
        <v>2634.05</v>
      </c>
      <c r="L89" s="31">
        <v>2591.6999999999998</v>
      </c>
      <c r="M89" s="31">
        <v>3.8239399999999999</v>
      </c>
      <c r="N89" s="1"/>
      <c r="O89" s="1"/>
    </row>
    <row r="90" spans="1:15" ht="12.75" customHeight="1">
      <c r="A90" s="51">
        <v>81</v>
      </c>
      <c r="B90" s="53" t="s">
        <v>121</v>
      </c>
      <c r="C90" s="31">
        <v>2242.9499999999998</v>
      </c>
      <c r="D90" s="36">
        <v>2237.7666666666664</v>
      </c>
      <c r="E90" s="36">
        <v>2226.2833333333328</v>
      </c>
      <c r="F90" s="36">
        <v>2209.6166666666663</v>
      </c>
      <c r="G90" s="36">
        <v>2198.1333333333328</v>
      </c>
      <c r="H90" s="36">
        <v>2254.4333333333329</v>
      </c>
      <c r="I90" s="36">
        <v>2265.9166666666665</v>
      </c>
      <c r="J90" s="36">
        <v>2282.583333333333</v>
      </c>
      <c r="K90" s="31">
        <v>2249.25</v>
      </c>
      <c r="L90" s="31">
        <v>2221.1</v>
      </c>
      <c r="M90" s="31">
        <v>5.5807500000000001</v>
      </c>
      <c r="N90" s="1"/>
      <c r="O90" s="1"/>
    </row>
    <row r="91" spans="1:15" ht="12.75" customHeight="1">
      <c r="A91" s="51">
        <v>82</v>
      </c>
      <c r="B91" s="53" t="s">
        <v>395</v>
      </c>
      <c r="C91" s="31">
        <v>3524.55</v>
      </c>
      <c r="D91" s="36">
        <v>3531.4500000000003</v>
      </c>
      <c r="E91" s="36">
        <v>3486.9000000000005</v>
      </c>
      <c r="F91" s="36">
        <v>3449.2500000000005</v>
      </c>
      <c r="G91" s="36">
        <v>3404.7000000000007</v>
      </c>
      <c r="H91" s="36">
        <v>3569.1000000000004</v>
      </c>
      <c r="I91" s="36">
        <v>3613.6500000000005</v>
      </c>
      <c r="J91" s="36">
        <v>3651.3</v>
      </c>
      <c r="K91" s="31">
        <v>3576</v>
      </c>
      <c r="L91" s="31">
        <v>3493.8</v>
      </c>
      <c r="M91" s="31">
        <v>0.52286999999999995</v>
      </c>
      <c r="N91" s="1"/>
      <c r="O91" s="1"/>
    </row>
    <row r="92" spans="1:15" ht="12.75" customHeight="1">
      <c r="A92" s="51">
        <v>83</v>
      </c>
      <c r="B92" s="53" t="s">
        <v>122</v>
      </c>
      <c r="C92" s="31">
        <v>553.5</v>
      </c>
      <c r="D92" s="36">
        <v>563.13333333333333</v>
      </c>
      <c r="E92" s="36">
        <v>542.26666666666665</v>
      </c>
      <c r="F92" s="36">
        <v>531.0333333333333</v>
      </c>
      <c r="G92" s="36">
        <v>510.16666666666663</v>
      </c>
      <c r="H92" s="36">
        <v>574.36666666666667</v>
      </c>
      <c r="I92" s="36">
        <v>595.23333333333323</v>
      </c>
      <c r="J92" s="36">
        <v>606.4666666666667</v>
      </c>
      <c r="K92" s="31">
        <v>584</v>
      </c>
      <c r="L92" s="31">
        <v>551.9</v>
      </c>
      <c r="M92" s="31">
        <v>48.554789999999997</v>
      </c>
      <c r="N92" s="1"/>
      <c r="O92" s="1"/>
    </row>
    <row r="93" spans="1:15" ht="12.75" customHeight="1">
      <c r="A93" s="51">
        <v>84</v>
      </c>
      <c r="B93" s="53" t="s">
        <v>125</v>
      </c>
      <c r="C93" s="31">
        <v>1477.3</v>
      </c>
      <c r="D93" s="36">
        <v>1482.0666666666666</v>
      </c>
      <c r="E93" s="36">
        <v>1462.5333333333333</v>
      </c>
      <c r="F93" s="36">
        <v>1447.7666666666667</v>
      </c>
      <c r="G93" s="36">
        <v>1428.2333333333333</v>
      </c>
      <c r="H93" s="36">
        <v>1496.8333333333333</v>
      </c>
      <c r="I93" s="36">
        <v>1516.3666666666666</v>
      </c>
      <c r="J93" s="36">
        <v>1531.1333333333332</v>
      </c>
      <c r="K93" s="31">
        <v>1501.6</v>
      </c>
      <c r="L93" s="31">
        <v>1467.3</v>
      </c>
      <c r="M93" s="31">
        <v>24.469329999999999</v>
      </c>
      <c r="N93" s="1"/>
      <c r="O93" s="1"/>
    </row>
    <row r="94" spans="1:15" ht="12.75" customHeight="1">
      <c r="A94" s="51">
        <v>85</v>
      </c>
      <c r="B94" s="53" t="s">
        <v>126</v>
      </c>
      <c r="C94" s="31">
        <v>3728.95</v>
      </c>
      <c r="D94" s="36">
        <v>3718.1333333333332</v>
      </c>
      <c r="E94" s="36">
        <v>3660.6666666666665</v>
      </c>
      <c r="F94" s="36">
        <v>3592.3833333333332</v>
      </c>
      <c r="G94" s="36">
        <v>3534.9166666666665</v>
      </c>
      <c r="H94" s="36">
        <v>3786.4166666666665</v>
      </c>
      <c r="I94" s="36">
        <v>3843.8833333333337</v>
      </c>
      <c r="J94" s="36">
        <v>3912.1666666666665</v>
      </c>
      <c r="K94" s="31">
        <v>3775.6</v>
      </c>
      <c r="L94" s="31">
        <v>3649.85</v>
      </c>
      <c r="M94" s="31">
        <v>14.67286</v>
      </c>
      <c r="N94" s="1"/>
      <c r="O94" s="1"/>
    </row>
    <row r="95" spans="1:15" ht="12.75" customHeight="1">
      <c r="A95" s="51">
        <v>86</v>
      </c>
      <c r="B95" s="53" t="s">
        <v>127</v>
      </c>
      <c r="C95" s="31">
        <v>1509.25</v>
      </c>
      <c r="D95" s="36">
        <v>1501.4666666666665</v>
      </c>
      <c r="E95" s="36">
        <v>1490.0333333333328</v>
      </c>
      <c r="F95" s="36">
        <v>1470.8166666666664</v>
      </c>
      <c r="G95" s="36">
        <v>1459.3833333333328</v>
      </c>
      <c r="H95" s="36">
        <v>1520.6833333333329</v>
      </c>
      <c r="I95" s="36">
        <v>1532.1166666666668</v>
      </c>
      <c r="J95" s="36">
        <v>1551.333333333333</v>
      </c>
      <c r="K95" s="31">
        <v>1512.9</v>
      </c>
      <c r="L95" s="31">
        <v>1482.25</v>
      </c>
      <c r="M95" s="31">
        <v>103.72443</v>
      </c>
      <c r="N95" s="1"/>
      <c r="O95" s="1"/>
    </row>
    <row r="96" spans="1:15" ht="12.75" customHeight="1">
      <c r="A96" s="51">
        <v>87</v>
      </c>
      <c r="B96" s="53" t="s">
        <v>128</v>
      </c>
      <c r="C96" s="31">
        <v>604.6</v>
      </c>
      <c r="D96" s="36">
        <v>605.43333333333339</v>
      </c>
      <c r="E96" s="36">
        <v>599.76666666666677</v>
      </c>
      <c r="F96" s="36">
        <v>594.93333333333339</v>
      </c>
      <c r="G96" s="36">
        <v>589.26666666666677</v>
      </c>
      <c r="H96" s="36">
        <v>610.26666666666677</v>
      </c>
      <c r="I96" s="36">
        <v>615.93333333333328</v>
      </c>
      <c r="J96" s="36">
        <v>620.76666666666677</v>
      </c>
      <c r="K96" s="31">
        <v>611.1</v>
      </c>
      <c r="L96" s="31">
        <v>600.6</v>
      </c>
      <c r="M96" s="31">
        <v>49.702559999999998</v>
      </c>
      <c r="N96" s="1"/>
      <c r="O96" s="1"/>
    </row>
    <row r="97" spans="1:15" ht="12.75" customHeight="1">
      <c r="A97" s="51">
        <v>88</v>
      </c>
      <c r="B97" s="53" t="s">
        <v>124</v>
      </c>
      <c r="C97" s="31">
        <v>1482</v>
      </c>
      <c r="D97" s="36">
        <v>1487.1499999999999</v>
      </c>
      <c r="E97" s="36">
        <v>1468.2999999999997</v>
      </c>
      <c r="F97" s="36">
        <v>1454.6</v>
      </c>
      <c r="G97" s="36">
        <v>1435.7499999999998</v>
      </c>
      <c r="H97" s="36">
        <v>1500.8499999999997</v>
      </c>
      <c r="I97" s="36">
        <v>1519.6999999999996</v>
      </c>
      <c r="J97" s="36">
        <v>1533.3999999999996</v>
      </c>
      <c r="K97" s="31">
        <v>1506</v>
      </c>
      <c r="L97" s="31">
        <v>1473.45</v>
      </c>
      <c r="M97" s="31">
        <v>15.21805</v>
      </c>
      <c r="N97" s="1"/>
      <c r="O97" s="1"/>
    </row>
    <row r="98" spans="1:15" ht="12.75" customHeight="1">
      <c r="A98" s="51">
        <v>89</v>
      </c>
      <c r="B98" s="53" t="s">
        <v>129</v>
      </c>
      <c r="C98" s="31">
        <v>4322.8999999999996</v>
      </c>
      <c r="D98" s="36">
        <v>4352.4666666666662</v>
      </c>
      <c r="E98" s="36">
        <v>4258.4833333333327</v>
      </c>
      <c r="F98" s="36">
        <v>4194.0666666666666</v>
      </c>
      <c r="G98" s="36">
        <v>4100.083333333333</v>
      </c>
      <c r="H98" s="36">
        <v>4416.8833333333323</v>
      </c>
      <c r="I98" s="36">
        <v>4510.8666666666659</v>
      </c>
      <c r="J98" s="36">
        <v>4575.2833333333319</v>
      </c>
      <c r="K98" s="31">
        <v>4446.45</v>
      </c>
      <c r="L98" s="31">
        <v>4288.05</v>
      </c>
      <c r="M98" s="31">
        <v>7.1991800000000001</v>
      </c>
      <c r="N98" s="1"/>
      <c r="O98" s="1"/>
    </row>
    <row r="99" spans="1:15" ht="12.75" customHeight="1">
      <c r="A99" s="51">
        <v>90</v>
      </c>
      <c r="B99" s="53" t="s">
        <v>131</v>
      </c>
      <c r="C99" s="31">
        <v>608.85</v>
      </c>
      <c r="D99" s="36">
        <v>612.35</v>
      </c>
      <c r="E99" s="36">
        <v>603.30000000000007</v>
      </c>
      <c r="F99" s="36">
        <v>597.75</v>
      </c>
      <c r="G99" s="36">
        <v>588.70000000000005</v>
      </c>
      <c r="H99" s="36">
        <v>617.90000000000009</v>
      </c>
      <c r="I99" s="36">
        <v>626.95000000000005</v>
      </c>
      <c r="J99" s="36">
        <v>632.50000000000011</v>
      </c>
      <c r="K99" s="31">
        <v>621.4</v>
      </c>
      <c r="L99" s="31">
        <v>606.79999999999995</v>
      </c>
      <c r="M99" s="31">
        <v>107.22248</v>
      </c>
      <c r="N99" s="1"/>
      <c r="O99" s="1"/>
    </row>
    <row r="100" spans="1:15" ht="12.75" customHeight="1">
      <c r="A100" s="51">
        <v>91</v>
      </c>
      <c r="B100" s="53" t="s">
        <v>123</v>
      </c>
      <c r="C100" s="31">
        <v>3722.15</v>
      </c>
      <c r="D100" s="36">
        <v>3682.15</v>
      </c>
      <c r="E100" s="36">
        <v>3625.3500000000004</v>
      </c>
      <c r="F100" s="36">
        <v>3528.55</v>
      </c>
      <c r="G100" s="36">
        <v>3471.7500000000005</v>
      </c>
      <c r="H100" s="36">
        <v>3778.9500000000003</v>
      </c>
      <c r="I100" s="36">
        <v>3835.7500000000005</v>
      </c>
      <c r="J100" s="36">
        <v>3932.55</v>
      </c>
      <c r="K100" s="31">
        <v>3738.95</v>
      </c>
      <c r="L100" s="31">
        <v>3585.35</v>
      </c>
      <c r="M100" s="31">
        <v>29.398620000000001</v>
      </c>
      <c r="N100" s="1"/>
      <c r="O100" s="1"/>
    </row>
    <row r="101" spans="1:15" ht="12.75" customHeight="1">
      <c r="A101" s="51">
        <v>92</v>
      </c>
      <c r="B101" s="53" t="s">
        <v>133</v>
      </c>
      <c r="C101" s="31">
        <v>468.55</v>
      </c>
      <c r="D101" s="36">
        <v>469</v>
      </c>
      <c r="E101" s="36">
        <v>458.05</v>
      </c>
      <c r="F101" s="36">
        <v>447.55</v>
      </c>
      <c r="G101" s="36">
        <v>436.6</v>
      </c>
      <c r="H101" s="36">
        <v>479.5</v>
      </c>
      <c r="I101" s="36">
        <v>490.45000000000005</v>
      </c>
      <c r="J101" s="36">
        <v>500.95</v>
      </c>
      <c r="K101" s="31">
        <v>479.95</v>
      </c>
      <c r="L101" s="31">
        <v>458.5</v>
      </c>
      <c r="M101" s="31">
        <v>71.087360000000004</v>
      </c>
      <c r="N101" s="1"/>
      <c r="O101" s="1"/>
    </row>
    <row r="102" spans="1:15" ht="12.75" customHeight="1">
      <c r="A102" s="51">
        <v>93</v>
      </c>
      <c r="B102" s="53" t="s">
        <v>134</v>
      </c>
      <c r="C102" s="31">
        <v>2220.8000000000002</v>
      </c>
      <c r="D102" s="36">
        <v>2208.0333333333333</v>
      </c>
      <c r="E102" s="36">
        <v>2184.8166666666666</v>
      </c>
      <c r="F102" s="36">
        <v>2148.8333333333335</v>
      </c>
      <c r="G102" s="36">
        <v>2125.6166666666668</v>
      </c>
      <c r="H102" s="36">
        <v>2244.0166666666664</v>
      </c>
      <c r="I102" s="36">
        <v>2267.2333333333327</v>
      </c>
      <c r="J102" s="36">
        <v>2303.2166666666662</v>
      </c>
      <c r="K102" s="31">
        <v>2231.25</v>
      </c>
      <c r="L102" s="31">
        <v>2172.0500000000002</v>
      </c>
      <c r="M102" s="31">
        <v>28.211290000000002</v>
      </c>
      <c r="N102" s="1"/>
      <c r="O102" s="1"/>
    </row>
    <row r="103" spans="1:15" ht="12.75" customHeight="1">
      <c r="A103" s="51">
        <v>94</v>
      </c>
      <c r="B103" s="53" t="s">
        <v>136</v>
      </c>
      <c r="C103" s="31">
        <v>1067.05</v>
      </c>
      <c r="D103" s="36">
        <v>1068.1166666666666</v>
      </c>
      <c r="E103" s="36">
        <v>1061.6333333333332</v>
      </c>
      <c r="F103" s="36">
        <v>1056.2166666666667</v>
      </c>
      <c r="G103" s="36">
        <v>1049.7333333333333</v>
      </c>
      <c r="H103" s="36">
        <v>1073.5333333333331</v>
      </c>
      <c r="I103" s="36">
        <v>1080.0166666666662</v>
      </c>
      <c r="J103" s="36">
        <v>1085.4333333333329</v>
      </c>
      <c r="K103" s="31">
        <v>1074.5999999999999</v>
      </c>
      <c r="L103" s="31">
        <v>1062.7</v>
      </c>
      <c r="M103" s="31">
        <v>112.78091999999999</v>
      </c>
      <c r="N103" s="1"/>
      <c r="O103" s="1"/>
    </row>
    <row r="104" spans="1:15" ht="12.75" customHeight="1">
      <c r="A104" s="51">
        <v>95</v>
      </c>
      <c r="B104" s="53" t="s">
        <v>137</v>
      </c>
      <c r="C104" s="31">
        <v>1648.65</v>
      </c>
      <c r="D104" s="36">
        <v>1653.1833333333334</v>
      </c>
      <c r="E104" s="36">
        <v>1612.6666666666667</v>
      </c>
      <c r="F104" s="36">
        <v>1576.6833333333334</v>
      </c>
      <c r="G104" s="36">
        <v>1536.1666666666667</v>
      </c>
      <c r="H104" s="36">
        <v>1689.1666666666667</v>
      </c>
      <c r="I104" s="36">
        <v>1729.6833333333332</v>
      </c>
      <c r="J104" s="36">
        <v>1765.6666666666667</v>
      </c>
      <c r="K104" s="31">
        <v>1693.7</v>
      </c>
      <c r="L104" s="31">
        <v>1617.2</v>
      </c>
      <c r="M104" s="31">
        <v>17.086749999999999</v>
      </c>
      <c r="N104" s="1"/>
      <c r="O104" s="1"/>
    </row>
    <row r="105" spans="1:15" ht="12.75" customHeight="1">
      <c r="A105" s="51">
        <v>96</v>
      </c>
      <c r="B105" s="53" t="s">
        <v>138</v>
      </c>
      <c r="C105" s="31">
        <v>608.5</v>
      </c>
      <c r="D105" s="36">
        <v>611.01666666666665</v>
      </c>
      <c r="E105" s="36">
        <v>602.23333333333335</v>
      </c>
      <c r="F105" s="36">
        <v>595.9666666666667</v>
      </c>
      <c r="G105" s="36">
        <v>587.18333333333339</v>
      </c>
      <c r="H105" s="36">
        <v>617.2833333333333</v>
      </c>
      <c r="I105" s="36">
        <v>626.06666666666661</v>
      </c>
      <c r="J105" s="36">
        <v>632.33333333333326</v>
      </c>
      <c r="K105" s="31">
        <v>619.79999999999995</v>
      </c>
      <c r="L105" s="31">
        <v>604.75</v>
      </c>
      <c r="M105" s="31">
        <v>6.7275799999999997</v>
      </c>
      <c r="N105" s="1"/>
      <c r="O105" s="1"/>
    </row>
    <row r="106" spans="1:15" ht="12.75" customHeight="1">
      <c r="A106" s="51">
        <v>97</v>
      </c>
      <c r="B106" s="53" t="s">
        <v>141</v>
      </c>
      <c r="C106" s="31">
        <v>82.7</v>
      </c>
      <c r="D106" s="36">
        <v>82.766666666666666</v>
      </c>
      <c r="E106" s="36">
        <v>81.933333333333337</v>
      </c>
      <c r="F106" s="36">
        <v>81.166666666666671</v>
      </c>
      <c r="G106" s="36">
        <v>80.333333333333343</v>
      </c>
      <c r="H106" s="36">
        <v>83.533333333333331</v>
      </c>
      <c r="I106" s="36">
        <v>84.366666666666674</v>
      </c>
      <c r="J106" s="36">
        <v>85.133333333333326</v>
      </c>
      <c r="K106" s="31">
        <v>83.6</v>
      </c>
      <c r="L106" s="31">
        <v>82</v>
      </c>
      <c r="M106" s="31">
        <v>464.56733000000003</v>
      </c>
      <c r="N106" s="1"/>
      <c r="O106" s="1"/>
    </row>
    <row r="107" spans="1:15" ht="12.75" customHeight="1">
      <c r="A107" s="51">
        <v>98</v>
      </c>
      <c r="B107" s="53" t="s">
        <v>155</v>
      </c>
      <c r="C107" s="31">
        <v>425.9</v>
      </c>
      <c r="D107" s="36">
        <v>425.36666666666662</v>
      </c>
      <c r="E107" s="36">
        <v>423.73333333333323</v>
      </c>
      <c r="F107" s="36">
        <v>421.56666666666661</v>
      </c>
      <c r="G107" s="36">
        <v>419.93333333333322</v>
      </c>
      <c r="H107" s="36">
        <v>427.53333333333325</v>
      </c>
      <c r="I107" s="36">
        <v>429.16666666666657</v>
      </c>
      <c r="J107" s="36">
        <v>431.33333333333326</v>
      </c>
      <c r="K107" s="31">
        <v>427</v>
      </c>
      <c r="L107" s="31">
        <v>423.2</v>
      </c>
      <c r="M107" s="31">
        <v>99.736379999999997</v>
      </c>
      <c r="N107" s="1"/>
      <c r="O107" s="1"/>
    </row>
    <row r="108" spans="1:15" ht="12.75" customHeight="1">
      <c r="A108" s="51">
        <v>99</v>
      </c>
      <c r="B108" s="53" t="s">
        <v>280</v>
      </c>
      <c r="C108" s="31">
        <v>520.1</v>
      </c>
      <c r="D108" s="36">
        <v>517.33333333333337</v>
      </c>
      <c r="E108" s="36">
        <v>512.66666666666674</v>
      </c>
      <c r="F108" s="36">
        <v>505.23333333333335</v>
      </c>
      <c r="G108" s="36">
        <v>500.56666666666672</v>
      </c>
      <c r="H108" s="36">
        <v>524.76666666666677</v>
      </c>
      <c r="I108" s="36">
        <v>529.43333333333351</v>
      </c>
      <c r="J108" s="36">
        <v>536.86666666666679</v>
      </c>
      <c r="K108" s="31">
        <v>522</v>
      </c>
      <c r="L108" s="31">
        <v>509.9</v>
      </c>
      <c r="M108" s="31">
        <v>6.9532999999999996</v>
      </c>
      <c r="N108" s="1"/>
      <c r="O108" s="1"/>
    </row>
    <row r="109" spans="1:15" ht="12.75" customHeight="1">
      <c r="A109" s="51">
        <v>100</v>
      </c>
      <c r="B109" s="53" t="s">
        <v>144</v>
      </c>
      <c r="C109" s="31">
        <v>583.65</v>
      </c>
      <c r="D109" s="36">
        <v>590.06666666666661</v>
      </c>
      <c r="E109" s="36">
        <v>575.33333333333326</v>
      </c>
      <c r="F109" s="36">
        <v>567.01666666666665</v>
      </c>
      <c r="G109" s="36">
        <v>552.2833333333333</v>
      </c>
      <c r="H109" s="36">
        <v>598.38333333333321</v>
      </c>
      <c r="I109" s="36">
        <v>613.11666666666656</v>
      </c>
      <c r="J109" s="36">
        <v>621.43333333333317</v>
      </c>
      <c r="K109" s="31">
        <v>604.79999999999995</v>
      </c>
      <c r="L109" s="31">
        <v>581.75</v>
      </c>
      <c r="M109" s="31">
        <v>51.353580000000001</v>
      </c>
      <c r="N109" s="1"/>
      <c r="O109" s="1"/>
    </row>
    <row r="110" spans="1:15" ht="12.75" customHeight="1">
      <c r="A110" s="51">
        <v>101</v>
      </c>
      <c r="B110" s="53" t="s">
        <v>152</v>
      </c>
      <c r="C110" s="31">
        <v>169</v>
      </c>
      <c r="D110" s="36">
        <v>168.43333333333334</v>
      </c>
      <c r="E110" s="36">
        <v>166.06666666666666</v>
      </c>
      <c r="F110" s="36">
        <v>163.13333333333333</v>
      </c>
      <c r="G110" s="36">
        <v>160.76666666666665</v>
      </c>
      <c r="H110" s="36">
        <v>171.36666666666667</v>
      </c>
      <c r="I110" s="36">
        <v>173.73333333333335</v>
      </c>
      <c r="J110" s="36">
        <v>176.66666666666669</v>
      </c>
      <c r="K110" s="31">
        <v>170.8</v>
      </c>
      <c r="L110" s="31">
        <v>165.5</v>
      </c>
      <c r="M110" s="31">
        <v>193.47109</v>
      </c>
      <c r="N110" s="1"/>
      <c r="O110" s="1"/>
    </row>
    <row r="111" spans="1:15" ht="12.75" customHeight="1">
      <c r="A111" s="51">
        <v>102</v>
      </c>
      <c r="B111" s="53" t="s">
        <v>154</v>
      </c>
      <c r="C111" s="31">
        <v>1016.45</v>
      </c>
      <c r="D111" s="36">
        <v>1019.8666666666668</v>
      </c>
      <c r="E111" s="36">
        <v>1002.8333333333335</v>
      </c>
      <c r="F111" s="36">
        <v>989.2166666666667</v>
      </c>
      <c r="G111" s="36">
        <v>972.18333333333339</v>
      </c>
      <c r="H111" s="36">
        <v>1033.4833333333336</v>
      </c>
      <c r="I111" s="36">
        <v>1050.5166666666669</v>
      </c>
      <c r="J111" s="36">
        <v>1064.1333333333337</v>
      </c>
      <c r="K111" s="31">
        <v>1036.9000000000001</v>
      </c>
      <c r="L111" s="31">
        <v>1006.25</v>
      </c>
      <c r="M111" s="31">
        <v>27.607990000000001</v>
      </c>
      <c r="N111" s="1"/>
      <c r="O111" s="1"/>
    </row>
    <row r="112" spans="1:15" ht="12.75" customHeight="1">
      <c r="A112" s="51">
        <v>103</v>
      </c>
      <c r="B112" s="53" t="s">
        <v>412</v>
      </c>
      <c r="C112" s="31">
        <v>141.69999999999999</v>
      </c>
      <c r="D112" s="36">
        <v>140.79999999999998</v>
      </c>
      <c r="E112" s="36">
        <v>138.99999999999997</v>
      </c>
      <c r="F112" s="36">
        <v>136.29999999999998</v>
      </c>
      <c r="G112" s="36">
        <v>134.49999999999997</v>
      </c>
      <c r="H112" s="36">
        <v>143.49999999999997</v>
      </c>
      <c r="I112" s="36">
        <v>145.29999999999998</v>
      </c>
      <c r="J112" s="36">
        <v>147.99999999999997</v>
      </c>
      <c r="K112" s="31">
        <v>142.6</v>
      </c>
      <c r="L112" s="31">
        <v>138.1</v>
      </c>
      <c r="M112" s="31">
        <v>250.12120999999999</v>
      </c>
      <c r="N112" s="1"/>
      <c r="O112" s="1"/>
    </row>
    <row r="113" spans="1:15" ht="12.75" customHeight="1">
      <c r="A113" s="51">
        <v>104</v>
      </c>
      <c r="B113" s="53" t="s">
        <v>143</v>
      </c>
      <c r="C113" s="31">
        <v>462.7</v>
      </c>
      <c r="D113" s="36">
        <v>466.13333333333338</v>
      </c>
      <c r="E113" s="36">
        <v>458.06666666666678</v>
      </c>
      <c r="F113" s="36">
        <v>453.43333333333339</v>
      </c>
      <c r="G113" s="36">
        <v>445.36666666666679</v>
      </c>
      <c r="H113" s="36">
        <v>470.76666666666677</v>
      </c>
      <c r="I113" s="36">
        <v>478.83333333333337</v>
      </c>
      <c r="J113" s="36">
        <v>483.46666666666675</v>
      </c>
      <c r="K113" s="31">
        <v>474.2</v>
      </c>
      <c r="L113" s="31">
        <v>461.5</v>
      </c>
      <c r="M113" s="31">
        <v>24.673739999999999</v>
      </c>
      <c r="N113" s="1"/>
      <c r="O113" s="1"/>
    </row>
    <row r="114" spans="1:15" ht="12.75" customHeight="1">
      <c r="A114" s="51">
        <v>105</v>
      </c>
      <c r="B114" s="53" t="s">
        <v>149</v>
      </c>
      <c r="C114" s="31">
        <v>332.5</v>
      </c>
      <c r="D114" s="36">
        <v>332.7</v>
      </c>
      <c r="E114" s="36">
        <v>326.25</v>
      </c>
      <c r="F114" s="36">
        <v>320</v>
      </c>
      <c r="G114" s="36">
        <v>313.55</v>
      </c>
      <c r="H114" s="36">
        <v>338.95</v>
      </c>
      <c r="I114" s="36">
        <v>345.39999999999992</v>
      </c>
      <c r="J114" s="36">
        <v>351.65</v>
      </c>
      <c r="K114" s="31">
        <v>339.15</v>
      </c>
      <c r="L114" s="31">
        <v>326.45</v>
      </c>
      <c r="M114" s="31">
        <v>149.95679999999999</v>
      </c>
      <c r="N114" s="1"/>
      <c r="O114" s="1"/>
    </row>
    <row r="115" spans="1:15" ht="12.75" customHeight="1">
      <c r="A115" s="51">
        <v>106</v>
      </c>
      <c r="B115" s="53" t="s">
        <v>148</v>
      </c>
      <c r="C115" s="31">
        <v>1490.95</v>
      </c>
      <c r="D115" s="36">
        <v>1504.5666666666666</v>
      </c>
      <c r="E115" s="36">
        <v>1474.3333333333333</v>
      </c>
      <c r="F115" s="36">
        <v>1457.7166666666667</v>
      </c>
      <c r="G115" s="36">
        <v>1427.4833333333333</v>
      </c>
      <c r="H115" s="36">
        <v>1521.1833333333332</v>
      </c>
      <c r="I115" s="36">
        <v>1551.4166666666667</v>
      </c>
      <c r="J115" s="36">
        <v>1568.0333333333331</v>
      </c>
      <c r="K115" s="31">
        <v>1534.8</v>
      </c>
      <c r="L115" s="31">
        <v>1487.95</v>
      </c>
      <c r="M115" s="31">
        <v>39.813249999999996</v>
      </c>
      <c r="N115" s="1"/>
      <c r="O115" s="1"/>
    </row>
    <row r="116" spans="1:15" ht="12.75" customHeight="1">
      <c r="A116" s="51">
        <v>107</v>
      </c>
      <c r="B116" s="53" t="s">
        <v>184</v>
      </c>
      <c r="C116" s="31">
        <v>5746.6</v>
      </c>
      <c r="D116" s="36">
        <v>5769.3166666666666</v>
      </c>
      <c r="E116" s="36">
        <v>5710.7833333333328</v>
      </c>
      <c r="F116" s="36">
        <v>5674.9666666666662</v>
      </c>
      <c r="G116" s="36">
        <v>5616.4333333333325</v>
      </c>
      <c r="H116" s="36">
        <v>5805.1333333333332</v>
      </c>
      <c r="I116" s="36">
        <v>5863.6666666666679</v>
      </c>
      <c r="J116" s="36">
        <v>5899.4833333333336</v>
      </c>
      <c r="K116" s="31">
        <v>5827.85</v>
      </c>
      <c r="L116" s="31">
        <v>5733.5</v>
      </c>
      <c r="M116" s="31">
        <v>1.76833</v>
      </c>
      <c r="N116" s="1"/>
      <c r="O116" s="1"/>
    </row>
    <row r="117" spans="1:15" ht="12.75" customHeight="1">
      <c r="A117" s="51">
        <v>108</v>
      </c>
      <c r="B117" s="53" t="s">
        <v>150</v>
      </c>
      <c r="C117" s="31">
        <v>1414.45</v>
      </c>
      <c r="D117" s="36">
        <v>1427.5500000000002</v>
      </c>
      <c r="E117" s="36">
        <v>1399.9500000000003</v>
      </c>
      <c r="F117" s="36">
        <v>1385.45</v>
      </c>
      <c r="G117" s="36">
        <v>1357.8500000000001</v>
      </c>
      <c r="H117" s="36">
        <v>1442.0500000000004</v>
      </c>
      <c r="I117" s="36">
        <v>1469.6500000000003</v>
      </c>
      <c r="J117" s="36">
        <v>1484.1500000000005</v>
      </c>
      <c r="K117" s="31">
        <v>1455.15</v>
      </c>
      <c r="L117" s="31">
        <v>1413.05</v>
      </c>
      <c r="M117" s="31">
        <v>161.73541</v>
      </c>
      <c r="N117" s="1"/>
      <c r="O117" s="1"/>
    </row>
    <row r="118" spans="1:15" ht="12.75" customHeight="1">
      <c r="A118" s="51">
        <v>109</v>
      </c>
      <c r="B118" s="53" t="s">
        <v>147</v>
      </c>
      <c r="C118" s="31">
        <v>3570.05</v>
      </c>
      <c r="D118" s="36">
        <v>3573.2333333333336</v>
      </c>
      <c r="E118" s="36">
        <v>3509.7166666666672</v>
      </c>
      <c r="F118" s="36">
        <v>3449.3833333333337</v>
      </c>
      <c r="G118" s="36">
        <v>3385.8666666666672</v>
      </c>
      <c r="H118" s="36">
        <v>3633.5666666666671</v>
      </c>
      <c r="I118" s="36">
        <v>3697.0833333333335</v>
      </c>
      <c r="J118" s="36">
        <v>3757.416666666667</v>
      </c>
      <c r="K118" s="31">
        <v>3636.75</v>
      </c>
      <c r="L118" s="31">
        <v>3512.9</v>
      </c>
      <c r="M118" s="31">
        <v>7.0195600000000002</v>
      </c>
      <c r="N118" s="1"/>
      <c r="O118" s="1"/>
    </row>
    <row r="119" spans="1:15" ht="12.75" customHeight="1">
      <c r="A119" s="51">
        <v>110</v>
      </c>
      <c r="B119" s="53" t="s">
        <v>153</v>
      </c>
      <c r="C119" s="31">
        <v>1341.5</v>
      </c>
      <c r="D119" s="36">
        <v>1339.4333333333334</v>
      </c>
      <c r="E119" s="36">
        <v>1318.1166666666668</v>
      </c>
      <c r="F119" s="36">
        <v>1294.7333333333333</v>
      </c>
      <c r="G119" s="36">
        <v>1273.4166666666667</v>
      </c>
      <c r="H119" s="36">
        <v>1362.8166666666668</v>
      </c>
      <c r="I119" s="36">
        <v>1384.1333333333334</v>
      </c>
      <c r="J119" s="36">
        <v>1407.5166666666669</v>
      </c>
      <c r="K119" s="31">
        <v>1360.75</v>
      </c>
      <c r="L119" s="31">
        <v>1316.05</v>
      </c>
      <c r="M119" s="31">
        <v>7.1934100000000001</v>
      </c>
      <c r="N119" s="1"/>
      <c r="O119" s="1"/>
    </row>
    <row r="120" spans="1:15" ht="12.75" customHeight="1">
      <c r="A120" s="51">
        <v>111</v>
      </c>
      <c r="B120" s="53" t="s">
        <v>281</v>
      </c>
      <c r="C120" s="31">
        <v>602.04999999999995</v>
      </c>
      <c r="D120" s="36">
        <v>603.51666666666665</v>
      </c>
      <c r="E120" s="36">
        <v>595.0333333333333</v>
      </c>
      <c r="F120" s="36">
        <v>588.01666666666665</v>
      </c>
      <c r="G120" s="36">
        <v>579.5333333333333</v>
      </c>
      <c r="H120" s="36">
        <v>610.5333333333333</v>
      </c>
      <c r="I120" s="36">
        <v>619.01666666666665</v>
      </c>
      <c r="J120" s="36">
        <v>626.0333333333333</v>
      </c>
      <c r="K120" s="31">
        <v>612</v>
      </c>
      <c r="L120" s="31">
        <v>596.5</v>
      </c>
      <c r="M120" s="31">
        <v>46.299770000000002</v>
      </c>
      <c r="N120" s="1"/>
      <c r="O120" s="1"/>
    </row>
    <row r="121" spans="1:15" ht="12.75" customHeight="1">
      <c r="A121" s="51">
        <v>112</v>
      </c>
      <c r="B121" s="53" t="s">
        <v>158</v>
      </c>
      <c r="C121" s="31">
        <v>845.25</v>
      </c>
      <c r="D121" s="36">
        <v>850.5333333333333</v>
      </c>
      <c r="E121" s="36">
        <v>837.46666666666658</v>
      </c>
      <c r="F121" s="36">
        <v>829.68333333333328</v>
      </c>
      <c r="G121" s="36">
        <v>816.61666666666656</v>
      </c>
      <c r="H121" s="36">
        <v>858.31666666666661</v>
      </c>
      <c r="I121" s="36">
        <v>871.38333333333321</v>
      </c>
      <c r="J121" s="36">
        <v>879.16666666666663</v>
      </c>
      <c r="K121" s="31">
        <v>863.6</v>
      </c>
      <c r="L121" s="31">
        <v>842.75</v>
      </c>
      <c r="M121" s="31">
        <v>17.065629999999999</v>
      </c>
      <c r="N121" s="1"/>
      <c r="O121" s="1"/>
    </row>
    <row r="122" spans="1:15" ht="12.75" customHeight="1">
      <c r="A122" s="51">
        <v>113</v>
      </c>
      <c r="B122" s="53" t="s">
        <v>156</v>
      </c>
      <c r="C122" s="31">
        <v>901.8</v>
      </c>
      <c r="D122" s="36">
        <v>898</v>
      </c>
      <c r="E122" s="36">
        <v>886.8</v>
      </c>
      <c r="F122" s="36">
        <v>871.8</v>
      </c>
      <c r="G122" s="36">
        <v>860.59999999999991</v>
      </c>
      <c r="H122" s="36">
        <v>913</v>
      </c>
      <c r="I122" s="36">
        <v>924.2</v>
      </c>
      <c r="J122" s="36">
        <v>939.2</v>
      </c>
      <c r="K122" s="31">
        <v>909.2</v>
      </c>
      <c r="L122" s="31">
        <v>883</v>
      </c>
      <c r="M122" s="31">
        <v>15.5977</v>
      </c>
      <c r="N122" s="1"/>
      <c r="O122" s="1"/>
    </row>
    <row r="123" spans="1:15" ht="12.75" customHeight="1">
      <c r="A123" s="51">
        <v>114</v>
      </c>
      <c r="B123" s="53" t="s">
        <v>159</v>
      </c>
      <c r="C123" s="31">
        <v>444.7</v>
      </c>
      <c r="D123" s="36">
        <v>445.45</v>
      </c>
      <c r="E123" s="36">
        <v>439.95</v>
      </c>
      <c r="F123" s="36">
        <v>435.2</v>
      </c>
      <c r="G123" s="36">
        <v>429.7</v>
      </c>
      <c r="H123" s="36">
        <v>450.2</v>
      </c>
      <c r="I123" s="36">
        <v>455.7</v>
      </c>
      <c r="J123" s="36">
        <v>460.45</v>
      </c>
      <c r="K123" s="31">
        <v>450.95</v>
      </c>
      <c r="L123" s="31">
        <v>440.7</v>
      </c>
      <c r="M123" s="31">
        <v>17.576059999999998</v>
      </c>
      <c r="N123" s="1"/>
      <c r="O123" s="1"/>
    </row>
    <row r="124" spans="1:15" ht="12.75" customHeight="1">
      <c r="A124" s="51">
        <v>115</v>
      </c>
      <c r="B124" s="53" t="s">
        <v>429</v>
      </c>
      <c r="C124" s="31">
        <v>1410.75</v>
      </c>
      <c r="D124" s="36">
        <v>1417.5833333333333</v>
      </c>
      <c r="E124" s="36">
        <v>1398.1666666666665</v>
      </c>
      <c r="F124" s="36">
        <v>1385.5833333333333</v>
      </c>
      <c r="G124" s="36">
        <v>1366.1666666666665</v>
      </c>
      <c r="H124" s="36">
        <v>1430.1666666666665</v>
      </c>
      <c r="I124" s="36">
        <v>1449.583333333333</v>
      </c>
      <c r="J124" s="36">
        <v>1462.1666666666665</v>
      </c>
      <c r="K124" s="31">
        <v>1437</v>
      </c>
      <c r="L124" s="31">
        <v>1405</v>
      </c>
      <c r="M124" s="31">
        <v>4.2589100000000002</v>
      </c>
      <c r="N124" s="1"/>
      <c r="O124" s="1"/>
    </row>
    <row r="125" spans="1:15" ht="12.75" customHeight="1">
      <c r="A125" s="51">
        <v>116</v>
      </c>
      <c r="B125" s="53" t="s">
        <v>160</v>
      </c>
      <c r="C125" s="31">
        <v>1792.6</v>
      </c>
      <c r="D125" s="36">
        <v>1790.95</v>
      </c>
      <c r="E125" s="36">
        <v>1777.3000000000002</v>
      </c>
      <c r="F125" s="36">
        <v>1762.0000000000002</v>
      </c>
      <c r="G125" s="36">
        <v>1748.3500000000004</v>
      </c>
      <c r="H125" s="36">
        <v>1806.25</v>
      </c>
      <c r="I125" s="36">
        <v>1819.9</v>
      </c>
      <c r="J125" s="36">
        <v>1835.1999999999998</v>
      </c>
      <c r="K125" s="31">
        <v>1804.6</v>
      </c>
      <c r="L125" s="31">
        <v>1775.65</v>
      </c>
      <c r="M125" s="31">
        <v>40.967779999999998</v>
      </c>
      <c r="N125" s="1"/>
      <c r="O125" s="1"/>
    </row>
    <row r="126" spans="1:15" ht="12.75" customHeight="1">
      <c r="A126" s="51">
        <v>117</v>
      </c>
      <c r="B126" s="53" t="s">
        <v>161</v>
      </c>
      <c r="C126" s="31">
        <v>161.55000000000001</v>
      </c>
      <c r="D126" s="36">
        <v>162.4</v>
      </c>
      <c r="E126" s="36">
        <v>159.35000000000002</v>
      </c>
      <c r="F126" s="36">
        <v>157.15</v>
      </c>
      <c r="G126" s="36">
        <v>154.10000000000002</v>
      </c>
      <c r="H126" s="36">
        <v>164.60000000000002</v>
      </c>
      <c r="I126" s="36">
        <v>167.65000000000003</v>
      </c>
      <c r="J126" s="36">
        <v>169.85000000000002</v>
      </c>
      <c r="K126" s="31">
        <v>165.45</v>
      </c>
      <c r="L126" s="31">
        <v>160.19999999999999</v>
      </c>
      <c r="M126" s="31">
        <v>46.081650000000003</v>
      </c>
      <c r="N126" s="1"/>
      <c r="O126" s="1"/>
    </row>
    <row r="127" spans="1:15" ht="12.75" customHeight="1">
      <c r="A127" s="51">
        <v>118</v>
      </c>
      <c r="B127" s="53" t="s">
        <v>167</v>
      </c>
      <c r="C127" s="31">
        <v>5316.9</v>
      </c>
      <c r="D127" s="36">
        <v>5362.5999999999995</v>
      </c>
      <c r="E127" s="36">
        <v>5263.0999999999985</v>
      </c>
      <c r="F127" s="36">
        <v>5209.2999999999993</v>
      </c>
      <c r="G127" s="36">
        <v>5109.7999999999984</v>
      </c>
      <c r="H127" s="36">
        <v>5416.3999999999987</v>
      </c>
      <c r="I127" s="36">
        <v>5515.9000000000005</v>
      </c>
      <c r="J127" s="36">
        <v>5569.6999999999989</v>
      </c>
      <c r="K127" s="31">
        <v>5462.1</v>
      </c>
      <c r="L127" s="31">
        <v>5308.8</v>
      </c>
      <c r="M127" s="31">
        <v>0.93179000000000001</v>
      </c>
      <c r="N127" s="1"/>
      <c r="O127" s="1"/>
    </row>
    <row r="128" spans="1:15" ht="12.75" customHeight="1">
      <c r="A128" s="51">
        <v>119</v>
      </c>
      <c r="B128" s="53" t="s">
        <v>164</v>
      </c>
      <c r="C128" s="31">
        <v>654.04999999999995</v>
      </c>
      <c r="D128" s="36">
        <v>649.74999999999989</v>
      </c>
      <c r="E128" s="36">
        <v>637.8499999999998</v>
      </c>
      <c r="F128" s="36">
        <v>621.64999999999986</v>
      </c>
      <c r="G128" s="36">
        <v>609.74999999999977</v>
      </c>
      <c r="H128" s="36">
        <v>665.94999999999982</v>
      </c>
      <c r="I128" s="36">
        <v>677.84999999999991</v>
      </c>
      <c r="J128" s="36">
        <v>694.04999999999984</v>
      </c>
      <c r="K128" s="31">
        <v>661.65</v>
      </c>
      <c r="L128" s="31">
        <v>633.54999999999995</v>
      </c>
      <c r="M128" s="31">
        <v>52.883960000000002</v>
      </c>
      <c r="N128" s="1"/>
      <c r="O128" s="1"/>
    </row>
    <row r="129" spans="1:15" ht="12.75" customHeight="1">
      <c r="A129" s="51">
        <v>120</v>
      </c>
      <c r="B129" s="53" t="s">
        <v>166</v>
      </c>
      <c r="C129" s="31">
        <v>4662.8500000000004</v>
      </c>
      <c r="D129" s="36">
        <v>4699.95</v>
      </c>
      <c r="E129" s="36">
        <v>4612.95</v>
      </c>
      <c r="F129" s="36">
        <v>4563.05</v>
      </c>
      <c r="G129" s="36">
        <v>4476.05</v>
      </c>
      <c r="H129" s="36">
        <v>4749.8499999999995</v>
      </c>
      <c r="I129" s="36">
        <v>4836.8499999999995</v>
      </c>
      <c r="J129" s="36">
        <v>4886.7499999999991</v>
      </c>
      <c r="K129" s="31">
        <v>4786.95</v>
      </c>
      <c r="L129" s="31">
        <v>4650.05</v>
      </c>
      <c r="M129" s="31">
        <v>13.37626</v>
      </c>
      <c r="N129" s="1"/>
      <c r="O129" s="1"/>
    </row>
    <row r="130" spans="1:15" ht="12.75" customHeight="1">
      <c r="A130" s="51">
        <v>121</v>
      </c>
      <c r="B130" s="53" t="s">
        <v>165</v>
      </c>
      <c r="C130" s="31">
        <v>3543.45</v>
      </c>
      <c r="D130" s="36">
        <v>3557.0166666666664</v>
      </c>
      <c r="E130" s="36">
        <v>3515.8833333333328</v>
      </c>
      <c r="F130" s="36">
        <v>3488.3166666666662</v>
      </c>
      <c r="G130" s="36">
        <v>3447.1833333333325</v>
      </c>
      <c r="H130" s="36">
        <v>3584.583333333333</v>
      </c>
      <c r="I130" s="36">
        <v>3625.7166666666662</v>
      </c>
      <c r="J130" s="36">
        <v>3653.2833333333333</v>
      </c>
      <c r="K130" s="31">
        <v>3598.15</v>
      </c>
      <c r="L130" s="31">
        <v>3529.45</v>
      </c>
      <c r="M130" s="31">
        <v>22.910419999999998</v>
      </c>
      <c r="N130" s="1"/>
      <c r="O130" s="1"/>
    </row>
    <row r="131" spans="1:15" ht="12.75" customHeight="1">
      <c r="A131" s="51">
        <v>122</v>
      </c>
      <c r="B131" s="53" t="s">
        <v>163</v>
      </c>
      <c r="C131" s="31">
        <v>443.15</v>
      </c>
      <c r="D131" s="36">
        <v>438.34999999999997</v>
      </c>
      <c r="E131" s="36">
        <v>431.69999999999993</v>
      </c>
      <c r="F131" s="36">
        <v>420.24999999999994</v>
      </c>
      <c r="G131" s="36">
        <v>413.59999999999991</v>
      </c>
      <c r="H131" s="36">
        <v>449.79999999999995</v>
      </c>
      <c r="I131" s="36">
        <v>456.44999999999993</v>
      </c>
      <c r="J131" s="36">
        <v>467.9</v>
      </c>
      <c r="K131" s="31">
        <v>445</v>
      </c>
      <c r="L131" s="31">
        <v>426.9</v>
      </c>
      <c r="M131" s="31">
        <v>26.335159999999998</v>
      </c>
      <c r="N131" s="1"/>
      <c r="O131" s="1"/>
    </row>
    <row r="132" spans="1:15" ht="12.75" customHeight="1">
      <c r="A132" s="51">
        <v>123</v>
      </c>
      <c r="B132" s="53" t="s">
        <v>282</v>
      </c>
      <c r="C132" s="31">
        <v>975.9</v>
      </c>
      <c r="D132" s="36">
        <v>968.19999999999993</v>
      </c>
      <c r="E132" s="36">
        <v>952.09999999999991</v>
      </c>
      <c r="F132" s="36">
        <v>928.3</v>
      </c>
      <c r="G132" s="36">
        <v>912.19999999999993</v>
      </c>
      <c r="H132" s="36">
        <v>991.99999999999989</v>
      </c>
      <c r="I132" s="36">
        <v>1008.1</v>
      </c>
      <c r="J132" s="36">
        <v>1031.8999999999999</v>
      </c>
      <c r="K132" s="31">
        <v>984.3</v>
      </c>
      <c r="L132" s="31">
        <v>944.4</v>
      </c>
      <c r="M132" s="31">
        <v>22.26633</v>
      </c>
      <c r="N132" s="1"/>
      <c r="O132" s="1"/>
    </row>
    <row r="133" spans="1:15" ht="12.75" customHeight="1">
      <c r="A133" s="51">
        <v>124</v>
      </c>
      <c r="B133" s="53" t="s">
        <v>168</v>
      </c>
      <c r="C133" s="31">
        <v>1611.45</v>
      </c>
      <c r="D133" s="36">
        <v>1616.1666666666667</v>
      </c>
      <c r="E133" s="36">
        <v>1595.3833333333334</v>
      </c>
      <c r="F133" s="36">
        <v>1579.3166666666666</v>
      </c>
      <c r="G133" s="36">
        <v>1558.5333333333333</v>
      </c>
      <c r="H133" s="36">
        <v>1632.2333333333336</v>
      </c>
      <c r="I133" s="36">
        <v>1653.0166666666669</v>
      </c>
      <c r="J133" s="36">
        <v>1669.0833333333337</v>
      </c>
      <c r="K133" s="31">
        <v>1636.95</v>
      </c>
      <c r="L133" s="31">
        <v>1600.1</v>
      </c>
      <c r="M133" s="31">
        <v>7.6273799999999996</v>
      </c>
      <c r="N133" s="1"/>
      <c r="O133" s="1"/>
    </row>
    <row r="134" spans="1:15" ht="12.75" customHeight="1">
      <c r="A134" s="51">
        <v>125</v>
      </c>
      <c r="B134" s="53" t="s">
        <v>181</v>
      </c>
      <c r="C134" s="31">
        <v>130156.15</v>
      </c>
      <c r="D134" s="36">
        <v>129615.33333333333</v>
      </c>
      <c r="E134" s="36">
        <v>128541.96666666666</v>
      </c>
      <c r="F134" s="36">
        <v>126927.78333333333</v>
      </c>
      <c r="G134" s="36">
        <v>125854.41666666666</v>
      </c>
      <c r="H134" s="36">
        <v>131229.51666666666</v>
      </c>
      <c r="I134" s="36">
        <v>132302.88333333333</v>
      </c>
      <c r="J134" s="36">
        <v>133917.06666666665</v>
      </c>
      <c r="K134" s="31">
        <v>130688.7</v>
      </c>
      <c r="L134" s="31">
        <v>128001.15</v>
      </c>
      <c r="M134" s="31">
        <v>6.7989999999999995E-2</v>
      </c>
      <c r="N134" s="1"/>
      <c r="O134" s="1"/>
    </row>
    <row r="135" spans="1:15" ht="12.75" customHeight="1">
      <c r="A135" s="51">
        <v>126</v>
      </c>
      <c r="B135" s="53" t="s">
        <v>444</v>
      </c>
      <c r="C135" s="31">
        <v>1159.25</v>
      </c>
      <c r="D135" s="36">
        <v>1170.3666666666666</v>
      </c>
      <c r="E135" s="36">
        <v>1141.1333333333332</v>
      </c>
      <c r="F135" s="36">
        <v>1123.0166666666667</v>
      </c>
      <c r="G135" s="36">
        <v>1093.7833333333333</v>
      </c>
      <c r="H135" s="36">
        <v>1188.4833333333331</v>
      </c>
      <c r="I135" s="36">
        <v>1217.7166666666662</v>
      </c>
      <c r="J135" s="36">
        <v>1235.833333333333</v>
      </c>
      <c r="K135" s="31">
        <v>1199.5999999999999</v>
      </c>
      <c r="L135" s="31">
        <v>1152.25</v>
      </c>
      <c r="M135" s="31">
        <v>4.9046399999999997</v>
      </c>
      <c r="N135" s="1"/>
      <c r="O135" s="1"/>
    </row>
    <row r="136" spans="1:15" ht="12.75" customHeight="1">
      <c r="A136" s="51">
        <v>127</v>
      </c>
      <c r="B136" s="53" t="s">
        <v>170</v>
      </c>
      <c r="C136" s="31">
        <v>288</v>
      </c>
      <c r="D136" s="36">
        <v>289.98333333333335</v>
      </c>
      <c r="E136" s="36">
        <v>284.9666666666667</v>
      </c>
      <c r="F136" s="36">
        <v>281.93333333333334</v>
      </c>
      <c r="G136" s="36">
        <v>276.91666666666669</v>
      </c>
      <c r="H136" s="36">
        <v>293.01666666666671</v>
      </c>
      <c r="I136" s="36">
        <v>298.03333333333336</v>
      </c>
      <c r="J136" s="36">
        <v>301.06666666666672</v>
      </c>
      <c r="K136" s="31">
        <v>295</v>
      </c>
      <c r="L136" s="31">
        <v>286.95</v>
      </c>
      <c r="M136" s="31">
        <v>12.77406</v>
      </c>
      <c r="N136" s="1"/>
      <c r="O136" s="1"/>
    </row>
    <row r="137" spans="1:15" ht="12.75" customHeight="1">
      <c r="A137" s="51">
        <v>128</v>
      </c>
      <c r="B137" s="53" t="s">
        <v>169</v>
      </c>
      <c r="C137" s="31">
        <v>2031.3</v>
      </c>
      <c r="D137" s="36">
        <v>2044.2666666666667</v>
      </c>
      <c r="E137" s="36">
        <v>2014.7833333333333</v>
      </c>
      <c r="F137" s="36">
        <v>1998.2666666666667</v>
      </c>
      <c r="G137" s="36">
        <v>1968.7833333333333</v>
      </c>
      <c r="H137" s="36">
        <v>2060.7833333333333</v>
      </c>
      <c r="I137" s="36">
        <v>2090.2666666666664</v>
      </c>
      <c r="J137" s="36">
        <v>2106.7833333333333</v>
      </c>
      <c r="K137" s="31">
        <v>2073.75</v>
      </c>
      <c r="L137" s="31">
        <v>2027.75</v>
      </c>
      <c r="M137" s="31">
        <v>19.817299999999999</v>
      </c>
      <c r="N137" s="1"/>
      <c r="O137" s="1"/>
    </row>
    <row r="138" spans="1:15" ht="12.75" customHeight="1">
      <c r="A138" s="51">
        <v>129</v>
      </c>
      <c r="B138" s="53" t="s">
        <v>839</v>
      </c>
      <c r="C138" s="31">
        <v>2281.0500000000002</v>
      </c>
      <c r="D138" s="36">
        <v>2275.7333333333336</v>
      </c>
      <c r="E138" s="36">
        <v>2246.4666666666672</v>
      </c>
      <c r="F138" s="36">
        <v>2211.8833333333337</v>
      </c>
      <c r="G138" s="36">
        <v>2182.6166666666672</v>
      </c>
      <c r="H138" s="36">
        <v>2310.3166666666671</v>
      </c>
      <c r="I138" s="36">
        <v>2339.5833333333335</v>
      </c>
      <c r="J138" s="36">
        <v>2374.166666666667</v>
      </c>
      <c r="K138" s="31">
        <v>2305</v>
      </c>
      <c r="L138" s="31">
        <v>2241.15</v>
      </c>
      <c r="M138" s="31">
        <v>2.4660799999999998</v>
      </c>
      <c r="N138" s="1"/>
      <c r="O138" s="1"/>
    </row>
    <row r="139" spans="1:15" ht="12.75" customHeight="1">
      <c r="A139" s="51">
        <v>130</v>
      </c>
      <c r="B139" s="53" t="s">
        <v>172</v>
      </c>
      <c r="C139" s="31">
        <v>508.15</v>
      </c>
      <c r="D139" s="36">
        <v>508.59999999999997</v>
      </c>
      <c r="E139" s="36">
        <v>501.74999999999989</v>
      </c>
      <c r="F139" s="36">
        <v>495.34999999999991</v>
      </c>
      <c r="G139" s="36">
        <v>488.49999999999983</v>
      </c>
      <c r="H139" s="36">
        <v>515</v>
      </c>
      <c r="I139" s="36">
        <v>521.84999999999991</v>
      </c>
      <c r="J139" s="36">
        <v>528.25</v>
      </c>
      <c r="K139" s="31">
        <v>515.45000000000005</v>
      </c>
      <c r="L139" s="31">
        <v>502.2</v>
      </c>
      <c r="M139" s="31">
        <v>13.571339999999999</v>
      </c>
      <c r="N139" s="1"/>
      <c r="O139" s="1"/>
    </row>
    <row r="140" spans="1:15" ht="12.75" customHeight="1">
      <c r="A140" s="51">
        <v>131</v>
      </c>
      <c r="B140" s="53" t="s">
        <v>173</v>
      </c>
      <c r="C140" s="31">
        <v>12502.7</v>
      </c>
      <c r="D140" s="36">
        <v>12442.65</v>
      </c>
      <c r="E140" s="36">
        <v>12335.4</v>
      </c>
      <c r="F140" s="36">
        <v>12168.1</v>
      </c>
      <c r="G140" s="36">
        <v>12060.85</v>
      </c>
      <c r="H140" s="36">
        <v>12609.949999999999</v>
      </c>
      <c r="I140" s="36">
        <v>12717.199999999999</v>
      </c>
      <c r="J140" s="36">
        <v>12884.499999999998</v>
      </c>
      <c r="K140" s="31">
        <v>12549.9</v>
      </c>
      <c r="L140" s="31">
        <v>12275.35</v>
      </c>
      <c r="M140" s="31">
        <v>5.79183</v>
      </c>
      <c r="N140" s="1"/>
      <c r="O140" s="1"/>
    </row>
    <row r="141" spans="1:15" ht="12.75" customHeight="1">
      <c r="A141" s="51">
        <v>132</v>
      </c>
      <c r="B141" s="53" t="s">
        <v>177</v>
      </c>
      <c r="C141" s="31">
        <v>1001.8</v>
      </c>
      <c r="D141" s="36">
        <v>1009.6833333333334</v>
      </c>
      <c r="E141" s="36">
        <v>991.36666666666679</v>
      </c>
      <c r="F141" s="36">
        <v>980.93333333333339</v>
      </c>
      <c r="G141" s="36">
        <v>962.61666666666679</v>
      </c>
      <c r="H141" s="36">
        <v>1020.1166666666668</v>
      </c>
      <c r="I141" s="36">
        <v>1038.4333333333334</v>
      </c>
      <c r="J141" s="36">
        <v>1048.8666666666668</v>
      </c>
      <c r="K141" s="31">
        <v>1028</v>
      </c>
      <c r="L141" s="31">
        <v>999.25</v>
      </c>
      <c r="M141" s="31">
        <v>11.612579999999999</v>
      </c>
      <c r="N141" s="1"/>
      <c r="O141" s="1"/>
    </row>
    <row r="142" spans="1:15" ht="12.75" customHeight="1">
      <c r="A142" s="51">
        <v>133</v>
      </c>
      <c r="B142" s="53" t="s">
        <v>284</v>
      </c>
      <c r="C142" s="31">
        <v>817.95</v>
      </c>
      <c r="D142" s="36">
        <v>818.5</v>
      </c>
      <c r="E142" s="36">
        <v>807.05</v>
      </c>
      <c r="F142" s="36">
        <v>796.15</v>
      </c>
      <c r="G142" s="36">
        <v>784.69999999999993</v>
      </c>
      <c r="H142" s="36">
        <v>829.4</v>
      </c>
      <c r="I142" s="36">
        <v>840.85</v>
      </c>
      <c r="J142" s="36">
        <v>851.75</v>
      </c>
      <c r="K142" s="31">
        <v>829.95</v>
      </c>
      <c r="L142" s="31">
        <v>807.6</v>
      </c>
      <c r="M142" s="31">
        <v>16.074470000000002</v>
      </c>
      <c r="N142" s="1"/>
      <c r="O142" s="1"/>
    </row>
    <row r="143" spans="1:15" ht="12.75" customHeight="1">
      <c r="A143" s="51">
        <v>134</v>
      </c>
      <c r="B143" s="53" t="s">
        <v>449</v>
      </c>
      <c r="C143" s="31">
        <v>2213</v>
      </c>
      <c r="D143" s="36">
        <v>2186.5333333333333</v>
      </c>
      <c r="E143" s="36">
        <v>2126.6666666666665</v>
      </c>
      <c r="F143" s="36">
        <v>2040.333333333333</v>
      </c>
      <c r="G143" s="36">
        <v>1980.4666666666662</v>
      </c>
      <c r="H143" s="36">
        <v>2272.8666666666668</v>
      </c>
      <c r="I143" s="36">
        <v>2332.7333333333336</v>
      </c>
      <c r="J143" s="36">
        <v>2419.0666666666671</v>
      </c>
      <c r="K143" s="31">
        <v>2246.4</v>
      </c>
      <c r="L143" s="31">
        <v>2100.1999999999998</v>
      </c>
      <c r="M143" s="31">
        <v>19.68028</v>
      </c>
      <c r="N143" s="1"/>
      <c r="O143" s="1"/>
    </row>
    <row r="144" spans="1:15" ht="12.75" customHeight="1">
      <c r="A144" s="51">
        <v>135</v>
      </c>
      <c r="B144" s="53" t="s">
        <v>285</v>
      </c>
      <c r="C144" s="31">
        <v>70.8</v>
      </c>
      <c r="D144" s="36">
        <v>70.25</v>
      </c>
      <c r="E144" s="36">
        <v>68.099999999999994</v>
      </c>
      <c r="F144" s="36">
        <v>65.399999999999991</v>
      </c>
      <c r="G144" s="36">
        <v>63.249999999999986</v>
      </c>
      <c r="H144" s="36">
        <v>72.95</v>
      </c>
      <c r="I144" s="36">
        <v>75.100000000000009</v>
      </c>
      <c r="J144" s="36">
        <v>77.800000000000011</v>
      </c>
      <c r="K144" s="31">
        <v>72.400000000000006</v>
      </c>
      <c r="L144" s="31">
        <v>67.55</v>
      </c>
      <c r="M144" s="31">
        <v>228.30741</v>
      </c>
      <c r="N144" s="1"/>
      <c r="O144" s="1"/>
    </row>
    <row r="145" spans="1:15" ht="12.75" customHeight="1">
      <c r="A145" s="51">
        <v>136</v>
      </c>
      <c r="B145" s="53" t="s">
        <v>180</v>
      </c>
      <c r="C145" s="31">
        <v>2308</v>
      </c>
      <c r="D145" s="36">
        <v>2333.4833333333331</v>
      </c>
      <c r="E145" s="36">
        <v>2276.5166666666664</v>
      </c>
      <c r="F145" s="36">
        <v>2245.0333333333333</v>
      </c>
      <c r="G145" s="36">
        <v>2188.0666666666666</v>
      </c>
      <c r="H145" s="36">
        <v>2364.9666666666662</v>
      </c>
      <c r="I145" s="36">
        <v>2421.9333333333325</v>
      </c>
      <c r="J145" s="36">
        <v>2453.4166666666661</v>
      </c>
      <c r="K145" s="31">
        <v>2390.4499999999998</v>
      </c>
      <c r="L145" s="31">
        <v>2302</v>
      </c>
      <c r="M145" s="31">
        <v>6.7118200000000003</v>
      </c>
      <c r="N145" s="1"/>
      <c r="O145" s="1"/>
    </row>
    <row r="146" spans="1:15" ht="12.75" customHeight="1">
      <c r="A146" s="51">
        <v>137</v>
      </c>
      <c r="B146" s="53" t="s">
        <v>182</v>
      </c>
      <c r="C146" s="31">
        <v>1633.25</v>
      </c>
      <c r="D146" s="36">
        <v>1637.9166666666667</v>
      </c>
      <c r="E146" s="36">
        <v>1621.3833333333334</v>
      </c>
      <c r="F146" s="36">
        <v>1609.5166666666667</v>
      </c>
      <c r="G146" s="36">
        <v>1592.9833333333333</v>
      </c>
      <c r="H146" s="36">
        <v>1649.7833333333335</v>
      </c>
      <c r="I146" s="36">
        <v>1666.3166666666668</v>
      </c>
      <c r="J146" s="36">
        <v>1678.1833333333336</v>
      </c>
      <c r="K146" s="31">
        <v>1654.45</v>
      </c>
      <c r="L146" s="31">
        <v>1626.05</v>
      </c>
      <c r="M146" s="31">
        <v>4.79495</v>
      </c>
      <c r="N146" s="1"/>
      <c r="O146" s="1"/>
    </row>
    <row r="147" spans="1:15" ht="12.75" customHeight="1">
      <c r="A147" s="51">
        <v>138</v>
      </c>
      <c r="B147" s="53" t="s">
        <v>456</v>
      </c>
      <c r="C147" s="31">
        <v>91.2</v>
      </c>
      <c r="D147" s="36">
        <v>90.233333333333334</v>
      </c>
      <c r="E147" s="36">
        <v>88.666666666666671</v>
      </c>
      <c r="F147" s="36">
        <v>86.13333333333334</v>
      </c>
      <c r="G147" s="36">
        <v>84.566666666666677</v>
      </c>
      <c r="H147" s="36">
        <v>92.766666666666666</v>
      </c>
      <c r="I147" s="36">
        <v>94.333333333333329</v>
      </c>
      <c r="J147" s="36">
        <v>96.86666666666666</v>
      </c>
      <c r="K147" s="31">
        <v>91.8</v>
      </c>
      <c r="L147" s="31">
        <v>87.7</v>
      </c>
      <c r="M147" s="31">
        <v>503.48939000000001</v>
      </c>
      <c r="N147" s="1"/>
      <c r="O147" s="1"/>
    </row>
    <row r="148" spans="1:15" ht="12.75" customHeight="1">
      <c r="A148" s="51">
        <v>139</v>
      </c>
      <c r="B148" s="53" t="s">
        <v>187</v>
      </c>
      <c r="C148" s="31">
        <v>240.45</v>
      </c>
      <c r="D148" s="36">
        <v>240.71666666666667</v>
      </c>
      <c r="E148" s="36">
        <v>235.88333333333333</v>
      </c>
      <c r="F148" s="36">
        <v>231.31666666666666</v>
      </c>
      <c r="G148" s="36">
        <v>226.48333333333332</v>
      </c>
      <c r="H148" s="36">
        <v>245.28333333333333</v>
      </c>
      <c r="I148" s="36">
        <v>250.11666666666665</v>
      </c>
      <c r="J148" s="36">
        <v>254.68333333333334</v>
      </c>
      <c r="K148" s="31">
        <v>245.55</v>
      </c>
      <c r="L148" s="31">
        <v>236.15</v>
      </c>
      <c r="M148" s="31">
        <v>134.64749</v>
      </c>
      <c r="N148" s="1"/>
      <c r="O148" s="1"/>
    </row>
    <row r="149" spans="1:15" ht="12.75" customHeight="1">
      <c r="A149" s="51">
        <v>140</v>
      </c>
      <c r="B149" s="53" t="s">
        <v>189</v>
      </c>
      <c r="C149" s="31">
        <v>359.25</v>
      </c>
      <c r="D149" s="36">
        <v>358.60000000000008</v>
      </c>
      <c r="E149" s="36">
        <v>355.25000000000017</v>
      </c>
      <c r="F149" s="36">
        <v>351.25000000000011</v>
      </c>
      <c r="G149" s="36">
        <v>347.9000000000002</v>
      </c>
      <c r="H149" s="36">
        <v>362.60000000000014</v>
      </c>
      <c r="I149" s="36">
        <v>365.95000000000005</v>
      </c>
      <c r="J149" s="36">
        <v>369.9500000000001</v>
      </c>
      <c r="K149" s="31">
        <v>361.95</v>
      </c>
      <c r="L149" s="31">
        <v>354.6</v>
      </c>
      <c r="M149" s="31">
        <v>153.28939</v>
      </c>
      <c r="N149" s="1"/>
      <c r="O149" s="1"/>
    </row>
    <row r="150" spans="1:15" ht="12.75" customHeight="1">
      <c r="A150" s="51">
        <v>141</v>
      </c>
      <c r="B150" s="53" t="s">
        <v>185</v>
      </c>
      <c r="C150" s="31">
        <v>3229.5</v>
      </c>
      <c r="D150" s="36">
        <v>3229.0666666666671</v>
      </c>
      <c r="E150" s="36">
        <v>3192.483333333334</v>
      </c>
      <c r="F150" s="36">
        <v>3155.4666666666672</v>
      </c>
      <c r="G150" s="36">
        <v>3118.8833333333341</v>
      </c>
      <c r="H150" s="36">
        <v>3266.0833333333339</v>
      </c>
      <c r="I150" s="36">
        <v>3302.666666666667</v>
      </c>
      <c r="J150" s="36">
        <v>3339.6833333333338</v>
      </c>
      <c r="K150" s="31">
        <v>3265.65</v>
      </c>
      <c r="L150" s="31">
        <v>3192.05</v>
      </c>
      <c r="M150" s="31">
        <v>3.1834600000000002</v>
      </c>
      <c r="N150" s="1"/>
      <c r="O150" s="1"/>
    </row>
    <row r="151" spans="1:15" ht="12.75" customHeight="1">
      <c r="A151" s="51">
        <v>142</v>
      </c>
      <c r="B151" s="53" t="s">
        <v>186</v>
      </c>
      <c r="C151" s="31">
        <v>2546.1</v>
      </c>
      <c r="D151" s="36">
        <v>2557.35</v>
      </c>
      <c r="E151" s="36">
        <v>2531.0499999999997</v>
      </c>
      <c r="F151" s="36">
        <v>2516</v>
      </c>
      <c r="G151" s="36">
        <v>2489.6999999999998</v>
      </c>
      <c r="H151" s="36">
        <v>2572.3999999999996</v>
      </c>
      <c r="I151" s="36">
        <v>2598.6999999999998</v>
      </c>
      <c r="J151" s="36">
        <v>2613.7499999999995</v>
      </c>
      <c r="K151" s="31">
        <v>2583.65</v>
      </c>
      <c r="L151" s="31">
        <v>2542.3000000000002</v>
      </c>
      <c r="M151" s="31">
        <v>7.6886099999999997</v>
      </c>
      <c r="N151" s="1"/>
      <c r="O151" s="1"/>
    </row>
    <row r="152" spans="1:15" ht="12.75" customHeight="1">
      <c r="A152" s="51">
        <v>143</v>
      </c>
      <c r="B152" s="53" t="s">
        <v>190</v>
      </c>
      <c r="C152" s="31">
        <v>1460.65</v>
      </c>
      <c r="D152" s="36">
        <v>1457.1499999999999</v>
      </c>
      <c r="E152" s="36">
        <v>1445.2499999999998</v>
      </c>
      <c r="F152" s="36">
        <v>1429.85</v>
      </c>
      <c r="G152" s="36">
        <v>1417.9499999999998</v>
      </c>
      <c r="H152" s="36">
        <v>1472.5499999999997</v>
      </c>
      <c r="I152" s="36">
        <v>1484.4499999999998</v>
      </c>
      <c r="J152" s="36">
        <v>1499.8499999999997</v>
      </c>
      <c r="K152" s="31">
        <v>1469.05</v>
      </c>
      <c r="L152" s="31">
        <v>1441.75</v>
      </c>
      <c r="M152" s="31">
        <v>6.1259199999999998</v>
      </c>
      <c r="N152" s="1"/>
      <c r="O152" s="1"/>
    </row>
    <row r="153" spans="1:15" ht="12.75" customHeight="1">
      <c r="A153" s="51">
        <v>144</v>
      </c>
      <c r="B153" s="53" t="s">
        <v>192</v>
      </c>
      <c r="C153" s="31">
        <v>283.14999999999998</v>
      </c>
      <c r="D153" s="36">
        <v>283.65000000000003</v>
      </c>
      <c r="E153" s="36">
        <v>274.75000000000006</v>
      </c>
      <c r="F153" s="36">
        <v>266.35000000000002</v>
      </c>
      <c r="G153" s="36">
        <v>257.45000000000005</v>
      </c>
      <c r="H153" s="36">
        <v>292.05000000000007</v>
      </c>
      <c r="I153" s="36">
        <v>300.95000000000005</v>
      </c>
      <c r="J153" s="36">
        <v>309.35000000000008</v>
      </c>
      <c r="K153" s="31">
        <v>292.55</v>
      </c>
      <c r="L153" s="31">
        <v>275.25</v>
      </c>
      <c r="M153" s="31">
        <v>790.82543999999996</v>
      </c>
      <c r="N153" s="1"/>
      <c r="O153" s="1"/>
    </row>
    <row r="154" spans="1:15" ht="12.75" customHeight="1">
      <c r="A154" s="51">
        <v>145</v>
      </c>
      <c r="B154" s="53" t="s">
        <v>287</v>
      </c>
      <c r="C154" s="31">
        <v>622.95000000000005</v>
      </c>
      <c r="D154" s="36">
        <v>622.98333333333323</v>
      </c>
      <c r="E154" s="36">
        <v>611.06666666666649</v>
      </c>
      <c r="F154" s="36">
        <v>599.18333333333328</v>
      </c>
      <c r="G154" s="36">
        <v>587.26666666666654</v>
      </c>
      <c r="H154" s="36">
        <v>634.86666666666645</v>
      </c>
      <c r="I154" s="36">
        <v>646.78333333333319</v>
      </c>
      <c r="J154" s="36">
        <v>658.6666666666664</v>
      </c>
      <c r="K154" s="31">
        <v>634.9</v>
      </c>
      <c r="L154" s="31">
        <v>611.1</v>
      </c>
      <c r="M154" s="31">
        <v>47.218649999999997</v>
      </c>
      <c r="N154" s="1"/>
      <c r="O154" s="1"/>
    </row>
    <row r="155" spans="1:15" ht="12.75" customHeight="1">
      <c r="A155" s="51">
        <v>146</v>
      </c>
      <c r="B155" s="53" t="s">
        <v>288</v>
      </c>
      <c r="C155" s="31">
        <v>391.35</v>
      </c>
      <c r="D155" s="36">
        <v>391.36666666666662</v>
      </c>
      <c r="E155" s="36">
        <v>385.33333333333326</v>
      </c>
      <c r="F155" s="36">
        <v>379.31666666666666</v>
      </c>
      <c r="G155" s="36">
        <v>373.2833333333333</v>
      </c>
      <c r="H155" s="36">
        <v>397.38333333333321</v>
      </c>
      <c r="I155" s="36">
        <v>403.41666666666663</v>
      </c>
      <c r="J155" s="36">
        <v>409.43333333333317</v>
      </c>
      <c r="K155" s="31">
        <v>397.4</v>
      </c>
      <c r="L155" s="31">
        <v>385.35</v>
      </c>
      <c r="M155" s="31">
        <v>10.98457</v>
      </c>
      <c r="N155" s="1"/>
      <c r="O155" s="1"/>
    </row>
    <row r="156" spans="1:15" ht="12.75" customHeight="1">
      <c r="A156" s="51">
        <v>147</v>
      </c>
      <c r="B156" s="53" t="s">
        <v>289</v>
      </c>
      <c r="C156" s="31">
        <v>1230.0999999999999</v>
      </c>
      <c r="D156" s="36">
        <v>1229.4833333333333</v>
      </c>
      <c r="E156" s="36">
        <v>1203.0666666666666</v>
      </c>
      <c r="F156" s="36">
        <v>1176.0333333333333</v>
      </c>
      <c r="G156" s="36">
        <v>1149.6166666666666</v>
      </c>
      <c r="H156" s="36">
        <v>1256.5166666666667</v>
      </c>
      <c r="I156" s="36">
        <v>1282.9333333333332</v>
      </c>
      <c r="J156" s="36">
        <v>1309.9666666666667</v>
      </c>
      <c r="K156" s="31">
        <v>1255.9000000000001</v>
      </c>
      <c r="L156" s="31">
        <v>1202.45</v>
      </c>
      <c r="M156" s="31">
        <v>14.014200000000001</v>
      </c>
      <c r="N156" s="1"/>
      <c r="O156" s="1"/>
    </row>
    <row r="157" spans="1:15" ht="12.75" customHeight="1">
      <c r="A157" s="51">
        <v>148</v>
      </c>
      <c r="B157" s="53" t="s">
        <v>199</v>
      </c>
      <c r="C157" s="31">
        <v>3742.25</v>
      </c>
      <c r="D157" s="36">
        <v>3770.7833333333333</v>
      </c>
      <c r="E157" s="36">
        <v>3708.4666666666667</v>
      </c>
      <c r="F157" s="36">
        <v>3674.6833333333334</v>
      </c>
      <c r="G157" s="36">
        <v>3612.3666666666668</v>
      </c>
      <c r="H157" s="36">
        <v>3804.5666666666666</v>
      </c>
      <c r="I157" s="36">
        <v>3866.8833333333332</v>
      </c>
      <c r="J157" s="36">
        <v>3900.6666666666665</v>
      </c>
      <c r="K157" s="31">
        <v>3833.1</v>
      </c>
      <c r="L157" s="31">
        <v>3737</v>
      </c>
      <c r="M157" s="31">
        <v>2.5534699999999999</v>
      </c>
      <c r="N157" s="1"/>
      <c r="O157" s="1"/>
    </row>
    <row r="158" spans="1:15" ht="12.75" customHeight="1">
      <c r="A158" s="51">
        <v>149</v>
      </c>
      <c r="B158" s="53" t="s">
        <v>193</v>
      </c>
      <c r="C158" s="31">
        <v>35675.5</v>
      </c>
      <c r="D158" s="36">
        <v>35547.200000000004</v>
      </c>
      <c r="E158" s="36">
        <v>35128.400000000009</v>
      </c>
      <c r="F158" s="36">
        <v>34581.300000000003</v>
      </c>
      <c r="G158" s="36">
        <v>34162.500000000007</v>
      </c>
      <c r="H158" s="36">
        <v>36094.30000000001</v>
      </c>
      <c r="I158" s="36">
        <v>36513.100000000013</v>
      </c>
      <c r="J158" s="36">
        <v>37060.200000000012</v>
      </c>
      <c r="K158" s="31">
        <v>35966</v>
      </c>
      <c r="L158" s="31">
        <v>35000.1</v>
      </c>
      <c r="M158" s="31">
        <v>0.28186</v>
      </c>
      <c r="N158" s="1"/>
      <c r="O158" s="1"/>
    </row>
    <row r="159" spans="1:15" ht="12.75" customHeight="1">
      <c r="A159" s="51">
        <v>150</v>
      </c>
      <c r="B159" s="53" t="s">
        <v>290</v>
      </c>
      <c r="C159" s="31">
        <v>1408.5</v>
      </c>
      <c r="D159" s="36">
        <v>1383.4833333333333</v>
      </c>
      <c r="E159" s="36">
        <v>1342.9666666666667</v>
      </c>
      <c r="F159" s="36">
        <v>1277.4333333333334</v>
      </c>
      <c r="G159" s="36">
        <v>1236.9166666666667</v>
      </c>
      <c r="H159" s="36">
        <v>1449.0166666666667</v>
      </c>
      <c r="I159" s="36">
        <v>1489.5333333333335</v>
      </c>
      <c r="J159" s="36">
        <v>1555.0666666666666</v>
      </c>
      <c r="K159" s="31">
        <v>1424</v>
      </c>
      <c r="L159" s="31">
        <v>1317.95</v>
      </c>
      <c r="M159" s="31">
        <v>21.20288</v>
      </c>
      <c r="N159" s="1"/>
      <c r="O159" s="1"/>
    </row>
    <row r="160" spans="1:15" ht="12.75" customHeight="1">
      <c r="A160" s="51">
        <v>151</v>
      </c>
      <c r="B160" s="53" t="s">
        <v>195</v>
      </c>
      <c r="C160" s="31">
        <v>3858.25</v>
      </c>
      <c r="D160" s="36">
        <v>3895.1</v>
      </c>
      <c r="E160" s="36">
        <v>3813.1499999999996</v>
      </c>
      <c r="F160" s="36">
        <v>3768.0499999999997</v>
      </c>
      <c r="G160" s="36">
        <v>3686.0999999999995</v>
      </c>
      <c r="H160" s="36">
        <v>3940.2</v>
      </c>
      <c r="I160" s="36">
        <v>4022.1499999999996</v>
      </c>
      <c r="J160" s="36">
        <v>4067.25</v>
      </c>
      <c r="K160" s="31">
        <v>3977.05</v>
      </c>
      <c r="L160" s="31">
        <v>3850</v>
      </c>
      <c r="M160" s="31">
        <v>3.2466599999999999</v>
      </c>
      <c r="N160" s="1"/>
      <c r="O160" s="1"/>
    </row>
    <row r="161" spans="1:15" ht="12.75" customHeight="1">
      <c r="A161" s="51">
        <v>152</v>
      </c>
      <c r="B161" s="53" t="s">
        <v>196</v>
      </c>
      <c r="C161" s="31">
        <v>308</v>
      </c>
      <c r="D161" s="36">
        <v>307.05</v>
      </c>
      <c r="E161" s="36">
        <v>300.45000000000005</v>
      </c>
      <c r="F161" s="36">
        <v>292.90000000000003</v>
      </c>
      <c r="G161" s="36">
        <v>286.30000000000007</v>
      </c>
      <c r="H161" s="36">
        <v>314.60000000000002</v>
      </c>
      <c r="I161" s="36">
        <v>321.20000000000005</v>
      </c>
      <c r="J161" s="36">
        <v>328.75</v>
      </c>
      <c r="K161" s="31">
        <v>313.64999999999998</v>
      </c>
      <c r="L161" s="31">
        <v>299.5</v>
      </c>
      <c r="M161" s="31">
        <v>138.39297999999999</v>
      </c>
      <c r="N161" s="1"/>
      <c r="O161" s="1"/>
    </row>
    <row r="162" spans="1:15" ht="12.75" customHeight="1">
      <c r="A162" s="51">
        <v>153</v>
      </c>
      <c r="B162" s="53" t="s">
        <v>198</v>
      </c>
      <c r="C162" s="31">
        <v>2879.1</v>
      </c>
      <c r="D162" s="36">
        <v>2876.7833333333333</v>
      </c>
      <c r="E162" s="36">
        <v>2855.3166666666666</v>
      </c>
      <c r="F162" s="36">
        <v>2831.5333333333333</v>
      </c>
      <c r="G162" s="36">
        <v>2810.0666666666666</v>
      </c>
      <c r="H162" s="36">
        <v>2900.5666666666666</v>
      </c>
      <c r="I162" s="36">
        <v>2922.0333333333328</v>
      </c>
      <c r="J162" s="36">
        <v>2945.8166666666666</v>
      </c>
      <c r="K162" s="31">
        <v>2898.25</v>
      </c>
      <c r="L162" s="31">
        <v>2853</v>
      </c>
      <c r="M162" s="31">
        <v>1.87154</v>
      </c>
      <c r="N162" s="1"/>
      <c r="O162" s="1"/>
    </row>
    <row r="163" spans="1:15" ht="12.75" customHeight="1">
      <c r="A163" s="51">
        <v>154</v>
      </c>
      <c r="B163" s="53" t="s">
        <v>194</v>
      </c>
      <c r="C163" s="31">
        <v>837.55</v>
      </c>
      <c r="D163" s="36">
        <v>837.35</v>
      </c>
      <c r="E163" s="36">
        <v>825.2</v>
      </c>
      <c r="F163" s="36">
        <v>812.85</v>
      </c>
      <c r="G163" s="36">
        <v>800.7</v>
      </c>
      <c r="H163" s="36">
        <v>849.7</v>
      </c>
      <c r="I163" s="36">
        <v>861.84999999999991</v>
      </c>
      <c r="J163" s="36">
        <v>874.2</v>
      </c>
      <c r="K163" s="31">
        <v>849.5</v>
      </c>
      <c r="L163" s="31">
        <v>825</v>
      </c>
      <c r="M163" s="31">
        <v>7.9941000000000004</v>
      </c>
      <c r="N163" s="1"/>
      <c r="O163" s="1"/>
    </row>
    <row r="164" spans="1:15" ht="12.75" customHeight="1">
      <c r="A164" s="51">
        <v>155</v>
      </c>
      <c r="B164" s="53" t="s">
        <v>201</v>
      </c>
      <c r="C164" s="31">
        <v>5267.55</v>
      </c>
      <c r="D164" s="36">
        <v>5298.55</v>
      </c>
      <c r="E164" s="36">
        <v>5210.1000000000004</v>
      </c>
      <c r="F164" s="36">
        <v>5152.6500000000005</v>
      </c>
      <c r="G164" s="36">
        <v>5064.2000000000007</v>
      </c>
      <c r="H164" s="36">
        <v>5356</v>
      </c>
      <c r="I164" s="36">
        <v>5444.4499999999989</v>
      </c>
      <c r="J164" s="36">
        <v>5501.9</v>
      </c>
      <c r="K164" s="31">
        <v>5387</v>
      </c>
      <c r="L164" s="31">
        <v>5241.1000000000004</v>
      </c>
      <c r="M164" s="31">
        <v>3.4297399999999998</v>
      </c>
      <c r="N164" s="1"/>
      <c r="O164" s="1"/>
    </row>
    <row r="165" spans="1:15" ht="12.75" customHeight="1">
      <c r="A165" s="51">
        <v>156</v>
      </c>
      <c r="B165" s="53" t="s">
        <v>291</v>
      </c>
      <c r="C165" s="31">
        <v>489.25</v>
      </c>
      <c r="D165" s="36">
        <v>485.95</v>
      </c>
      <c r="E165" s="36">
        <v>478.5</v>
      </c>
      <c r="F165" s="36">
        <v>467.75</v>
      </c>
      <c r="G165" s="36">
        <v>460.3</v>
      </c>
      <c r="H165" s="36">
        <v>496.7</v>
      </c>
      <c r="I165" s="36">
        <v>504.14999999999992</v>
      </c>
      <c r="J165" s="36">
        <v>514.9</v>
      </c>
      <c r="K165" s="31">
        <v>493.4</v>
      </c>
      <c r="L165" s="31">
        <v>475.2</v>
      </c>
      <c r="M165" s="31">
        <v>9.3627800000000008</v>
      </c>
      <c r="N165" s="1"/>
      <c r="O165" s="1"/>
    </row>
    <row r="166" spans="1:15" ht="12.75" customHeight="1">
      <c r="A166" s="51">
        <v>157</v>
      </c>
      <c r="B166" s="53" t="s">
        <v>197</v>
      </c>
      <c r="C166" s="31">
        <v>396.55</v>
      </c>
      <c r="D166" s="36">
        <v>393.65000000000003</v>
      </c>
      <c r="E166" s="36">
        <v>387.90000000000009</v>
      </c>
      <c r="F166" s="36">
        <v>379.25000000000006</v>
      </c>
      <c r="G166" s="36">
        <v>373.50000000000011</v>
      </c>
      <c r="H166" s="36">
        <v>402.30000000000007</v>
      </c>
      <c r="I166" s="36">
        <v>408.04999999999995</v>
      </c>
      <c r="J166" s="36">
        <v>416.70000000000005</v>
      </c>
      <c r="K166" s="31">
        <v>399.4</v>
      </c>
      <c r="L166" s="31">
        <v>385</v>
      </c>
      <c r="M166" s="31">
        <v>105.43004000000001</v>
      </c>
      <c r="N166" s="1"/>
      <c r="O166" s="1"/>
    </row>
    <row r="167" spans="1:15" ht="12.75" customHeight="1">
      <c r="A167" s="51">
        <v>158</v>
      </c>
      <c r="B167" s="53" t="s">
        <v>202</v>
      </c>
      <c r="C167" s="31">
        <v>274.25</v>
      </c>
      <c r="D167" s="36">
        <v>273.68333333333334</v>
      </c>
      <c r="E167" s="36">
        <v>271.81666666666666</v>
      </c>
      <c r="F167" s="36">
        <v>269.38333333333333</v>
      </c>
      <c r="G167" s="36">
        <v>267.51666666666665</v>
      </c>
      <c r="H167" s="36">
        <v>276.11666666666667</v>
      </c>
      <c r="I167" s="36">
        <v>277.98333333333335</v>
      </c>
      <c r="J167" s="36">
        <v>280.41666666666669</v>
      </c>
      <c r="K167" s="31">
        <v>275.55</v>
      </c>
      <c r="L167" s="31">
        <v>271.25</v>
      </c>
      <c r="M167" s="31">
        <v>96.621949999999998</v>
      </c>
      <c r="N167" s="1"/>
      <c r="O167" s="1"/>
    </row>
    <row r="168" spans="1:15" ht="12.75" customHeight="1">
      <c r="A168" s="51">
        <v>159</v>
      </c>
      <c r="B168" s="53" t="s">
        <v>292</v>
      </c>
      <c r="C168" s="31">
        <v>1203.1500000000001</v>
      </c>
      <c r="D168" s="36">
        <v>1215.3500000000001</v>
      </c>
      <c r="E168" s="36">
        <v>1186.9500000000003</v>
      </c>
      <c r="F168" s="36">
        <v>1170.7500000000002</v>
      </c>
      <c r="G168" s="36">
        <v>1142.3500000000004</v>
      </c>
      <c r="H168" s="36">
        <v>1231.5500000000002</v>
      </c>
      <c r="I168" s="36">
        <v>1259.9500000000003</v>
      </c>
      <c r="J168" s="36">
        <v>1276.1500000000001</v>
      </c>
      <c r="K168" s="31">
        <v>1243.75</v>
      </c>
      <c r="L168" s="31">
        <v>1199.1500000000001</v>
      </c>
      <c r="M168" s="31">
        <v>5.30342</v>
      </c>
      <c r="N168" s="1"/>
      <c r="O168" s="1"/>
    </row>
    <row r="169" spans="1:15" ht="12.75" customHeight="1">
      <c r="A169" s="51">
        <v>160</v>
      </c>
      <c r="B169" s="53" t="s">
        <v>293</v>
      </c>
      <c r="C169" s="31">
        <v>15811.45</v>
      </c>
      <c r="D169" s="36">
        <v>15900.5</v>
      </c>
      <c r="E169" s="36">
        <v>15661</v>
      </c>
      <c r="F169" s="36">
        <v>15510.55</v>
      </c>
      <c r="G169" s="36">
        <v>15271.05</v>
      </c>
      <c r="H169" s="36">
        <v>16050.95</v>
      </c>
      <c r="I169" s="36">
        <v>16290.45</v>
      </c>
      <c r="J169" s="36">
        <v>16440.900000000001</v>
      </c>
      <c r="K169" s="31">
        <v>16140</v>
      </c>
      <c r="L169" s="31">
        <v>15750.05</v>
      </c>
      <c r="M169" s="31">
        <v>6.5009999999999998E-2</v>
      </c>
      <c r="N169" s="1"/>
      <c r="O169" s="1"/>
    </row>
    <row r="170" spans="1:15" ht="12.75" customHeight="1">
      <c r="A170" s="51">
        <v>161</v>
      </c>
      <c r="B170" s="53" t="s">
        <v>200</v>
      </c>
      <c r="C170" s="31">
        <v>128.55000000000001</v>
      </c>
      <c r="D170" s="36">
        <v>129.75</v>
      </c>
      <c r="E170" s="36">
        <v>127</v>
      </c>
      <c r="F170" s="36">
        <v>125.44999999999999</v>
      </c>
      <c r="G170" s="36">
        <v>122.69999999999999</v>
      </c>
      <c r="H170" s="36">
        <v>131.30000000000001</v>
      </c>
      <c r="I170" s="36">
        <v>134.05000000000001</v>
      </c>
      <c r="J170" s="36">
        <v>135.60000000000002</v>
      </c>
      <c r="K170" s="31">
        <v>132.5</v>
      </c>
      <c r="L170" s="31">
        <v>128.19999999999999</v>
      </c>
      <c r="M170" s="31">
        <v>450.07324</v>
      </c>
      <c r="N170" s="1"/>
      <c r="O170" s="1"/>
    </row>
    <row r="171" spans="1:15" ht="12.75" customHeight="1">
      <c r="A171" s="51">
        <v>162</v>
      </c>
      <c r="B171" s="53" t="s">
        <v>208</v>
      </c>
      <c r="C171" s="31">
        <v>429.35</v>
      </c>
      <c r="D171" s="36">
        <v>427.45</v>
      </c>
      <c r="E171" s="36">
        <v>422.04999999999995</v>
      </c>
      <c r="F171" s="36">
        <v>414.74999999999994</v>
      </c>
      <c r="G171" s="36">
        <v>409.34999999999991</v>
      </c>
      <c r="H171" s="36">
        <v>434.75</v>
      </c>
      <c r="I171" s="36">
        <v>440.15</v>
      </c>
      <c r="J171" s="36">
        <v>447.45000000000005</v>
      </c>
      <c r="K171" s="31">
        <v>432.85</v>
      </c>
      <c r="L171" s="31">
        <v>420.15</v>
      </c>
      <c r="M171" s="31">
        <v>121.15039</v>
      </c>
      <c r="N171" s="1"/>
      <c r="O171" s="1"/>
    </row>
    <row r="172" spans="1:15" ht="12.75" customHeight="1">
      <c r="A172" s="51">
        <v>163</v>
      </c>
      <c r="B172" s="53" t="s">
        <v>480</v>
      </c>
      <c r="C172" s="31">
        <v>257.89999999999998</v>
      </c>
      <c r="D172" s="36">
        <v>255.71666666666667</v>
      </c>
      <c r="E172" s="36">
        <v>250.43333333333334</v>
      </c>
      <c r="F172" s="36">
        <v>242.96666666666667</v>
      </c>
      <c r="G172" s="36">
        <v>237.68333333333334</v>
      </c>
      <c r="H172" s="36">
        <v>263.18333333333334</v>
      </c>
      <c r="I172" s="36">
        <v>268.4666666666667</v>
      </c>
      <c r="J172" s="36">
        <v>275.93333333333334</v>
      </c>
      <c r="K172" s="31">
        <v>261</v>
      </c>
      <c r="L172" s="31">
        <v>248.25</v>
      </c>
      <c r="M172" s="31">
        <v>97.320400000000006</v>
      </c>
      <c r="N172" s="1"/>
      <c r="O172" s="1"/>
    </row>
    <row r="173" spans="1:15" ht="12.75" customHeight="1">
      <c r="A173" s="51">
        <v>164</v>
      </c>
      <c r="B173" s="53" t="s">
        <v>209</v>
      </c>
      <c r="C173" s="31">
        <v>2931.5</v>
      </c>
      <c r="D173" s="36">
        <v>2925.2333333333336</v>
      </c>
      <c r="E173" s="36">
        <v>2908.1166666666672</v>
      </c>
      <c r="F173" s="36">
        <v>2884.7333333333336</v>
      </c>
      <c r="G173" s="36">
        <v>2867.6166666666672</v>
      </c>
      <c r="H173" s="36">
        <v>2948.6166666666672</v>
      </c>
      <c r="I173" s="36">
        <v>2965.733333333334</v>
      </c>
      <c r="J173" s="36">
        <v>2989.1166666666672</v>
      </c>
      <c r="K173" s="31">
        <v>2942.35</v>
      </c>
      <c r="L173" s="31">
        <v>2901.85</v>
      </c>
      <c r="M173" s="31">
        <v>46.830919999999999</v>
      </c>
      <c r="N173" s="1"/>
      <c r="O173" s="1"/>
    </row>
    <row r="174" spans="1:15" ht="12.75" customHeight="1">
      <c r="A174" s="51">
        <v>165</v>
      </c>
      <c r="B174" s="53" t="s">
        <v>211</v>
      </c>
      <c r="C174" s="31">
        <v>725.8</v>
      </c>
      <c r="D174" s="36">
        <v>723.2166666666667</v>
      </c>
      <c r="E174" s="36">
        <v>715.08333333333337</v>
      </c>
      <c r="F174" s="36">
        <v>704.36666666666667</v>
      </c>
      <c r="G174" s="36">
        <v>696.23333333333335</v>
      </c>
      <c r="H174" s="36">
        <v>733.93333333333339</v>
      </c>
      <c r="I174" s="36">
        <v>742.06666666666661</v>
      </c>
      <c r="J174" s="36">
        <v>752.78333333333342</v>
      </c>
      <c r="K174" s="31">
        <v>731.35</v>
      </c>
      <c r="L174" s="31">
        <v>712.5</v>
      </c>
      <c r="M174" s="31">
        <v>10.1326</v>
      </c>
      <c r="N174" s="1"/>
      <c r="O174" s="1"/>
    </row>
    <row r="175" spans="1:15" ht="12.75" customHeight="1">
      <c r="A175" s="51">
        <v>166</v>
      </c>
      <c r="B175" t="s">
        <v>212</v>
      </c>
      <c r="C175" s="31">
        <v>1462.75</v>
      </c>
      <c r="D175" s="36">
        <v>1463.8833333333332</v>
      </c>
      <c r="E175" s="36">
        <v>1450.8666666666663</v>
      </c>
      <c r="F175" s="36">
        <v>1438.9833333333331</v>
      </c>
      <c r="G175" s="36">
        <v>1425.9666666666662</v>
      </c>
      <c r="H175" s="36">
        <v>1475.7666666666664</v>
      </c>
      <c r="I175" s="36">
        <v>1488.7833333333333</v>
      </c>
      <c r="J175" s="36">
        <v>1500.6666666666665</v>
      </c>
      <c r="K175" s="31">
        <v>1476.9</v>
      </c>
      <c r="L175" s="31">
        <v>1452</v>
      </c>
      <c r="M175" s="31">
        <v>7.1775000000000002</v>
      </c>
      <c r="N175" s="1"/>
      <c r="O175" s="1"/>
    </row>
    <row r="176" spans="1:15" ht="12.75" customHeight="1">
      <c r="A176" s="51">
        <v>167</v>
      </c>
      <c r="B176" s="53" t="s">
        <v>216</v>
      </c>
      <c r="C176" s="31">
        <v>2518.25</v>
      </c>
      <c r="D176" s="36">
        <v>2533.7000000000003</v>
      </c>
      <c r="E176" s="36">
        <v>2495.5500000000006</v>
      </c>
      <c r="F176" s="36">
        <v>2472.8500000000004</v>
      </c>
      <c r="G176" s="36">
        <v>2434.7000000000007</v>
      </c>
      <c r="H176" s="36">
        <v>2556.4000000000005</v>
      </c>
      <c r="I176" s="36">
        <v>2594.5500000000002</v>
      </c>
      <c r="J176" s="36">
        <v>2617.2500000000005</v>
      </c>
      <c r="K176" s="31">
        <v>2571.85</v>
      </c>
      <c r="L176" s="31">
        <v>2511</v>
      </c>
      <c r="M176" s="31">
        <v>4.7344299999999997</v>
      </c>
      <c r="N176" s="1"/>
      <c r="O176" s="1"/>
    </row>
    <row r="177" spans="1:15" ht="12.75" customHeight="1">
      <c r="A177" s="51">
        <v>168</v>
      </c>
      <c r="B177" s="53" t="s">
        <v>179</v>
      </c>
      <c r="C177" s="31">
        <v>124.25</v>
      </c>
      <c r="D177" s="36">
        <v>122.73333333333333</v>
      </c>
      <c r="E177" s="36">
        <v>119.76666666666667</v>
      </c>
      <c r="F177" s="36">
        <v>115.28333333333333</v>
      </c>
      <c r="G177" s="36">
        <v>112.31666666666666</v>
      </c>
      <c r="H177" s="36">
        <v>127.21666666666667</v>
      </c>
      <c r="I177" s="36">
        <v>130.18333333333334</v>
      </c>
      <c r="J177" s="36">
        <v>134.66666666666669</v>
      </c>
      <c r="K177" s="31">
        <v>125.7</v>
      </c>
      <c r="L177" s="31">
        <v>118.25</v>
      </c>
      <c r="M177" s="31">
        <v>298.90341000000001</v>
      </c>
      <c r="N177" s="1"/>
      <c r="O177" s="1"/>
    </row>
    <row r="178" spans="1:15" ht="12.75" customHeight="1">
      <c r="A178" s="51">
        <v>169</v>
      </c>
      <c r="B178" s="53" t="s">
        <v>214</v>
      </c>
      <c r="C178" s="31">
        <v>24882.55</v>
      </c>
      <c r="D178" s="36">
        <v>24976.433333333334</v>
      </c>
      <c r="E178" s="36">
        <v>24704.666666666668</v>
      </c>
      <c r="F178" s="36">
        <v>24526.783333333333</v>
      </c>
      <c r="G178" s="36">
        <v>24255.016666666666</v>
      </c>
      <c r="H178" s="36">
        <v>25154.316666666669</v>
      </c>
      <c r="I178" s="36">
        <v>25426.083333333332</v>
      </c>
      <c r="J178" s="36">
        <v>25603.966666666671</v>
      </c>
      <c r="K178" s="31">
        <v>25248.2</v>
      </c>
      <c r="L178" s="31">
        <v>24798.55</v>
      </c>
      <c r="M178" s="31">
        <v>0.12998999999999999</v>
      </c>
      <c r="N178" s="1"/>
      <c r="O178" s="1"/>
    </row>
    <row r="179" spans="1:15" ht="12.75" customHeight="1">
      <c r="A179" s="51">
        <v>170</v>
      </c>
      <c r="B179" s="53" t="s">
        <v>217</v>
      </c>
      <c r="C179" s="31">
        <v>2400.75</v>
      </c>
      <c r="D179" s="36">
        <v>2397.7000000000003</v>
      </c>
      <c r="E179" s="36">
        <v>2371.4000000000005</v>
      </c>
      <c r="F179" s="36">
        <v>2342.0500000000002</v>
      </c>
      <c r="G179" s="36">
        <v>2315.7500000000005</v>
      </c>
      <c r="H179" s="36">
        <v>2427.0500000000006</v>
      </c>
      <c r="I179" s="36">
        <v>2453.3500000000008</v>
      </c>
      <c r="J179" s="36">
        <v>2482.7000000000007</v>
      </c>
      <c r="K179" s="31">
        <v>2424</v>
      </c>
      <c r="L179" s="31">
        <v>2368.35</v>
      </c>
      <c r="M179" s="31">
        <v>8.0660500000000006</v>
      </c>
      <c r="N179" s="1"/>
      <c r="O179" s="1"/>
    </row>
    <row r="180" spans="1:15" ht="12.75" customHeight="1">
      <c r="A180" s="51">
        <v>171</v>
      </c>
      <c r="B180" s="53" t="s">
        <v>215</v>
      </c>
      <c r="C180" s="31">
        <v>5531.85</v>
      </c>
      <c r="D180" s="36">
        <v>5504.2833333333328</v>
      </c>
      <c r="E180" s="36">
        <v>5442.8166666666657</v>
      </c>
      <c r="F180" s="36">
        <v>5353.7833333333328</v>
      </c>
      <c r="G180" s="36">
        <v>5292.3166666666657</v>
      </c>
      <c r="H180" s="36">
        <v>5593.3166666666657</v>
      </c>
      <c r="I180" s="36">
        <v>5654.7833333333328</v>
      </c>
      <c r="J180" s="36">
        <v>5743.8166666666657</v>
      </c>
      <c r="K180" s="31">
        <v>5565.75</v>
      </c>
      <c r="L180" s="31">
        <v>5415.25</v>
      </c>
      <c r="M180" s="31">
        <v>2.67334</v>
      </c>
      <c r="N180" s="1"/>
      <c r="O180" s="1"/>
    </row>
    <row r="181" spans="1:15" ht="12.75" customHeight="1">
      <c r="A181" s="51">
        <v>172</v>
      </c>
      <c r="B181" s="53" t="s">
        <v>294</v>
      </c>
      <c r="C181" s="31">
        <v>677.4</v>
      </c>
      <c r="D181" s="36">
        <v>674.4666666666667</v>
      </c>
      <c r="E181" s="36">
        <v>661.03333333333342</v>
      </c>
      <c r="F181" s="36">
        <v>644.66666666666674</v>
      </c>
      <c r="G181" s="36">
        <v>631.23333333333346</v>
      </c>
      <c r="H181" s="36">
        <v>690.83333333333337</v>
      </c>
      <c r="I181" s="36">
        <v>704.26666666666677</v>
      </c>
      <c r="J181" s="36">
        <v>720.63333333333333</v>
      </c>
      <c r="K181" s="31">
        <v>687.9</v>
      </c>
      <c r="L181" s="31">
        <v>658.1</v>
      </c>
      <c r="M181" s="31">
        <v>15.337999999999999</v>
      </c>
      <c r="N181" s="1"/>
      <c r="O181" s="1"/>
    </row>
    <row r="182" spans="1:15" ht="12.75" customHeight="1">
      <c r="A182" s="51">
        <v>173</v>
      </c>
      <c r="B182" s="53" t="s">
        <v>213</v>
      </c>
      <c r="C182" s="31">
        <v>751.7</v>
      </c>
      <c r="D182" s="36">
        <v>750.33333333333337</v>
      </c>
      <c r="E182" s="36">
        <v>745.76666666666677</v>
      </c>
      <c r="F182" s="36">
        <v>739.83333333333337</v>
      </c>
      <c r="G182" s="36">
        <v>735.26666666666677</v>
      </c>
      <c r="H182" s="36">
        <v>756.26666666666677</v>
      </c>
      <c r="I182" s="36">
        <v>760.83333333333337</v>
      </c>
      <c r="J182" s="36">
        <v>766.76666666666677</v>
      </c>
      <c r="K182" s="31">
        <v>754.9</v>
      </c>
      <c r="L182" s="31">
        <v>744.4</v>
      </c>
      <c r="M182" s="31">
        <v>133.38990999999999</v>
      </c>
      <c r="N182" s="1"/>
      <c r="O182" s="1"/>
    </row>
    <row r="183" spans="1:15" ht="12.75" customHeight="1">
      <c r="A183" s="51">
        <v>174</v>
      </c>
      <c r="B183" s="53" t="s">
        <v>210</v>
      </c>
      <c r="C183" s="31">
        <v>149.30000000000001</v>
      </c>
      <c r="D183" s="36">
        <v>150.04999999999998</v>
      </c>
      <c r="E183" s="36">
        <v>147.64999999999998</v>
      </c>
      <c r="F183" s="36">
        <v>146</v>
      </c>
      <c r="G183" s="36">
        <v>143.6</v>
      </c>
      <c r="H183" s="36">
        <v>151.69999999999996</v>
      </c>
      <c r="I183" s="36">
        <v>154.1</v>
      </c>
      <c r="J183" s="36">
        <v>155.74999999999994</v>
      </c>
      <c r="K183" s="31">
        <v>152.44999999999999</v>
      </c>
      <c r="L183" s="31">
        <v>148.4</v>
      </c>
      <c r="M183" s="31">
        <v>304.01301000000001</v>
      </c>
      <c r="N183" s="1"/>
      <c r="O183" s="1"/>
    </row>
    <row r="184" spans="1:15" ht="12.75" customHeight="1">
      <c r="A184" s="51">
        <v>175</v>
      </c>
      <c r="B184" s="53" t="s">
        <v>218</v>
      </c>
      <c r="C184" s="31">
        <v>1537.55</v>
      </c>
      <c r="D184" s="36">
        <v>1535.3333333333333</v>
      </c>
      <c r="E184" s="36">
        <v>1527.3666666666666</v>
      </c>
      <c r="F184" s="36">
        <v>1517.1833333333334</v>
      </c>
      <c r="G184" s="36">
        <v>1509.2166666666667</v>
      </c>
      <c r="H184" s="36">
        <v>1545.5166666666664</v>
      </c>
      <c r="I184" s="36">
        <v>1553.4833333333331</v>
      </c>
      <c r="J184" s="36">
        <v>1563.6666666666663</v>
      </c>
      <c r="K184" s="31">
        <v>1543.3</v>
      </c>
      <c r="L184" s="31">
        <v>1525.15</v>
      </c>
      <c r="M184" s="31">
        <v>20.586970000000001</v>
      </c>
      <c r="N184" s="1"/>
      <c r="O184" s="1"/>
    </row>
    <row r="185" spans="1:15" ht="12.75" customHeight="1">
      <c r="A185" s="51">
        <v>176</v>
      </c>
      <c r="B185" s="53" t="s">
        <v>219</v>
      </c>
      <c r="C185" s="31">
        <v>605.75</v>
      </c>
      <c r="D185" s="36">
        <v>606.13333333333333</v>
      </c>
      <c r="E185" s="36">
        <v>597.61666666666667</v>
      </c>
      <c r="F185" s="36">
        <v>589.48333333333335</v>
      </c>
      <c r="G185" s="36">
        <v>580.9666666666667</v>
      </c>
      <c r="H185" s="36">
        <v>614.26666666666665</v>
      </c>
      <c r="I185" s="36">
        <v>622.7833333333333</v>
      </c>
      <c r="J185" s="36">
        <v>630.91666666666663</v>
      </c>
      <c r="K185" s="31">
        <v>614.65</v>
      </c>
      <c r="L185" s="31">
        <v>598</v>
      </c>
      <c r="M185" s="31">
        <v>6.0184899999999999</v>
      </c>
      <c r="N185" s="1"/>
      <c r="O185" s="1"/>
    </row>
    <row r="186" spans="1:15" ht="12.75" customHeight="1">
      <c r="A186" s="51">
        <v>177</v>
      </c>
      <c r="B186" s="53" t="s">
        <v>220</v>
      </c>
      <c r="C186" s="31">
        <v>710.85</v>
      </c>
      <c r="D186" s="36">
        <v>712.45000000000016</v>
      </c>
      <c r="E186" s="36">
        <v>701.95000000000027</v>
      </c>
      <c r="F186" s="36">
        <v>693.05000000000007</v>
      </c>
      <c r="G186" s="36">
        <v>682.55000000000018</v>
      </c>
      <c r="H186" s="36">
        <v>721.35000000000036</v>
      </c>
      <c r="I186" s="36">
        <v>731.85000000000014</v>
      </c>
      <c r="J186" s="36">
        <v>740.75000000000045</v>
      </c>
      <c r="K186" s="31">
        <v>722.95</v>
      </c>
      <c r="L186" s="31">
        <v>703.55</v>
      </c>
      <c r="M186" s="31">
        <v>7.3396699999999999</v>
      </c>
      <c r="N186" s="1"/>
      <c r="O186" s="1"/>
    </row>
    <row r="187" spans="1:15" ht="12.75" customHeight="1">
      <c r="A187" s="51">
        <v>178</v>
      </c>
      <c r="B187" s="53" t="s">
        <v>232</v>
      </c>
      <c r="C187" s="31">
        <v>1975.6</v>
      </c>
      <c r="D187" s="36">
        <v>1979.2333333333333</v>
      </c>
      <c r="E187" s="36">
        <v>1957.0666666666666</v>
      </c>
      <c r="F187" s="36">
        <v>1938.5333333333333</v>
      </c>
      <c r="G187" s="36">
        <v>1916.3666666666666</v>
      </c>
      <c r="H187" s="36">
        <v>1997.7666666666667</v>
      </c>
      <c r="I187" s="36">
        <v>2019.9333333333332</v>
      </c>
      <c r="J187" s="36">
        <v>2038.4666666666667</v>
      </c>
      <c r="K187" s="31">
        <v>2001.4</v>
      </c>
      <c r="L187" s="31">
        <v>1960.7</v>
      </c>
      <c r="M187" s="31">
        <v>12.253869999999999</v>
      </c>
      <c r="N187" s="1"/>
      <c r="O187" s="1"/>
    </row>
    <row r="188" spans="1:15" ht="12.75" customHeight="1">
      <c r="A188" s="51">
        <v>179</v>
      </c>
      <c r="B188" s="53" t="s">
        <v>221</v>
      </c>
      <c r="C188" s="31">
        <v>1106.2</v>
      </c>
      <c r="D188" s="36">
        <v>1108.3</v>
      </c>
      <c r="E188" s="36">
        <v>1087</v>
      </c>
      <c r="F188" s="36">
        <v>1067.8</v>
      </c>
      <c r="G188" s="36">
        <v>1046.5</v>
      </c>
      <c r="H188" s="36">
        <v>1127.5</v>
      </c>
      <c r="I188" s="36">
        <v>1148.7999999999997</v>
      </c>
      <c r="J188" s="36">
        <v>1168</v>
      </c>
      <c r="K188" s="31">
        <v>1129.5999999999999</v>
      </c>
      <c r="L188" s="31">
        <v>1089.0999999999999</v>
      </c>
      <c r="M188" s="31">
        <v>16.954440000000002</v>
      </c>
      <c r="N188" s="1"/>
      <c r="O188" s="1"/>
    </row>
    <row r="189" spans="1:15" ht="12.75" customHeight="1">
      <c r="A189" s="51">
        <v>180</v>
      </c>
      <c r="B189" s="53" t="s">
        <v>222</v>
      </c>
      <c r="C189" s="31">
        <v>1883.75</v>
      </c>
      <c r="D189" s="36">
        <v>1889.5833333333333</v>
      </c>
      <c r="E189" s="36">
        <v>1864.1666666666665</v>
      </c>
      <c r="F189" s="36">
        <v>1844.5833333333333</v>
      </c>
      <c r="G189" s="36">
        <v>1819.1666666666665</v>
      </c>
      <c r="H189" s="36">
        <v>1909.1666666666665</v>
      </c>
      <c r="I189" s="36">
        <v>1934.583333333333</v>
      </c>
      <c r="J189" s="36">
        <v>1954.1666666666665</v>
      </c>
      <c r="K189" s="31">
        <v>1915</v>
      </c>
      <c r="L189" s="31">
        <v>1870</v>
      </c>
      <c r="M189" s="31">
        <v>5.2001600000000003</v>
      </c>
      <c r="N189" s="1"/>
      <c r="O189" s="1"/>
    </row>
    <row r="190" spans="1:15" ht="12.75" customHeight="1">
      <c r="A190" s="51">
        <v>181</v>
      </c>
      <c r="B190" s="53" t="s">
        <v>227</v>
      </c>
      <c r="C190" s="31">
        <v>3872.8</v>
      </c>
      <c r="D190" s="36">
        <v>3888.1166666666668</v>
      </c>
      <c r="E190" s="36">
        <v>3847.5333333333338</v>
      </c>
      <c r="F190" s="36">
        <v>3822.2666666666669</v>
      </c>
      <c r="G190" s="36">
        <v>3781.6833333333338</v>
      </c>
      <c r="H190" s="36">
        <v>3913.3833333333337</v>
      </c>
      <c r="I190" s="36">
        <v>3953.9666666666667</v>
      </c>
      <c r="J190" s="36">
        <v>3979.2333333333336</v>
      </c>
      <c r="K190" s="31">
        <v>3928.7</v>
      </c>
      <c r="L190" s="31">
        <v>3862.85</v>
      </c>
      <c r="M190" s="31">
        <v>30.514199999999999</v>
      </c>
      <c r="N190" s="1"/>
      <c r="O190" s="1"/>
    </row>
    <row r="191" spans="1:15" ht="12.75" customHeight="1">
      <c r="A191" s="51">
        <v>182</v>
      </c>
      <c r="B191" s="53" t="s">
        <v>223</v>
      </c>
      <c r="C191" s="31">
        <v>1135.6500000000001</v>
      </c>
      <c r="D191" s="36">
        <v>1129.5</v>
      </c>
      <c r="E191" s="36">
        <v>1120.0999999999999</v>
      </c>
      <c r="F191" s="36">
        <v>1104.55</v>
      </c>
      <c r="G191" s="36">
        <v>1095.1499999999999</v>
      </c>
      <c r="H191" s="36">
        <v>1145.05</v>
      </c>
      <c r="I191" s="36">
        <v>1154.45</v>
      </c>
      <c r="J191" s="36">
        <v>1170</v>
      </c>
      <c r="K191" s="31">
        <v>1138.9000000000001</v>
      </c>
      <c r="L191" s="31">
        <v>1113.95</v>
      </c>
      <c r="M191" s="31">
        <v>10.51408</v>
      </c>
      <c r="N191" s="1"/>
      <c r="O191" s="1"/>
    </row>
    <row r="192" spans="1:15" ht="12.75" customHeight="1">
      <c r="A192" s="51">
        <v>183</v>
      </c>
      <c r="B192" s="53" t="s">
        <v>295</v>
      </c>
      <c r="C192" s="31">
        <v>7530</v>
      </c>
      <c r="D192" s="36">
        <v>7556.666666666667</v>
      </c>
      <c r="E192" s="36">
        <v>7483.4333333333343</v>
      </c>
      <c r="F192" s="36">
        <v>7436.8666666666677</v>
      </c>
      <c r="G192" s="36">
        <v>7363.633333333335</v>
      </c>
      <c r="H192" s="36">
        <v>7603.2333333333336</v>
      </c>
      <c r="I192" s="36">
        <v>7676.4666666666653</v>
      </c>
      <c r="J192" s="36">
        <v>7723.0333333333328</v>
      </c>
      <c r="K192" s="31">
        <v>7629.9</v>
      </c>
      <c r="L192" s="31">
        <v>7510.1</v>
      </c>
      <c r="M192" s="31">
        <v>0.80625999999999998</v>
      </c>
      <c r="N192" s="1"/>
      <c r="O192" s="1"/>
    </row>
    <row r="193" spans="1:15" ht="12.75" customHeight="1">
      <c r="A193" s="51">
        <v>184</v>
      </c>
      <c r="B193" s="53" t="s">
        <v>522</v>
      </c>
      <c r="C193" s="31">
        <v>657.9</v>
      </c>
      <c r="D193" s="36">
        <v>658.21666666666658</v>
      </c>
      <c r="E193" s="36">
        <v>650.73333333333312</v>
      </c>
      <c r="F193" s="36">
        <v>643.56666666666649</v>
      </c>
      <c r="G193" s="36">
        <v>636.08333333333303</v>
      </c>
      <c r="H193" s="36">
        <v>665.38333333333321</v>
      </c>
      <c r="I193" s="36">
        <v>672.86666666666656</v>
      </c>
      <c r="J193" s="36">
        <v>680.0333333333333</v>
      </c>
      <c r="K193" s="31">
        <v>665.7</v>
      </c>
      <c r="L193" s="31">
        <v>651.04999999999995</v>
      </c>
      <c r="M193" s="31">
        <v>11.552199999999999</v>
      </c>
      <c r="N193" s="1"/>
      <c r="O193" s="1"/>
    </row>
    <row r="194" spans="1:15" ht="12.75" customHeight="1">
      <c r="A194" s="51">
        <v>185</v>
      </c>
      <c r="B194" s="53" t="s">
        <v>224</v>
      </c>
      <c r="C194" s="31">
        <v>992.8</v>
      </c>
      <c r="D194" s="36">
        <v>993.26666666666654</v>
      </c>
      <c r="E194" s="36">
        <v>981.6333333333331</v>
      </c>
      <c r="F194" s="36">
        <v>970.46666666666658</v>
      </c>
      <c r="G194" s="36">
        <v>958.83333333333314</v>
      </c>
      <c r="H194" s="36">
        <v>1004.4333333333331</v>
      </c>
      <c r="I194" s="36">
        <v>1016.0666666666665</v>
      </c>
      <c r="J194" s="36">
        <v>1027.2333333333331</v>
      </c>
      <c r="K194" s="31">
        <v>1004.9</v>
      </c>
      <c r="L194" s="31">
        <v>982.1</v>
      </c>
      <c r="M194" s="31">
        <v>95.747619999999998</v>
      </c>
      <c r="N194" s="1"/>
      <c r="O194" s="1"/>
    </row>
    <row r="195" spans="1:15" ht="12.75" customHeight="1">
      <c r="A195" s="51">
        <v>186</v>
      </c>
      <c r="B195" s="53" t="s">
        <v>225</v>
      </c>
      <c r="C195" s="31">
        <v>430.4</v>
      </c>
      <c r="D195" s="36">
        <v>430.88333333333327</v>
      </c>
      <c r="E195" s="36">
        <v>426.06666666666655</v>
      </c>
      <c r="F195" s="36">
        <v>421.73333333333329</v>
      </c>
      <c r="G195" s="36">
        <v>416.91666666666657</v>
      </c>
      <c r="H195" s="36">
        <v>435.21666666666653</v>
      </c>
      <c r="I195" s="36">
        <v>440.03333333333325</v>
      </c>
      <c r="J195" s="36">
        <v>444.3666666666665</v>
      </c>
      <c r="K195" s="31">
        <v>435.7</v>
      </c>
      <c r="L195" s="31">
        <v>426.55</v>
      </c>
      <c r="M195" s="31">
        <v>146.62755999999999</v>
      </c>
      <c r="N195" s="1"/>
      <c r="O195" s="1"/>
    </row>
    <row r="196" spans="1:15" ht="12.75" customHeight="1">
      <c r="A196" s="51">
        <v>187</v>
      </c>
      <c r="B196" s="53" t="s">
        <v>226</v>
      </c>
      <c r="C196" s="31">
        <v>160.05000000000001</v>
      </c>
      <c r="D196" s="36">
        <v>160.5</v>
      </c>
      <c r="E196" s="36">
        <v>158.55000000000001</v>
      </c>
      <c r="F196" s="36">
        <v>157.05000000000001</v>
      </c>
      <c r="G196" s="36">
        <v>155.10000000000002</v>
      </c>
      <c r="H196" s="36">
        <v>162</v>
      </c>
      <c r="I196" s="36">
        <v>163.95</v>
      </c>
      <c r="J196" s="36">
        <v>165.45</v>
      </c>
      <c r="K196" s="31">
        <v>162.44999999999999</v>
      </c>
      <c r="L196" s="31">
        <v>159</v>
      </c>
      <c r="M196" s="31">
        <v>413.91260999999997</v>
      </c>
      <c r="N196" s="1"/>
      <c r="O196" s="1"/>
    </row>
    <row r="197" spans="1:15" ht="12.75" customHeight="1">
      <c r="A197" s="51">
        <v>188</v>
      </c>
      <c r="B197" s="53" t="s">
        <v>228</v>
      </c>
      <c r="C197" s="31">
        <v>1195.8</v>
      </c>
      <c r="D197" s="36">
        <v>1199.9833333333333</v>
      </c>
      <c r="E197" s="36">
        <v>1186.8166666666666</v>
      </c>
      <c r="F197" s="36">
        <v>1177.8333333333333</v>
      </c>
      <c r="G197" s="36">
        <v>1164.6666666666665</v>
      </c>
      <c r="H197" s="36">
        <v>1208.9666666666667</v>
      </c>
      <c r="I197" s="36">
        <v>1222.1333333333332</v>
      </c>
      <c r="J197" s="36">
        <v>1231.1166666666668</v>
      </c>
      <c r="K197" s="31">
        <v>1213.1500000000001</v>
      </c>
      <c r="L197" s="31">
        <v>1191</v>
      </c>
      <c r="M197" s="31">
        <v>20.854590000000002</v>
      </c>
      <c r="N197" s="1"/>
      <c r="O197" s="1"/>
    </row>
    <row r="198" spans="1:15" ht="12.75" customHeight="1">
      <c r="A198" s="51">
        <v>189</v>
      </c>
      <c r="B198" s="53" t="s">
        <v>206</v>
      </c>
      <c r="C198" s="31">
        <v>807.3</v>
      </c>
      <c r="D198" s="36">
        <v>807.13333333333321</v>
      </c>
      <c r="E198" s="36">
        <v>799.86666666666645</v>
      </c>
      <c r="F198" s="36">
        <v>792.43333333333328</v>
      </c>
      <c r="G198" s="36">
        <v>785.16666666666652</v>
      </c>
      <c r="H198" s="36">
        <v>814.56666666666638</v>
      </c>
      <c r="I198" s="36">
        <v>821.83333333333326</v>
      </c>
      <c r="J198" s="36">
        <v>829.26666666666631</v>
      </c>
      <c r="K198" s="31">
        <v>814.4</v>
      </c>
      <c r="L198" s="31">
        <v>799.7</v>
      </c>
      <c r="M198" s="31">
        <v>6.1809500000000002</v>
      </c>
      <c r="N198" s="1"/>
      <c r="O198" s="1"/>
    </row>
    <row r="199" spans="1:15" ht="12.75" customHeight="1">
      <c r="A199" s="51">
        <v>190</v>
      </c>
      <c r="B199" s="53" t="s">
        <v>229</v>
      </c>
      <c r="C199" s="31">
        <v>3645.9</v>
      </c>
      <c r="D199" s="36">
        <v>3627.3666666666668</v>
      </c>
      <c r="E199" s="36">
        <v>3601.5333333333338</v>
      </c>
      <c r="F199" s="36">
        <v>3557.166666666667</v>
      </c>
      <c r="G199" s="36">
        <v>3531.3333333333339</v>
      </c>
      <c r="H199" s="36">
        <v>3671.7333333333336</v>
      </c>
      <c r="I199" s="36">
        <v>3697.5666666666666</v>
      </c>
      <c r="J199" s="36">
        <v>3741.9333333333334</v>
      </c>
      <c r="K199" s="31">
        <v>3653.2</v>
      </c>
      <c r="L199" s="31">
        <v>3583</v>
      </c>
      <c r="M199" s="31">
        <v>11.168900000000001</v>
      </c>
      <c r="N199" s="1"/>
      <c r="O199" s="1"/>
    </row>
    <row r="200" spans="1:15" ht="12.75" customHeight="1">
      <c r="A200" s="51">
        <v>191</v>
      </c>
      <c r="B200" s="53" t="s">
        <v>230</v>
      </c>
      <c r="C200" s="31">
        <v>2537.6</v>
      </c>
      <c r="D200" s="36">
        <v>2529.6333333333337</v>
      </c>
      <c r="E200" s="36">
        <v>2513.2666666666673</v>
      </c>
      <c r="F200" s="36">
        <v>2488.9333333333338</v>
      </c>
      <c r="G200" s="36">
        <v>2472.5666666666675</v>
      </c>
      <c r="H200" s="36">
        <v>2553.9666666666672</v>
      </c>
      <c r="I200" s="36">
        <v>2570.333333333333</v>
      </c>
      <c r="J200" s="36">
        <v>2594.666666666667</v>
      </c>
      <c r="K200" s="31">
        <v>2546</v>
      </c>
      <c r="L200" s="31">
        <v>2505.3000000000002</v>
      </c>
      <c r="M200" s="31">
        <v>1.1920999999999999</v>
      </c>
      <c r="N200" s="1"/>
      <c r="O200" s="1"/>
    </row>
    <row r="201" spans="1:15" ht="12.75" customHeight="1">
      <c r="A201" s="51">
        <v>192</v>
      </c>
      <c r="B201" s="53" t="s">
        <v>297</v>
      </c>
      <c r="C201" s="31">
        <v>1507</v>
      </c>
      <c r="D201" s="36">
        <v>1526.9333333333334</v>
      </c>
      <c r="E201" s="36">
        <v>1477.7666666666669</v>
      </c>
      <c r="F201" s="36">
        <v>1448.5333333333335</v>
      </c>
      <c r="G201" s="36">
        <v>1399.366666666667</v>
      </c>
      <c r="H201" s="36">
        <v>1556.1666666666667</v>
      </c>
      <c r="I201" s="36">
        <v>1605.3333333333333</v>
      </c>
      <c r="J201" s="36">
        <v>1634.5666666666666</v>
      </c>
      <c r="K201" s="31">
        <v>1576.1</v>
      </c>
      <c r="L201" s="31">
        <v>1497.7</v>
      </c>
      <c r="M201" s="31">
        <v>7.6605699999999999</v>
      </c>
      <c r="N201" s="1"/>
      <c r="O201" s="1"/>
    </row>
    <row r="202" spans="1:15" ht="12.75" customHeight="1">
      <c r="A202" s="51">
        <v>193</v>
      </c>
      <c r="B202" s="53" t="s">
        <v>231</v>
      </c>
      <c r="C202" s="31">
        <v>3988.2</v>
      </c>
      <c r="D202" s="36">
        <v>3978.0666666666662</v>
      </c>
      <c r="E202" s="36">
        <v>3922.5333333333324</v>
      </c>
      <c r="F202" s="36">
        <v>3856.8666666666663</v>
      </c>
      <c r="G202" s="36">
        <v>3801.3333333333326</v>
      </c>
      <c r="H202" s="36">
        <v>4043.7333333333322</v>
      </c>
      <c r="I202" s="36">
        <v>4099.2666666666664</v>
      </c>
      <c r="J202" s="36">
        <v>4164.9333333333325</v>
      </c>
      <c r="K202" s="31">
        <v>4033.6</v>
      </c>
      <c r="L202" s="31">
        <v>3912.4</v>
      </c>
      <c r="M202" s="31">
        <v>5.7734899999999998</v>
      </c>
      <c r="N202" s="1"/>
      <c r="O202" s="1"/>
    </row>
    <row r="203" spans="1:15" ht="12.75" customHeight="1">
      <c r="A203" s="51">
        <v>194</v>
      </c>
      <c r="B203" s="53" t="s">
        <v>299</v>
      </c>
      <c r="C203" s="31">
        <v>3521.6</v>
      </c>
      <c r="D203" s="36">
        <v>3512.2000000000003</v>
      </c>
      <c r="E203" s="36">
        <v>3479.4000000000005</v>
      </c>
      <c r="F203" s="36">
        <v>3437.2000000000003</v>
      </c>
      <c r="G203" s="36">
        <v>3404.4000000000005</v>
      </c>
      <c r="H203" s="36">
        <v>3554.4000000000005</v>
      </c>
      <c r="I203" s="36">
        <v>3587.2000000000007</v>
      </c>
      <c r="J203" s="36">
        <v>3629.4000000000005</v>
      </c>
      <c r="K203" s="31">
        <v>3545</v>
      </c>
      <c r="L203" s="31">
        <v>3470</v>
      </c>
      <c r="M203" s="31">
        <v>2.7730600000000001</v>
      </c>
      <c r="N203" s="1"/>
      <c r="O203" s="1"/>
    </row>
    <row r="204" spans="1:15" ht="12.75" customHeight="1">
      <c r="A204" s="51">
        <v>195</v>
      </c>
      <c r="B204" s="53" t="s">
        <v>235</v>
      </c>
      <c r="C204" s="31">
        <v>484.65</v>
      </c>
      <c r="D204" s="36">
        <v>486.56666666666666</v>
      </c>
      <c r="E204" s="36">
        <v>481.13333333333333</v>
      </c>
      <c r="F204" s="36">
        <v>477.61666666666667</v>
      </c>
      <c r="G204" s="36">
        <v>472.18333333333334</v>
      </c>
      <c r="H204" s="36">
        <v>490.08333333333331</v>
      </c>
      <c r="I204" s="36">
        <v>495.51666666666659</v>
      </c>
      <c r="J204" s="36">
        <v>499.0333333333333</v>
      </c>
      <c r="K204" s="31">
        <v>492</v>
      </c>
      <c r="L204" s="31">
        <v>483.05</v>
      </c>
      <c r="M204" s="31">
        <v>31.043620000000001</v>
      </c>
      <c r="N204" s="1"/>
      <c r="O204" s="1"/>
    </row>
    <row r="205" spans="1:15" ht="12.75" customHeight="1">
      <c r="A205" s="51">
        <v>196</v>
      </c>
      <c r="B205" s="53" t="s">
        <v>234</v>
      </c>
      <c r="C205" s="31">
        <v>9463.7999999999993</v>
      </c>
      <c r="D205" s="36">
        <v>9436.5833333333339</v>
      </c>
      <c r="E205" s="36">
        <v>9378.2166666666672</v>
      </c>
      <c r="F205" s="36">
        <v>9292.6333333333332</v>
      </c>
      <c r="G205" s="36">
        <v>9234.2666666666664</v>
      </c>
      <c r="H205" s="36">
        <v>9522.1666666666679</v>
      </c>
      <c r="I205" s="36">
        <v>9580.5333333333328</v>
      </c>
      <c r="J205" s="36">
        <v>9666.1166666666686</v>
      </c>
      <c r="K205" s="31">
        <v>9494.9500000000007</v>
      </c>
      <c r="L205" s="31">
        <v>9351</v>
      </c>
      <c r="M205" s="31">
        <v>5.4764799999999996</v>
      </c>
      <c r="N205" s="1"/>
      <c r="O205" s="1"/>
    </row>
    <row r="206" spans="1:15" ht="12.75" customHeight="1">
      <c r="A206" s="51">
        <v>197</v>
      </c>
      <c r="B206" s="53" t="s">
        <v>300</v>
      </c>
      <c r="C206" s="31">
        <v>143.25</v>
      </c>
      <c r="D206" s="36">
        <v>144.20000000000002</v>
      </c>
      <c r="E206" s="36">
        <v>141.90000000000003</v>
      </c>
      <c r="F206" s="36">
        <v>140.55000000000001</v>
      </c>
      <c r="G206" s="36">
        <v>138.25000000000003</v>
      </c>
      <c r="H206" s="36">
        <v>145.55000000000004</v>
      </c>
      <c r="I206" s="36">
        <v>147.85000000000005</v>
      </c>
      <c r="J206" s="36">
        <v>149.20000000000005</v>
      </c>
      <c r="K206" s="31">
        <v>146.5</v>
      </c>
      <c r="L206" s="31">
        <v>142.85</v>
      </c>
      <c r="M206" s="31">
        <v>117.37571</v>
      </c>
      <c r="N206" s="1"/>
      <c r="O206" s="1"/>
    </row>
    <row r="207" spans="1:15" ht="12.75" customHeight="1">
      <c r="A207" s="51">
        <v>198</v>
      </c>
      <c r="B207" s="53" t="s">
        <v>233</v>
      </c>
      <c r="C207" s="31">
        <v>1853.55</v>
      </c>
      <c r="D207" s="36">
        <v>1847.5666666666666</v>
      </c>
      <c r="E207" s="36">
        <v>1837.6833333333332</v>
      </c>
      <c r="F207" s="36">
        <v>1821.8166666666666</v>
      </c>
      <c r="G207" s="36">
        <v>1811.9333333333332</v>
      </c>
      <c r="H207" s="36">
        <v>1863.4333333333332</v>
      </c>
      <c r="I207" s="36">
        <v>1873.3166666666664</v>
      </c>
      <c r="J207" s="36">
        <v>1889.1833333333332</v>
      </c>
      <c r="K207" s="31">
        <v>1857.45</v>
      </c>
      <c r="L207" s="31">
        <v>1831.7</v>
      </c>
      <c r="M207" s="31">
        <v>2.4441199999999998</v>
      </c>
      <c r="N207" s="1"/>
      <c r="O207" s="1"/>
    </row>
    <row r="208" spans="1:15" ht="12.75" customHeight="1">
      <c r="A208" s="51">
        <v>199</v>
      </c>
      <c r="B208" s="53" t="s">
        <v>174</v>
      </c>
      <c r="C208" s="31">
        <v>1150.8499999999999</v>
      </c>
      <c r="D208" s="36">
        <v>1150.9833333333333</v>
      </c>
      <c r="E208" s="36">
        <v>1138.6666666666667</v>
      </c>
      <c r="F208" s="36">
        <v>1126.4833333333333</v>
      </c>
      <c r="G208" s="36">
        <v>1114.1666666666667</v>
      </c>
      <c r="H208" s="36">
        <v>1163.1666666666667</v>
      </c>
      <c r="I208" s="36">
        <v>1175.4833333333333</v>
      </c>
      <c r="J208" s="36">
        <v>1187.6666666666667</v>
      </c>
      <c r="K208" s="31">
        <v>1163.3</v>
      </c>
      <c r="L208" s="31">
        <v>1138.8</v>
      </c>
      <c r="M208" s="31">
        <v>6.92591</v>
      </c>
      <c r="N208" s="1"/>
      <c r="O208" s="1"/>
    </row>
    <row r="209" spans="1:15" ht="12.75" customHeight="1">
      <c r="A209" s="51">
        <v>200</v>
      </c>
      <c r="B209" s="53" t="s">
        <v>301</v>
      </c>
      <c r="C209" s="31">
        <v>1403.95</v>
      </c>
      <c r="D209" s="36">
        <v>1399.8166666666668</v>
      </c>
      <c r="E209" s="36">
        <v>1379.7333333333336</v>
      </c>
      <c r="F209" s="36">
        <v>1355.5166666666667</v>
      </c>
      <c r="G209" s="36">
        <v>1335.4333333333334</v>
      </c>
      <c r="H209" s="36">
        <v>1424.0333333333338</v>
      </c>
      <c r="I209" s="36">
        <v>1444.1166666666672</v>
      </c>
      <c r="J209" s="36">
        <v>1468.3333333333339</v>
      </c>
      <c r="K209" s="31">
        <v>1419.9</v>
      </c>
      <c r="L209" s="31">
        <v>1375.6</v>
      </c>
      <c r="M209" s="31">
        <v>38.734789999999997</v>
      </c>
      <c r="N209" s="1"/>
      <c r="O209" s="1"/>
    </row>
    <row r="210" spans="1:15" ht="12.75" customHeight="1">
      <c r="A210" s="51">
        <v>201</v>
      </c>
      <c r="B210" s="53" t="s">
        <v>236</v>
      </c>
      <c r="C210" s="31">
        <v>378.2</v>
      </c>
      <c r="D210" s="36">
        <v>374.58333333333331</v>
      </c>
      <c r="E210" s="36">
        <v>367.66666666666663</v>
      </c>
      <c r="F210" s="36">
        <v>357.13333333333333</v>
      </c>
      <c r="G210" s="36">
        <v>350.21666666666664</v>
      </c>
      <c r="H210" s="36">
        <v>385.11666666666662</v>
      </c>
      <c r="I210" s="36">
        <v>392.03333333333325</v>
      </c>
      <c r="J210" s="36">
        <v>402.56666666666661</v>
      </c>
      <c r="K210" s="31">
        <v>381.5</v>
      </c>
      <c r="L210" s="31">
        <v>364.05</v>
      </c>
      <c r="M210" s="31">
        <v>288.59435000000002</v>
      </c>
      <c r="N210" s="1"/>
      <c r="O210" s="1"/>
    </row>
    <row r="211" spans="1:15" ht="12.75" customHeight="1">
      <c r="A211" s="51">
        <v>202</v>
      </c>
      <c r="B211" s="53" t="s">
        <v>139</v>
      </c>
      <c r="C211" s="31">
        <v>12.95</v>
      </c>
      <c r="D211" s="36">
        <v>12.9</v>
      </c>
      <c r="E211" s="36">
        <v>12.600000000000001</v>
      </c>
      <c r="F211" s="36">
        <v>12.250000000000002</v>
      </c>
      <c r="G211" s="36">
        <v>11.950000000000003</v>
      </c>
      <c r="H211" s="36">
        <v>13.25</v>
      </c>
      <c r="I211" s="36">
        <v>13.55</v>
      </c>
      <c r="J211" s="36">
        <v>13.899999999999999</v>
      </c>
      <c r="K211" s="31">
        <v>13.2</v>
      </c>
      <c r="L211" s="31">
        <v>12.55</v>
      </c>
      <c r="M211" s="31">
        <v>12185.35579</v>
      </c>
      <c r="N211" s="1"/>
      <c r="O211" s="1"/>
    </row>
    <row r="212" spans="1:15" ht="12.75" customHeight="1">
      <c r="A212" s="51">
        <v>203</v>
      </c>
      <c r="B212" s="53" t="s">
        <v>237</v>
      </c>
      <c r="C212" s="31">
        <v>1297.0999999999999</v>
      </c>
      <c r="D212" s="36">
        <v>1290.3</v>
      </c>
      <c r="E212" s="36">
        <v>1279.1499999999999</v>
      </c>
      <c r="F212" s="36">
        <v>1261.1999999999998</v>
      </c>
      <c r="G212" s="36">
        <v>1250.0499999999997</v>
      </c>
      <c r="H212" s="36">
        <v>1308.25</v>
      </c>
      <c r="I212" s="36">
        <v>1319.4</v>
      </c>
      <c r="J212" s="36">
        <v>1337.3500000000001</v>
      </c>
      <c r="K212" s="31">
        <v>1301.45</v>
      </c>
      <c r="L212" s="31">
        <v>1272.3499999999999</v>
      </c>
      <c r="M212" s="31">
        <v>12.61801</v>
      </c>
      <c r="N212" s="1"/>
      <c r="O212" s="1"/>
    </row>
    <row r="213" spans="1:15" ht="12.75" customHeight="1">
      <c r="A213" s="51">
        <v>204</v>
      </c>
      <c r="B213" s="53" t="s">
        <v>238</v>
      </c>
      <c r="C213" s="31">
        <v>448.35</v>
      </c>
      <c r="D213" s="36">
        <v>450.55</v>
      </c>
      <c r="E213" s="36">
        <v>442.6</v>
      </c>
      <c r="F213" s="36">
        <v>436.85</v>
      </c>
      <c r="G213" s="36">
        <v>428.90000000000003</v>
      </c>
      <c r="H213" s="36">
        <v>456.3</v>
      </c>
      <c r="I213" s="36">
        <v>464.24999999999994</v>
      </c>
      <c r="J213" s="36">
        <v>470</v>
      </c>
      <c r="K213" s="31">
        <v>458.5</v>
      </c>
      <c r="L213" s="31">
        <v>444.8</v>
      </c>
      <c r="M213" s="31">
        <v>107.19712</v>
      </c>
      <c r="N213" s="1"/>
      <c r="O213" s="1"/>
    </row>
    <row r="214" spans="1:15" ht="12.75" customHeight="1">
      <c r="A214" s="51">
        <v>205</v>
      </c>
      <c r="B214" s="53" t="s">
        <v>303</v>
      </c>
      <c r="C214" s="31">
        <v>23.95</v>
      </c>
      <c r="D214" s="36">
        <v>23.966666666666669</v>
      </c>
      <c r="E214" s="36">
        <v>23.733333333333338</v>
      </c>
      <c r="F214" s="36">
        <v>23.516666666666669</v>
      </c>
      <c r="G214" s="36">
        <v>23.283333333333339</v>
      </c>
      <c r="H214" s="36">
        <v>24.183333333333337</v>
      </c>
      <c r="I214" s="36">
        <v>24.416666666666671</v>
      </c>
      <c r="J214" s="36">
        <v>24.633333333333336</v>
      </c>
      <c r="K214" s="31">
        <v>24.2</v>
      </c>
      <c r="L214" s="31">
        <v>23.75</v>
      </c>
      <c r="M214" s="31">
        <v>1046.5920000000001</v>
      </c>
      <c r="N214" s="1"/>
      <c r="O214" s="1"/>
    </row>
    <row r="215" spans="1:15" ht="12.75" customHeight="1">
      <c r="A215" s="51">
        <v>206</v>
      </c>
      <c r="B215" s="53" t="s">
        <v>239</v>
      </c>
      <c r="C215" s="31">
        <v>147.69999999999999</v>
      </c>
      <c r="D215" s="36">
        <v>145.86666666666665</v>
      </c>
      <c r="E215" s="36">
        <v>142.8833333333333</v>
      </c>
      <c r="F215" s="36">
        <v>138.06666666666666</v>
      </c>
      <c r="G215" s="36">
        <v>135.08333333333331</v>
      </c>
      <c r="H215" s="36">
        <v>150.68333333333328</v>
      </c>
      <c r="I215" s="36">
        <v>153.66666666666663</v>
      </c>
      <c r="J215" s="36">
        <v>158.48333333333326</v>
      </c>
      <c r="K215" s="31">
        <v>148.85</v>
      </c>
      <c r="L215" s="31">
        <v>141.05000000000001</v>
      </c>
      <c r="M215" s="31">
        <v>118.04053</v>
      </c>
      <c r="N215" s="1"/>
      <c r="O215" s="1"/>
    </row>
    <row r="216" spans="1:15" ht="12.75" customHeight="1">
      <c r="A216" s="51">
        <v>207</v>
      </c>
      <c r="B216" s="53" t="s">
        <v>304</v>
      </c>
      <c r="C216" s="31">
        <v>186.45</v>
      </c>
      <c r="D216" s="36">
        <v>186.54999999999998</v>
      </c>
      <c r="E216" s="36">
        <v>183.79999999999995</v>
      </c>
      <c r="F216" s="36">
        <v>181.14999999999998</v>
      </c>
      <c r="G216" s="36">
        <v>178.39999999999995</v>
      </c>
      <c r="H216" s="36">
        <v>189.19999999999996</v>
      </c>
      <c r="I216" s="36">
        <v>191.95000000000002</v>
      </c>
      <c r="J216" s="36">
        <v>194.59999999999997</v>
      </c>
      <c r="K216" s="31">
        <v>189.3</v>
      </c>
      <c r="L216" s="31">
        <v>183.9</v>
      </c>
      <c r="M216" s="31">
        <v>432.73462999999998</v>
      </c>
      <c r="N216" s="1"/>
      <c r="O216" s="1"/>
    </row>
    <row r="217" spans="1:15" ht="12.75" customHeight="1">
      <c r="A217" s="51">
        <v>208</v>
      </c>
      <c r="B217" s="53" t="s">
        <v>240</v>
      </c>
      <c r="C217" s="31">
        <v>944.85</v>
      </c>
      <c r="D217" s="36">
        <v>947.51666666666677</v>
      </c>
      <c r="E217" s="36">
        <v>923.53333333333353</v>
      </c>
      <c r="F217" s="36">
        <v>902.21666666666681</v>
      </c>
      <c r="G217" s="36">
        <v>878.23333333333358</v>
      </c>
      <c r="H217" s="36">
        <v>968.83333333333348</v>
      </c>
      <c r="I217" s="36">
        <v>992.81666666666683</v>
      </c>
      <c r="J217" s="36">
        <v>1014.1333333333334</v>
      </c>
      <c r="K217" s="31">
        <v>971.5</v>
      </c>
      <c r="L217" s="31">
        <v>926.2</v>
      </c>
      <c r="M217" s="31">
        <v>22.355589999999999</v>
      </c>
      <c r="N217" s="1"/>
      <c r="O217" s="1"/>
    </row>
    <row r="218" spans="1:15" ht="12.75" customHeight="1">
      <c r="A218" s="54"/>
      <c r="B218" s="1"/>
      <c r="C218" s="55"/>
      <c r="D218" s="55"/>
      <c r="E218" s="55"/>
      <c r="F218" s="55"/>
      <c r="G218" s="55"/>
      <c r="H218" s="55"/>
      <c r="I218" s="55"/>
      <c r="J218" s="55"/>
      <c r="K218" s="55"/>
      <c r="L218" s="56"/>
      <c r="M218" s="1"/>
      <c r="N218" s="1"/>
      <c r="O218" s="1"/>
    </row>
    <row r="219" spans="1:15" ht="12.75" customHeight="1">
      <c r="A219" s="54"/>
      <c r="B219" s="1"/>
      <c r="C219" s="55"/>
      <c r="D219" s="55"/>
      <c r="E219" s="55"/>
      <c r="F219" s="55"/>
      <c r="G219" s="55"/>
      <c r="H219" s="55"/>
      <c r="I219" s="55"/>
      <c r="J219" s="55"/>
      <c r="K219" s="55"/>
      <c r="L219" s="56"/>
      <c r="M219" s="1"/>
      <c r="N219" s="1"/>
      <c r="O219" s="1"/>
    </row>
    <row r="220" spans="1:15" ht="12.75" customHeight="1">
      <c r="A220" s="57" t="s">
        <v>305</v>
      </c>
      <c r="B220" s="1"/>
      <c r="C220" s="55"/>
      <c r="D220" s="55"/>
      <c r="E220" s="55"/>
      <c r="F220" s="55"/>
      <c r="G220" s="55"/>
      <c r="H220" s="55"/>
      <c r="I220" s="55"/>
      <c r="J220" s="55"/>
      <c r="K220" s="55"/>
      <c r="L220" s="56"/>
      <c r="M220" s="1"/>
      <c r="N220" s="1"/>
      <c r="O220" s="1"/>
    </row>
    <row r="221" spans="1:15" ht="12.75" customHeight="1">
      <c r="A221" s="1"/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1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58" t="s">
        <v>306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59"/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60" t="s">
        <v>307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241</v>
      </c>
      <c r="B226" s="1"/>
      <c r="C226" s="55"/>
      <c r="D226" s="55"/>
      <c r="E226" s="55"/>
      <c r="F226" s="55"/>
      <c r="G226" s="55"/>
      <c r="H226" s="55"/>
      <c r="I226" s="55"/>
      <c r="J226" s="55"/>
      <c r="K226" s="55"/>
      <c r="L226" s="56"/>
      <c r="M226" s="1"/>
      <c r="N226" s="1"/>
      <c r="O226" s="1"/>
    </row>
    <row r="227" spans="1:15" ht="12.75" customHeight="1">
      <c r="A227" s="44" t="s">
        <v>242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243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56"/>
      <c r="M228" s="1"/>
      <c r="N228" s="1"/>
      <c r="O228" s="1"/>
    </row>
    <row r="229" spans="1:15" ht="12.75" customHeight="1">
      <c r="A229" s="44" t="s">
        <v>244</v>
      </c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44" t="s">
        <v>245</v>
      </c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62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1"/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1"/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3" t="s">
        <v>246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247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248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249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250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251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252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253</v>
      </c>
      <c r="B243" s="1"/>
      <c r="C243" s="55"/>
      <c r="D243" s="55"/>
      <c r="E243" s="55"/>
      <c r="F243" s="55"/>
      <c r="G243" s="55"/>
      <c r="H243" s="55"/>
      <c r="I243" s="55"/>
      <c r="J243" s="55"/>
      <c r="K243" s="55"/>
      <c r="L243" s="56"/>
      <c r="M243" s="1"/>
      <c r="N243" s="1"/>
      <c r="O243" s="1"/>
    </row>
    <row r="244" spans="1:15" ht="12.75" customHeight="1">
      <c r="A244" s="64" t="s">
        <v>254</v>
      </c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64" t="s">
        <v>255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55"/>
      <c r="D291" s="55"/>
      <c r="E291" s="55"/>
      <c r="F291" s="55"/>
      <c r="G291" s="55"/>
      <c r="H291" s="55"/>
      <c r="I291" s="55"/>
      <c r="J291" s="55"/>
      <c r="K291" s="55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55"/>
      <c r="D332" s="55"/>
      <c r="E332" s="55"/>
      <c r="F332" s="55"/>
      <c r="G332" s="55"/>
      <c r="H332" s="55"/>
      <c r="I332" s="55"/>
      <c r="J332" s="55"/>
      <c r="K332" s="55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61"/>
      <c r="D334" s="61"/>
      <c r="E334" s="55"/>
      <c r="F334" s="55"/>
      <c r="G334" s="55"/>
      <c r="H334" s="61"/>
      <c r="I334" s="61"/>
      <c r="J334" s="61"/>
      <c r="K334" s="61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55"/>
      <c r="D337" s="55"/>
      <c r="E337" s="55"/>
      <c r="F337" s="55"/>
      <c r="G337" s="55"/>
      <c r="H337" s="55"/>
      <c r="I337" s="55"/>
      <c r="J337" s="55"/>
      <c r="K337" s="55"/>
      <c r="L337" s="56"/>
      <c r="M337" s="1"/>
      <c r="N337" s="1"/>
      <c r="O337" s="1"/>
    </row>
    <row r="338" spans="1:15" ht="12.75" customHeight="1">
      <c r="A338" s="1"/>
      <c r="B338" s="1"/>
      <c r="C338" s="55"/>
      <c r="D338" s="55"/>
      <c r="E338" s="55"/>
      <c r="F338" s="55"/>
      <c r="G338" s="55"/>
      <c r="H338" s="55"/>
      <c r="I338" s="55"/>
      <c r="J338" s="55"/>
      <c r="K338" s="55"/>
      <c r="L338" s="5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76"/>
      <c r="B1" s="377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308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45400</v>
      </c>
      <c r="L6" s="1"/>
      <c r="M6" s="1"/>
      <c r="N6" s="1"/>
      <c r="O6" s="1"/>
    </row>
    <row r="7" spans="1:15" ht="12.75" customHeight="1">
      <c r="B7" s="1"/>
      <c r="C7" s="1" t="s">
        <v>309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70" t="s">
        <v>16</v>
      </c>
      <c r="B9" s="372" t="s">
        <v>18</v>
      </c>
      <c r="C9" s="375" t="s">
        <v>20</v>
      </c>
      <c r="D9" s="375" t="s">
        <v>21</v>
      </c>
      <c r="E9" s="367" t="s">
        <v>22</v>
      </c>
      <c r="F9" s="368"/>
      <c r="G9" s="369"/>
      <c r="H9" s="367" t="s">
        <v>23</v>
      </c>
      <c r="I9" s="368"/>
      <c r="J9" s="369"/>
      <c r="K9" s="26"/>
      <c r="L9" s="27"/>
      <c r="M9" s="48"/>
      <c r="N9" s="1"/>
      <c r="O9" s="1"/>
    </row>
    <row r="10" spans="1:15" ht="42.75" customHeight="1">
      <c r="A10" s="371"/>
      <c r="B10" s="374"/>
      <c r="C10" s="374"/>
      <c r="D10" s="374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256</v>
      </c>
      <c r="N10" s="1"/>
      <c r="O10" s="1"/>
    </row>
    <row r="11" spans="1:15" ht="12" customHeight="1">
      <c r="A11" s="33">
        <v>1</v>
      </c>
      <c r="B11" s="53" t="s">
        <v>310</v>
      </c>
      <c r="C11" s="31">
        <v>750.8</v>
      </c>
      <c r="D11" s="36">
        <v>749.69999999999993</v>
      </c>
      <c r="E11" s="36">
        <v>736.39999999999986</v>
      </c>
      <c r="F11" s="36">
        <v>721.99999999999989</v>
      </c>
      <c r="G11" s="36">
        <v>708.69999999999982</v>
      </c>
      <c r="H11" s="36">
        <v>764.09999999999991</v>
      </c>
      <c r="I11" s="36">
        <v>777.39999999999986</v>
      </c>
      <c r="J11" s="36">
        <v>791.8</v>
      </c>
      <c r="K11" s="31">
        <v>763</v>
      </c>
      <c r="L11" s="31">
        <v>735.3</v>
      </c>
      <c r="M11" s="31">
        <v>7.8715400000000004</v>
      </c>
      <c r="N11" s="1"/>
      <c r="O11" s="1"/>
    </row>
    <row r="12" spans="1:15" ht="12" customHeight="1">
      <c r="A12" s="33">
        <v>2</v>
      </c>
      <c r="B12" s="53" t="s">
        <v>311</v>
      </c>
      <c r="C12" s="31">
        <v>29759.599999999999</v>
      </c>
      <c r="D12" s="36">
        <v>29541.899999999998</v>
      </c>
      <c r="E12" s="36">
        <v>29124.749999999996</v>
      </c>
      <c r="F12" s="36">
        <v>28489.899999999998</v>
      </c>
      <c r="G12" s="36">
        <v>28072.749999999996</v>
      </c>
      <c r="H12" s="36">
        <v>30176.749999999996</v>
      </c>
      <c r="I12" s="36">
        <v>30593.899999999998</v>
      </c>
      <c r="J12" s="36">
        <v>31228.749999999996</v>
      </c>
      <c r="K12" s="31">
        <v>29959.05</v>
      </c>
      <c r="L12" s="31">
        <v>28907.05</v>
      </c>
      <c r="M12" s="31">
        <v>4.3990000000000001E-2</v>
      </c>
      <c r="N12" s="1"/>
      <c r="O12" s="1"/>
    </row>
    <row r="13" spans="1:15" ht="12" customHeight="1">
      <c r="A13" s="33">
        <v>3</v>
      </c>
      <c r="B13" s="53" t="s">
        <v>41</v>
      </c>
      <c r="C13" s="31">
        <v>6644.85</v>
      </c>
      <c r="D13" s="36">
        <v>6611.95</v>
      </c>
      <c r="E13" s="36">
        <v>6557.9</v>
      </c>
      <c r="F13" s="36">
        <v>6470.95</v>
      </c>
      <c r="G13" s="36">
        <v>6416.9</v>
      </c>
      <c r="H13" s="36">
        <v>6698.9</v>
      </c>
      <c r="I13" s="36">
        <v>6752.9500000000007</v>
      </c>
      <c r="J13" s="36">
        <v>6839.9</v>
      </c>
      <c r="K13" s="31">
        <v>6666</v>
      </c>
      <c r="L13" s="31">
        <v>6525</v>
      </c>
      <c r="M13" s="31">
        <v>2.6862200000000001</v>
      </c>
      <c r="N13" s="1"/>
      <c r="O13" s="1"/>
    </row>
    <row r="14" spans="1:15" ht="12" customHeight="1">
      <c r="A14" s="33">
        <v>4</v>
      </c>
      <c r="B14" s="53" t="s">
        <v>48</v>
      </c>
      <c r="C14" s="31">
        <v>2442.65</v>
      </c>
      <c r="D14" s="36">
        <v>2437.8833333333332</v>
      </c>
      <c r="E14" s="36">
        <v>2418.7666666666664</v>
      </c>
      <c r="F14" s="36">
        <v>2394.8833333333332</v>
      </c>
      <c r="G14" s="36">
        <v>2375.7666666666664</v>
      </c>
      <c r="H14" s="36">
        <v>2461.7666666666664</v>
      </c>
      <c r="I14" s="36">
        <v>2480.8833333333332</v>
      </c>
      <c r="J14" s="36">
        <v>2504.7666666666664</v>
      </c>
      <c r="K14" s="31">
        <v>2457</v>
      </c>
      <c r="L14" s="31">
        <v>2414</v>
      </c>
      <c r="M14" s="31">
        <v>2.8763299999999998</v>
      </c>
      <c r="N14" s="1"/>
      <c r="O14" s="1"/>
    </row>
    <row r="15" spans="1:15" ht="12" customHeight="1">
      <c r="A15" s="33">
        <v>5</v>
      </c>
      <c r="B15" s="53" t="s">
        <v>312</v>
      </c>
      <c r="C15" s="31">
        <v>3815.05</v>
      </c>
      <c r="D15" s="36">
        <v>3826.4166666666665</v>
      </c>
      <c r="E15" s="36">
        <v>3788.6333333333332</v>
      </c>
      <c r="F15" s="36">
        <v>3762.2166666666667</v>
      </c>
      <c r="G15" s="36">
        <v>3724.4333333333334</v>
      </c>
      <c r="H15" s="36">
        <v>3852.833333333333</v>
      </c>
      <c r="I15" s="36">
        <v>3890.6166666666668</v>
      </c>
      <c r="J15" s="36">
        <v>3917.0333333333328</v>
      </c>
      <c r="K15" s="31">
        <v>3864.2</v>
      </c>
      <c r="L15" s="31">
        <v>3800</v>
      </c>
      <c r="M15" s="31">
        <v>0.54471000000000003</v>
      </c>
      <c r="N15" s="1"/>
      <c r="O15" s="1"/>
    </row>
    <row r="16" spans="1:15" ht="12" customHeight="1">
      <c r="A16" s="33">
        <v>6</v>
      </c>
      <c r="B16" s="53" t="s">
        <v>313</v>
      </c>
      <c r="C16" s="31">
        <v>1546.05</v>
      </c>
      <c r="D16" s="36">
        <v>1545.3500000000001</v>
      </c>
      <c r="E16" s="36">
        <v>1524.7000000000003</v>
      </c>
      <c r="F16" s="36">
        <v>1503.3500000000001</v>
      </c>
      <c r="G16" s="36">
        <v>1482.7000000000003</v>
      </c>
      <c r="H16" s="36">
        <v>1566.7000000000003</v>
      </c>
      <c r="I16" s="36">
        <v>1587.3500000000004</v>
      </c>
      <c r="J16" s="36">
        <v>1608.7000000000003</v>
      </c>
      <c r="K16" s="31">
        <v>1566</v>
      </c>
      <c r="L16" s="31">
        <v>1524</v>
      </c>
      <c r="M16" s="31">
        <v>5.0059199999999997</v>
      </c>
      <c r="N16" s="1"/>
      <c r="O16" s="1"/>
    </row>
    <row r="17" spans="1:15" ht="12" customHeight="1">
      <c r="A17" s="33">
        <v>7</v>
      </c>
      <c r="B17" s="53" t="s">
        <v>62</v>
      </c>
      <c r="C17" s="31">
        <v>613.4</v>
      </c>
      <c r="D17" s="36">
        <v>617.21666666666658</v>
      </c>
      <c r="E17" s="36">
        <v>604.73333333333312</v>
      </c>
      <c r="F17" s="36">
        <v>596.06666666666649</v>
      </c>
      <c r="G17" s="36">
        <v>583.58333333333303</v>
      </c>
      <c r="H17" s="36">
        <v>625.88333333333321</v>
      </c>
      <c r="I17" s="36">
        <v>638.36666666666656</v>
      </c>
      <c r="J17" s="36">
        <v>647.0333333333333</v>
      </c>
      <c r="K17" s="31">
        <v>629.70000000000005</v>
      </c>
      <c r="L17" s="31">
        <v>608.54999999999995</v>
      </c>
      <c r="M17" s="31">
        <v>44.364780000000003</v>
      </c>
      <c r="N17" s="1"/>
      <c r="O17" s="1"/>
    </row>
    <row r="18" spans="1:15" ht="12" customHeight="1">
      <c r="A18" s="33">
        <v>8</v>
      </c>
      <c r="B18" s="53" t="s">
        <v>314</v>
      </c>
      <c r="C18" s="31">
        <v>494.75</v>
      </c>
      <c r="D18" s="36">
        <v>493.75</v>
      </c>
      <c r="E18" s="36">
        <v>488.05</v>
      </c>
      <c r="F18" s="36">
        <v>481.35</v>
      </c>
      <c r="G18" s="36">
        <v>475.65000000000003</v>
      </c>
      <c r="H18" s="36">
        <v>500.45</v>
      </c>
      <c r="I18" s="36">
        <v>506.15000000000003</v>
      </c>
      <c r="J18" s="36">
        <v>512.84999999999991</v>
      </c>
      <c r="K18" s="31">
        <v>499.45</v>
      </c>
      <c r="L18" s="31">
        <v>487.05</v>
      </c>
      <c r="M18" s="31">
        <v>0.81950000000000001</v>
      </c>
      <c r="N18" s="1"/>
      <c r="O18" s="1"/>
    </row>
    <row r="19" spans="1:15" ht="12" customHeight="1">
      <c r="A19" s="33">
        <v>9</v>
      </c>
      <c r="B19" s="53" t="s">
        <v>39</v>
      </c>
      <c r="C19" s="31">
        <v>748.85</v>
      </c>
      <c r="D19" s="36">
        <v>744.7833333333333</v>
      </c>
      <c r="E19" s="36">
        <v>729.16666666666663</v>
      </c>
      <c r="F19" s="36">
        <v>709.48333333333335</v>
      </c>
      <c r="G19" s="36">
        <v>693.86666666666667</v>
      </c>
      <c r="H19" s="36">
        <v>764.46666666666658</v>
      </c>
      <c r="I19" s="36">
        <v>780.08333333333337</v>
      </c>
      <c r="J19" s="36">
        <v>799.76666666666654</v>
      </c>
      <c r="K19" s="31">
        <v>760.4</v>
      </c>
      <c r="L19" s="31">
        <v>725.1</v>
      </c>
      <c r="M19" s="31">
        <v>22.888539999999999</v>
      </c>
      <c r="N19" s="1"/>
      <c r="O19" s="1"/>
    </row>
    <row r="20" spans="1:15" ht="12" customHeight="1">
      <c r="A20" s="33">
        <v>10</v>
      </c>
      <c r="B20" s="53" t="s">
        <v>315</v>
      </c>
      <c r="C20" s="31">
        <v>1541.95</v>
      </c>
      <c r="D20" s="36">
        <v>1542.7</v>
      </c>
      <c r="E20" s="36">
        <v>1530.4</v>
      </c>
      <c r="F20" s="36">
        <v>1518.8500000000001</v>
      </c>
      <c r="G20" s="36">
        <v>1506.5500000000002</v>
      </c>
      <c r="H20" s="36">
        <v>1554.25</v>
      </c>
      <c r="I20" s="36">
        <v>1566.5499999999997</v>
      </c>
      <c r="J20" s="36">
        <v>1578.1</v>
      </c>
      <c r="K20" s="31">
        <v>1555</v>
      </c>
      <c r="L20" s="31">
        <v>1531.15</v>
      </c>
      <c r="M20" s="31">
        <v>1.3755900000000001</v>
      </c>
      <c r="N20" s="1"/>
      <c r="O20" s="1"/>
    </row>
    <row r="21" spans="1:15" ht="12" customHeight="1">
      <c r="A21" s="33">
        <v>11</v>
      </c>
      <c r="B21" s="53" t="s">
        <v>43</v>
      </c>
      <c r="C21" s="31">
        <v>26144.75</v>
      </c>
      <c r="D21" s="36">
        <v>26228.799999999999</v>
      </c>
      <c r="E21" s="36">
        <v>25973.1</v>
      </c>
      <c r="F21" s="36">
        <v>25801.45</v>
      </c>
      <c r="G21" s="36">
        <v>25545.75</v>
      </c>
      <c r="H21" s="36">
        <v>26400.449999999997</v>
      </c>
      <c r="I21" s="36">
        <v>26656.15</v>
      </c>
      <c r="J21" s="36">
        <v>26827.799999999996</v>
      </c>
      <c r="K21" s="31">
        <v>26484.5</v>
      </c>
      <c r="L21" s="31">
        <v>26057.15</v>
      </c>
      <c r="M21" s="31">
        <v>0.12154</v>
      </c>
      <c r="N21" s="1"/>
      <c r="O21" s="1"/>
    </row>
    <row r="22" spans="1:15" ht="12" customHeight="1">
      <c r="A22" s="33">
        <v>12</v>
      </c>
      <c r="B22" s="53" t="s">
        <v>865</v>
      </c>
      <c r="C22" s="31">
        <v>1051.75</v>
      </c>
      <c r="D22" s="36">
        <v>1049.3166666666666</v>
      </c>
      <c r="E22" s="36">
        <v>1037.9833333333331</v>
      </c>
      <c r="F22" s="36">
        <v>1024.2166666666665</v>
      </c>
      <c r="G22" s="36">
        <v>1012.883333333333</v>
      </c>
      <c r="H22" s="36">
        <v>1063.0833333333333</v>
      </c>
      <c r="I22" s="36">
        <v>1074.4166666666667</v>
      </c>
      <c r="J22" s="36">
        <v>1088.1833333333334</v>
      </c>
      <c r="K22" s="31">
        <v>1060.6500000000001</v>
      </c>
      <c r="L22" s="31">
        <v>1035.55</v>
      </c>
      <c r="M22" s="31">
        <v>6.5591699999999999</v>
      </c>
      <c r="N22" s="1"/>
      <c r="O22" s="1"/>
    </row>
    <row r="23" spans="1:15" ht="12.75" customHeight="1">
      <c r="A23" s="33">
        <v>13</v>
      </c>
      <c r="B23" s="53" t="s">
        <v>49</v>
      </c>
      <c r="C23" s="31">
        <v>3106.4</v>
      </c>
      <c r="D23" s="36">
        <v>3118.5333333333333</v>
      </c>
      <c r="E23" s="36">
        <v>3087.8666666666668</v>
      </c>
      <c r="F23" s="36">
        <v>3069.3333333333335</v>
      </c>
      <c r="G23" s="36">
        <v>3038.666666666667</v>
      </c>
      <c r="H23" s="36">
        <v>3137.0666666666666</v>
      </c>
      <c r="I23" s="36">
        <v>3167.7333333333336</v>
      </c>
      <c r="J23" s="36">
        <v>3186.2666666666664</v>
      </c>
      <c r="K23" s="31">
        <v>3149.2</v>
      </c>
      <c r="L23" s="31">
        <v>3100</v>
      </c>
      <c r="M23" s="31">
        <v>11.341839999999999</v>
      </c>
      <c r="N23" s="1"/>
      <c r="O23" s="1"/>
    </row>
    <row r="24" spans="1:15" ht="12.75" customHeight="1">
      <c r="A24" s="33">
        <v>14</v>
      </c>
      <c r="B24" s="53" t="s">
        <v>264</v>
      </c>
      <c r="C24" s="31">
        <v>1811.65</v>
      </c>
      <c r="D24" s="36">
        <v>1817.3166666666666</v>
      </c>
      <c r="E24" s="36">
        <v>1796.5333333333333</v>
      </c>
      <c r="F24" s="36">
        <v>1781.4166666666667</v>
      </c>
      <c r="G24" s="36">
        <v>1760.6333333333334</v>
      </c>
      <c r="H24" s="36">
        <v>1832.4333333333332</v>
      </c>
      <c r="I24" s="36">
        <v>1853.2166666666665</v>
      </c>
      <c r="J24" s="36">
        <v>1868.333333333333</v>
      </c>
      <c r="K24" s="31">
        <v>1838.1</v>
      </c>
      <c r="L24" s="31">
        <v>1802.2</v>
      </c>
      <c r="M24" s="31">
        <v>4.9500599999999997</v>
      </c>
      <c r="N24" s="1"/>
      <c r="O24" s="1"/>
    </row>
    <row r="25" spans="1:15" ht="12.75" customHeight="1">
      <c r="A25" s="33">
        <v>15</v>
      </c>
      <c r="B25" s="53" t="s">
        <v>50</v>
      </c>
      <c r="C25" s="31">
        <v>1304.3499999999999</v>
      </c>
      <c r="D25" s="36">
        <v>1306.9166666666667</v>
      </c>
      <c r="E25" s="36">
        <v>1291.8333333333335</v>
      </c>
      <c r="F25" s="36">
        <v>1279.3166666666668</v>
      </c>
      <c r="G25" s="36">
        <v>1264.2333333333336</v>
      </c>
      <c r="H25" s="36">
        <v>1319.4333333333334</v>
      </c>
      <c r="I25" s="36">
        <v>1334.5166666666669</v>
      </c>
      <c r="J25" s="36">
        <v>1347.0333333333333</v>
      </c>
      <c r="K25" s="31">
        <v>1322</v>
      </c>
      <c r="L25" s="31">
        <v>1294.4000000000001</v>
      </c>
      <c r="M25" s="31">
        <v>26.96593</v>
      </c>
      <c r="N25" s="1"/>
      <c r="O25" s="1"/>
    </row>
    <row r="26" spans="1:15" ht="12.75" customHeight="1">
      <c r="A26" s="33">
        <v>16</v>
      </c>
      <c r="B26" s="53" t="s">
        <v>823</v>
      </c>
      <c r="C26" s="31">
        <v>601.6</v>
      </c>
      <c r="D26" s="36">
        <v>598.48333333333323</v>
      </c>
      <c r="E26" s="36">
        <v>589.96666666666647</v>
      </c>
      <c r="F26" s="36">
        <v>578.33333333333326</v>
      </c>
      <c r="G26" s="36">
        <v>569.81666666666649</v>
      </c>
      <c r="H26" s="36">
        <v>610.11666666666645</v>
      </c>
      <c r="I26" s="36">
        <v>618.6333333333331</v>
      </c>
      <c r="J26" s="36">
        <v>630.26666666666642</v>
      </c>
      <c r="K26" s="31">
        <v>607</v>
      </c>
      <c r="L26" s="31">
        <v>586.85</v>
      </c>
      <c r="M26" s="31">
        <v>21.08558</v>
      </c>
      <c r="N26" s="1"/>
      <c r="O26" s="1"/>
    </row>
    <row r="27" spans="1:15" ht="12.75" customHeight="1">
      <c r="A27" s="33">
        <v>17</v>
      </c>
      <c r="B27" s="53" t="s">
        <v>265</v>
      </c>
      <c r="C27" s="31">
        <v>927.75</v>
      </c>
      <c r="D27" s="36">
        <v>928.05000000000007</v>
      </c>
      <c r="E27" s="36">
        <v>919.65000000000009</v>
      </c>
      <c r="F27" s="36">
        <v>911.55000000000007</v>
      </c>
      <c r="G27" s="36">
        <v>903.15000000000009</v>
      </c>
      <c r="H27" s="36">
        <v>936.15000000000009</v>
      </c>
      <c r="I27" s="36">
        <v>944.55</v>
      </c>
      <c r="J27" s="36">
        <v>952.65000000000009</v>
      </c>
      <c r="K27" s="31">
        <v>936.45</v>
      </c>
      <c r="L27" s="31">
        <v>919.95</v>
      </c>
      <c r="M27" s="31">
        <v>7.0415000000000001</v>
      </c>
      <c r="N27" s="1"/>
      <c r="O27" s="1"/>
    </row>
    <row r="28" spans="1:15" ht="12.75" customHeight="1">
      <c r="A28" s="33">
        <v>18</v>
      </c>
      <c r="B28" s="53" t="s">
        <v>266</v>
      </c>
      <c r="C28" s="31">
        <v>336.2</v>
      </c>
      <c r="D28" s="36">
        <v>336.01666666666665</v>
      </c>
      <c r="E28" s="36">
        <v>332.18333333333328</v>
      </c>
      <c r="F28" s="36">
        <v>328.16666666666663</v>
      </c>
      <c r="G28" s="36">
        <v>324.33333333333326</v>
      </c>
      <c r="H28" s="36">
        <v>340.0333333333333</v>
      </c>
      <c r="I28" s="36">
        <v>343.86666666666667</v>
      </c>
      <c r="J28" s="36">
        <v>347.88333333333333</v>
      </c>
      <c r="K28" s="31">
        <v>339.85</v>
      </c>
      <c r="L28" s="31">
        <v>332</v>
      </c>
      <c r="M28" s="31">
        <v>8.7472499999999993</v>
      </c>
      <c r="N28" s="1"/>
      <c r="O28" s="1"/>
    </row>
    <row r="29" spans="1:15" ht="12.75" customHeight="1">
      <c r="A29" s="33">
        <v>19</v>
      </c>
      <c r="B29" s="53" t="s">
        <v>44</v>
      </c>
      <c r="C29" s="31">
        <v>203.5</v>
      </c>
      <c r="D29" s="36">
        <v>205.20000000000002</v>
      </c>
      <c r="E29" s="36">
        <v>199.40000000000003</v>
      </c>
      <c r="F29" s="36">
        <v>195.3</v>
      </c>
      <c r="G29" s="36">
        <v>189.50000000000003</v>
      </c>
      <c r="H29" s="36">
        <v>209.30000000000004</v>
      </c>
      <c r="I29" s="36">
        <v>215.10000000000005</v>
      </c>
      <c r="J29" s="36">
        <v>219.20000000000005</v>
      </c>
      <c r="K29" s="31">
        <v>211</v>
      </c>
      <c r="L29" s="31">
        <v>201.1</v>
      </c>
      <c r="M29" s="31">
        <v>180.95647</v>
      </c>
      <c r="N29" s="1"/>
      <c r="O29" s="1"/>
    </row>
    <row r="30" spans="1:15" ht="12.75" customHeight="1">
      <c r="A30" s="33">
        <v>20</v>
      </c>
      <c r="B30" s="53" t="s">
        <v>46</v>
      </c>
      <c r="C30" s="31">
        <v>233.35</v>
      </c>
      <c r="D30" s="36">
        <v>231.80000000000004</v>
      </c>
      <c r="E30" s="36">
        <v>228.10000000000008</v>
      </c>
      <c r="F30" s="36">
        <v>222.85000000000005</v>
      </c>
      <c r="G30" s="36">
        <v>219.15000000000009</v>
      </c>
      <c r="H30" s="36">
        <v>237.05000000000007</v>
      </c>
      <c r="I30" s="36">
        <v>240.75000000000006</v>
      </c>
      <c r="J30" s="36">
        <v>246.00000000000006</v>
      </c>
      <c r="K30" s="31">
        <v>235.5</v>
      </c>
      <c r="L30" s="31">
        <v>226.55</v>
      </c>
      <c r="M30" s="31">
        <v>29.801819999999999</v>
      </c>
      <c r="N30" s="1"/>
      <c r="O30" s="1"/>
    </row>
    <row r="31" spans="1:15" ht="12.75" customHeight="1">
      <c r="A31" s="33">
        <v>21</v>
      </c>
      <c r="B31" s="53" t="s">
        <v>316</v>
      </c>
      <c r="C31" s="31">
        <v>525.95000000000005</v>
      </c>
      <c r="D31" s="36">
        <v>514.66666666666663</v>
      </c>
      <c r="E31" s="36">
        <v>496.33333333333326</v>
      </c>
      <c r="F31" s="36">
        <v>466.71666666666664</v>
      </c>
      <c r="G31" s="36">
        <v>448.38333333333327</v>
      </c>
      <c r="H31" s="36">
        <v>544.2833333333333</v>
      </c>
      <c r="I31" s="36">
        <v>562.61666666666656</v>
      </c>
      <c r="J31" s="36">
        <v>592.23333333333323</v>
      </c>
      <c r="K31" s="31">
        <v>533</v>
      </c>
      <c r="L31" s="31">
        <v>485.05</v>
      </c>
      <c r="M31" s="31">
        <v>87.417490000000001</v>
      </c>
      <c r="N31" s="1"/>
      <c r="O31" s="1"/>
    </row>
    <row r="32" spans="1:15" ht="12.75" customHeight="1">
      <c r="A32" s="33">
        <v>22</v>
      </c>
      <c r="B32" s="53" t="s">
        <v>317</v>
      </c>
      <c r="C32" s="31">
        <v>837.7</v>
      </c>
      <c r="D32" s="36">
        <v>840.35</v>
      </c>
      <c r="E32" s="36">
        <v>827.90000000000009</v>
      </c>
      <c r="F32" s="36">
        <v>818.1</v>
      </c>
      <c r="G32" s="36">
        <v>805.65000000000009</v>
      </c>
      <c r="H32" s="36">
        <v>850.15000000000009</v>
      </c>
      <c r="I32" s="36">
        <v>862.60000000000014</v>
      </c>
      <c r="J32" s="36">
        <v>872.40000000000009</v>
      </c>
      <c r="K32" s="31">
        <v>852.8</v>
      </c>
      <c r="L32" s="31">
        <v>830.55</v>
      </c>
      <c r="M32" s="31">
        <v>0.39171</v>
      </c>
      <c r="N32" s="1"/>
      <c r="O32" s="1"/>
    </row>
    <row r="33" spans="1:15" ht="12.75" customHeight="1">
      <c r="A33" s="33">
        <v>23</v>
      </c>
      <c r="B33" s="53" t="s">
        <v>318</v>
      </c>
      <c r="C33" s="31">
        <v>1079</v>
      </c>
      <c r="D33" s="36">
        <v>1074.6833333333334</v>
      </c>
      <c r="E33" s="36">
        <v>1054.3666666666668</v>
      </c>
      <c r="F33" s="36">
        <v>1029.7333333333333</v>
      </c>
      <c r="G33" s="36">
        <v>1009.4166666666667</v>
      </c>
      <c r="H33" s="36">
        <v>1099.3166666666668</v>
      </c>
      <c r="I33" s="36">
        <v>1119.6333333333334</v>
      </c>
      <c r="J33" s="36">
        <v>1144.2666666666669</v>
      </c>
      <c r="K33" s="31">
        <v>1095</v>
      </c>
      <c r="L33" s="31">
        <v>1050.05</v>
      </c>
      <c r="M33" s="31">
        <v>1.9642299999999999</v>
      </c>
      <c r="N33" s="1"/>
      <c r="O33" s="1"/>
    </row>
    <row r="34" spans="1:15" ht="12.75" customHeight="1">
      <c r="A34" s="33">
        <v>24</v>
      </c>
      <c r="B34" s="53" t="s">
        <v>319</v>
      </c>
      <c r="C34" s="31">
        <v>2064.9499999999998</v>
      </c>
      <c r="D34" s="36">
        <v>2076.7000000000003</v>
      </c>
      <c r="E34" s="36">
        <v>2039.8500000000004</v>
      </c>
      <c r="F34" s="36">
        <v>2014.75</v>
      </c>
      <c r="G34" s="36">
        <v>1977.9</v>
      </c>
      <c r="H34" s="36">
        <v>2101.8000000000006</v>
      </c>
      <c r="I34" s="36">
        <v>2138.65</v>
      </c>
      <c r="J34" s="36">
        <v>2163.7500000000009</v>
      </c>
      <c r="K34" s="31">
        <v>2113.5500000000002</v>
      </c>
      <c r="L34" s="31">
        <v>2051.6</v>
      </c>
      <c r="M34" s="31">
        <v>0.52705000000000002</v>
      </c>
      <c r="N34" s="1"/>
      <c r="O34" s="1"/>
    </row>
    <row r="35" spans="1:15" ht="12.75" customHeight="1">
      <c r="A35" s="33">
        <v>25</v>
      </c>
      <c r="B35" s="53" t="s">
        <v>320</v>
      </c>
      <c r="C35" s="31">
        <v>965.6</v>
      </c>
      <c r="D35" s="36">
        <v>967.41666666666663</v>
      </c>
      <c r="E35" s="36">
        <v>954.83333333333326</v>
      </c>
      <c r="F35" s="36">
        <v>944.06666666666661</v>
      </c>
      <c r="G35" s="36">
        <v>931.48333333333323</v>
      </c>
      <c r="H35" s="36">
        <v>978.18333333333328</v>
      </c>
      <c r="I35" s="36">
        <v>990.76666666666654</v>
      </c>
      <c r="J35" s="36">
        <v>1001.5333333333333</v>
      </c>
      <c r="K35" s="31">
        <v>980</v>
      </c>
      <c r="L35" s="31">
        <v>956.65</v>
      </c>
      <c r="M35" s="31">
        <v>0.53600999999999999</v>
      </c>
      <c r="N35" s="1"/>
      <c r="O35" s="1"/>
    </row>
    <row r="36" spans="1:15" ht="12.75" customHeight="1">
      <c r="A36" s="33">
        <v>26</v>
      </c>
      <c r="B36" s="53" t="s">
        <v>51</v>
      </c>
      <c r="C36" s="31">
        <v>4734.3</v>
      </c>
      <c r="D36" s="36">
        <v>4730.083333333333</v>
      </c>
      <c r="E36" s="36">
        <v>4684.2166666666662</v>
      </c>
      <c r="F36" s="36">
        <v>4634.1333333333332</v>
      </c>
      <c r="G36" s="36">
        <v>4588.2666666666664</v>
      </c>
      <c r="H36" s="36">
        <v>4780.1666666666661</v>
      </c>
      <c r="I36" s="36">
        <v>4826.0333333333328</v>
      </c>
      <c r="J36" s="36">
        <v>4876.1166666666659</v>
      </c>
      <c r="K36" s="31">
        <v>4775.95</v>
      </c>
      <c r="L36" s="31">
        <v>4680</v>
      </c>
      <c r="M36" s="31">
        <v>1.19821</v>
      </c>
      <c r="N36" s="1"/>
      <c r="O36" s="1"/>
    </row>
    <row r="37" spans="1:15" ht="12.75" customHeight="1">
      <c r="A37" s="33">
        <v>27</v>
      </c>
      <c r="B37" s="53" t="s">
        <v>321</v>
      </c>
      <c r="C37" s="31">
        <v>2051.1</v>
      </c>
      <c r="D37" s="36">
        <v>2054.65</v>
      </c>
      <c r="E37" s="36">
        <v>2032</v>
      </c>
      <c r="F37" s="36">
        <v>2012.8999999999999</v>
      </c>
      <c r="G37" s="36">
        <v>1990.2499999999998</v>
      </c>
      <c r="H37" s="36">
        <v>2073.75</v>
      </c>
      <c r="I37" s="36">
        <v>2096.4000000000005</v>
      </c>
      <c r="J37" s="36">
        <v>2115.5000000000005</v>
      </c>
      <c r="K37" s="31">
        <v>2077.3000000000002</v>
      </c>
      <c r="L37" s="31">
        <v>2035.55</v>
      </c>
      <c r="M37" s="31">
        <v>0.37702000000000002</v>
      </c>
      <c r="N37" s="1"/>
      <c r="O37" s="1"/>
    </row>
    <row r="38" spans="1:15" ht="12.75" customHeight="1">
      <c r="A38" s="33">
        <v>28</v>
      </c>
      <c r="B38" s="53" t="s">
        <v>770</v>
      </c>
      <c r="C38" s="31">
        <v>71.55</v>
      </c>
      <c r="D38" s="36">
        <v>71.216666666666669</v>
      </c>
      <c r="E38" s="36">
        <v>70.233333333333334</v>
      </c>
      <c r="F38" s="36">
        <v>68.916666666666671</v>
      </c>
      <c r="G38" s="36">
        <v>67.933333333333337</v>
      </c>
      <c r="H38" s="36">
        <v>72.533333333333331</v>
      </c>
      <c r="I38" s="36">
        <v>73.51666666666668</v>
      </c>
      <c r="J38" s="36">
        <v>74.833333333333329</v>
      </c>
      <c r="K38" s="31">
        <v>72.2</v>
      </c>
      <c r="L38" s="31">
        <v>69.900000000000006</v>
      </c>
      <c r="M38" s="31">
        <v>12.74366</v>
      </c>
      <c r="N38" s="1"/>
      <c r="O38" s="1"/>
    </row>
    <row r="39" spans="1:15" ht="12.75" customHeight="1">
      <c r="A39" s="33">
        <v>29</v>
      </c>
      <c r="B39" s="53" t="s">
        <v>866</v>
      </c>
      <c r="C39" s="31">
        <v>27.35</v>
      </c>
      <c r="D39" s="36">
        <v>27.333333333333332</v>
      </c>
      <c r="E39" s="36">
        <v>26.566666666666663</v>
      </c>
      <c r="F39" s="36">
        <v>25.783333333333331</v>
      </c>
      <c r="G39" s="36">
        <v>25.016666666666662</v>
      </c>
      <c r="H39" s="36">
        <v>28.116666666666664</v>
      </c>
      <c r="I39" s="36">
        <v>28.883333333333336</v>
      </c>
      <c r="J39" s="36">
        <v>29.666666666666664</v>
      </c>
      <c r="K39" s="31">
        <v>28.1</v>
      </c>
      <c r="L39" s="31">
        <v>26.55</v>
      </c>
      <c r="M39" s="31">
        <v>29.010929999999998</v>
      </c>
      <c r="N39" s="1"/>
      <c r="O39" s="1"/>
    </row>
    <row r="40" spans="1:15" ht="12.75" customHeight="1">
      <c r="A40" s="33">
        <v>30</v>
      </c>
      <c r="B40" s="53" t="s">
        <v>850</v>
      </c>
      <c r="C40" s="31">
        <v>967.95</v>
      </c>
      <c r="D40" s="36">
        <v>936.2833333333333</v>
      </c>
      <c r="E40" s="36">
        <v>893.66666666666663</v>
      </c>
      <c r="F40" s="36">
        <v>819.38333333333333</v>
      </c>
      <c r="G40" s="36">
        <v>776.76666666666665</v>
      </c>
      <c r="H40" s="36">
        <v>1010.5666666666666</v>
      </c>
      <c r="I40" s="36">
        <v>1053.1833333333334</v>
      </c>
      <c r="J40" s="36">
        <v>1127.4666666666667</v>
      </c>
      <c r="K40" s="31">
        <v>978.9</v>
      </c>
      <c r="L40" s="31">
        <v>862</v>
      </c>
      <c r="M40" s="31">
        <v>113.23715</v>
      </c>
      <c r="N40" s="1"/>
      <c r="O40" s="1"/>
    </row>
    <row r="41" spans="1:15" ht="12.75" customHeight="1">
      <c r="A41" s="33">
        <v>31</v>
      </c>
      <c r="B41" s="53" t="s">
        <v>322</v>
      </c>
      <c r="C41" s="31">
        <v>3614.1</v>
      </c>
      <c r="D41" s="36">
        <v>3608.0333333333333</v>
      </c>
      <c r="E41" s="36">
        <v>3568.0666666666666</v>
      </c>
      <c r="F41" s="36">
        <v>3522.0333333333333</v>
      </c>
      <c r="G41" s="36">
        <v>3482.0666666666666</v>
      </c>
      <c r="H41" s="36">
        <v>3654.0666666666666</v>
      </c>
      <c r="I41" s="36">
        <v>3694.0333333333328</v>
      </c>
      <c r="J41" s="36">
        <v>3740.0666666666666</v>
      </c>
      <c r="K41" s="31">
        <v>3648</v>
      </c>
      <c r="L41" s="31">
        <v>3562</v>
      </c>
      <c r="M41" s="31">
        <v>0.8135</v>
      </c>
      <c r="N41" s="1"/>
      <c r="O41" s="1"/>
    </row>
    <row r="42" spans="1:15" ht="12.75" customHeight="1">
      <c r="A42" s="33">
        <v>32</v>
      </c>
      <c r="B42" s="53" t="s">
        <v>52</v>
      </c>
      <c r="C42" s="31">
        <v>617.54999999999995</v>
      </c>
      <c r="D42" s="36">
        <v>613.6</v>
      </c>
      <c r="E42" s="36">
        <v>605.20000000000005</v>
      </c>
      <c r="F42" s="36">
        <v>592.85</v>
      </c>
      <c r="G42" s="36">
        <v>584.45000000000005</v>
      </c>
      <c r="H42" s="36">
        <v>625.95000000000005</v>
      </c>
      <c r="I42" s="36">
        <v>634.34999999999991</v>
      </c>
      <c r="J42" s="36">
        <v>646.70000000000005</v>
      </c>
      <c r="K42" s="31">
        <v>622</v>
      </c>
      <c r="L42" s="31">
        <v>601.25</v>
      </c>
      <c r="M42" s="31">
        <v>19.836349999999999</v>
      </c>
      <c r="N42" s="1"/>
      <c r="O42" s="1"/>
    </row>
    <row r="43" spans="1:15" ht="12.75" customHeight="1">
      <c r="A43" s="33">
        <v>33</v>
      </c>
      <c r="B43" s="53" t="s">
        <v>323</v>
      </c>
      <c r="C43" s="31">
        <v>2852.05</v>
      </c>
      <c r="D43" s="36">
        <v>2837.0166666666664</v>
      </c>
      <c r="E43" s="36">
        <v>2785.0333333333328</v>
      </c>
      <c r="F43" s="36">
        <v>2718.0166666666664</v>
      </c>
      <c r="G43" s="36">
        <v>2666.0333333333328</v>
      </c>
      <c r="H43" s="36">
        <v>2904.0333333333328</v>
      </c>
      <c r="I43" s="36">
        <v>2956.0166666666664</v>
      </c>
      <c r="J43" s="36">
        <v>3023.0333333333328</v>
      </c>
      <c r="K43" s="31">
        <v>2889</v>
      </c>
      <c r="L43" s="31">
        <v>2770</v>
      </c>
      <c r="M43" s="31">
        <v>3.3115999999999999</v>
      </c>
      <c r="N43" s="1"/>
      <c r="O43" s="1"/>
    </row>
    <row r="44" spans="1:15" ht="12.75" customHeight="1">
      <c r="A44" s="33">
        <v>34</v>
      </c>
      <c r="B44" s="53" t="s">
        <v>324</v>
      </c>
      <c r="C44" s="31">
        <v>854.55</v>
      </c>
      <c r="D44" s="36">
        <v>855.75</v>
      </c>
      <c r="E44" s="36">
        <v>847.05</v>
      </c>
      <c r="F44" s="36">
        <v>839.55</v>
      </c>
      <c r="G44" s="36">
        <v>830.84999999999991</v>
      </c>
      <c r="H44" s="36">
        <v>863.25</v>
      </c>
      <c r="I44" s="36">
        <v>871.95</v>
      </c>
      <c r="J44" s="36">
        <v>879.45</v>
      </c>
      <c r="K44" s="31">
        <v>864.45</v>
      </c>
      <c r="L44" s="31">
        <v>848.25</v>
      </c>
      <c r="M44" s="31">
        <v>1.71438</v>
      </c>
      <c r="N44" s="1"/>
      <c r="O44" s="1"/>
    </row>
    <row r="45" spans="1:15" ht="12.75" customHeight="1">
      <c r="A45" s="33">
        <v>35</v>
      </c>
      <c r="B45" s="53" t="s">
        <v>825</v>
      </c>
      <c r="C45" s="31">
        <v>6976.9</v>
      </c>
      <c r="D45" s="36">
        <v>6973.3166666666657</v>
      </c>
      <c r="E45" s="36">
        <v>6908.7333333333318</v>
      </c>
      <c r="F45" s="36">
        <v>6840.5666666666657</v>
      </c>
      <c r="G45" s="36">
        <v>6775.9833333333318</v>
      </c>
      <c r="H45" s="36">
        <v>7041.4833333333318</v>
      </c>
      <c r="I45" s="36">
        <v>7106.0666666666657</v>
      </c>
      <c r="J45" s="36">
        <v>7174.2333333333318</v>
      </c>
      <c r="K45" s="31">
        <v>7037.9</v>
      </c>
      <c r="L45" s="31">
        <v>6905.15</v>
      </c>
      <c r="M45" s="31">
        <v>0.63649999999999995</v>
      </c>
      <c r="N45" s="1"/>
      <c r="O45" s="1"/>
    </row>
    <row r="46" spans="1:15" ht="12.75" customHeight="1">
      <c r="A46" s="33">
        <v>36</v>
      </c>
      <c r="B46" s="53" t="s">
        <v>53</v>
      </c>
      <c r="C46" s="31">
        <v>6334.75</v>
      </c>
      <c r="D46" s="36">
        <v>6294.7833333333328</v>
      </c>
      <c r="E46" s="36">
        <v>6241.9666666666653</v>
      </c>
      <c r="F46" s="36">
        <v>6149.1833333333325</v>
      </c>
      <c r="G46" s="36">
        <v>6096.366666666665</v>
      </c>
      <c r="H46" s="36">
        <v>6387.5666666666657</v>
      </c>
      <c r="I46" s="36">
        <v>6440.3833333333332</v>
      </c>
      <c r="J46" s="36">
        <v>6533.1666666666661</v>
      </c>
      <c r="K46" s="31">
        <v>6347.6</v>
      </c>
      <c r="L46" s="31">
        <v>6202</v>
      </c>
      <c r="M46" s="31">
        <v>2.9018999999999999</v>
      </c>
      <c r="N46" s="1"/>
      <c r="O46" s="1"/>
    </row>
    <row r="47" spans="1:15" ht="12.75" customHeight="1">
      <c r="A47" s="33">
        <v>37</v>
      </c>
      <c r="B47" s="53" t="s">
        <v>55</v>
      </c>
      <c r="C47" s="31">
        <v>477.55</v>
      </c>
      <c r="D47" s="36">
        <v>471.98333333333335</v>
      </c>
      <c r="E47" s="36">
        <v>463.06666666666672</v>
      </c>
      <c r="F47" s="36">
        <v>448.58333333333337</v>
      </c>
      <c r="G47" s="36">
        <v>439.66666666666674</v>
      </c>
      <c r="H47" s="36">
        <v>486.4666666666667</v>
      </c>
      <c r="I47" s="36">
        <v>495.38333333333333</v>
      </c>
      <c r="J47" s="36">
        <v>509.86666666666667</v>
      </c>
      <c r="K47" s="31">
        <v>480.9</v>
      </c>
      <c r="L47" s="31">
        <v>457.5</v>
      </c>
      <c r="M47" s="31">
        <v>24.668009999999999</v>
      </c>
      <c r="N47" s="1"/>
      <c r="O47" s="1"/>
    </row>
    <row r="48" spans="1:15" ht="12.75" customHeight="1">
      <c r="A48" s="33">
        <v>38</v>
      </c>
      <c r="B48" s="53" t="s">
        <v>325</v>
      </c>
      <c r="C48" s="31">
        <v>314.10000000000002</v>
      </c>
      <c r="D48" s="36">
        <v>315.35000000000002</v>
      </c>
      <c r="E48" s="36">
        <v>311.10000000000002</v>
      </c>
      <c r="F48" s="36">
        <v>308.10000000000002</v>
      </c>
      <c r="G48" s="36">
        <v>303.85000000000002</v>
      </c>
      <c r="H48" s="36">
        <v>318.35000000000002</v>
      </c>
      <c r="I48" s="36">
        <v>322.60000000000002</v>
      </c>
      <c r="J48" s="36">
        <v>325.60000000000002</v>
      </c>
      <c r="K48" s="31">
        <v>319.60000000000002</v>
      </c>
      <c r="L48" s="31">
        <v>312.35000000000002</v>
      </c>
      <c r="M48" s="31">
        <v>9.4857300000000002</v>
      </c>
      <c r="N48" s="1"/>
      <c r="O48" s="1"/>
    </row>
    <row r="49" spans="1:15" ht="12.75" customHeight="1">
      <c r="A49" s="33">
        <v>39</v>
      </c>
      <c r="B49" s="53" t="s">
        <v>824</v>
      </c>
      <c r="C49" s="31">
        <v>680.8</v>
      </c>
      <c r="D49" s="36">
        <v>687.63333333333333</v>
      </c>
      <c r="E49" s="36">
        <v>666.56666666666661</v>
      </c>
      <c r="F49" s="36">
        <v>652.33333333333326</v>
      </c>
      <c r="G49" s="36">
        <v>631.26666666666654</v>
      </c>
      <c r="H49" s="36">
        <v>701.86666666666667</v>
      </c>
      <c r="I49" s="36">
        <v>722.93333333333351</v>
      </c>
      <c r="J49" s="36">
        <v>737.16666666666674</v>
      </c>
      <c r="K49" s="31">
        <v>708.7</v>
      </c>
      <c r="L49" s="31">
        <v>673.4</v>
      </c>
      <c r="M49" s="31">
        <v>7.3947500000000002</v>
      </c>
      <c r="N49" s="1"/>
      <c r="O49" s="1"/>
    </row>
    <row r="50" spans="1:15" ht="12.75" customHeight="1">
      <c r="A50" s="33">
        <v>40</v>
      </c>
      <c r="B50" s="53" t="s">
        <v>326</v>
      </c>
      <c r="C50" s="31">
        <v>585.1</v>
      </c>
      <c r="D50" s="36">
        <v>586.29999999999995</v>
      </c>
      <c r="E50" s="36">
        <v>580.59999999999991</v>
      </c>
      <c r="F50" s="36">
        <v>576.09999999999991</v>
      </c>
      <c r="G50" s="36">
        <v>570.39999999999986</v>
      </c>
      <c r="H50" s="36">
        <v>590.79999999999995</v>
      </c>
      <c r="I50" s="36">
        <v>596.5</v>
      </c>
      <c r="J50" s="36">
        <v>601</v>
      </c>
      <c r="K50" s="31">
        <v>592</v>
      </c>
      <c r="L50" s="31">
        <v>581.79999999999995</v>
      </c>
      <c r="M50" s="31">
        <v>0.73828000000000005</v>
      </c>
      <c r="N50" s="1"/>
      <c r="O50" s="1"/>
    </row>
    <row r="51" spans="1:15" ht="12.75" customHeight="1">
      <c r="A51" s="33">
        <v>41</v>
      </c>
      <c r="B51" s="53" t="s">
        <v>56</v>
      </c>
      <c r="C51" s="31">
        <v>176.2</v>
      </c>
      <c r="D51" s="36">
        <v>175.18333333333331</v>
      </c>
      <c r="E51" s="36">
        <v>173.06666666666661</v>
      </c>
      <c r="F51" s="36">
        <v>169.93333333333331</v>
      </c>
      <c r="G51" s="36">
        <v>167.81666666666661</v>
      </c>
      <c r="H51" s="36">
        <v>178.31666666666661</v>
      </c>
      <c r="I51" s="36">
        <v>180.43333333333334</v>
      </c>
      <c r="J51" s="36">
        <v>183.56666666666661</v>
      </c>
      <c r="K51" s="31">
        <v>177.3</v>
      </c>
      <c r="L51" s="31">
        <v>172.05</v>
      </c>
      <c r="M51" s="31">
        <v>114.64985</v>
      </c>
      <c r="N51" s="1"/>
      <c r="O51" s="1"/>
    </row>
    <row r="52" spans="1:15" ht="12.75" customHeight="1">
      <c r="A52" s="33">
        <v>42</v>
      </c>
      <c r="B52" s="53" t="s">
        <v>58</v>
      </c>
      <c r="C52" s="31">
        <v>2830</v>
      </c>
      <c r="D52" s="36">
        <v>2830.4833333333336</v>
      </c>
      <c r="E52" s="36">
        <v>2819.5166666666673</v>
      </c>
      <c r="F52" s="36">
        <v>2809.0333333333338</v>
      </c>
      <c r="G52" s="36">
        <v>2798.0666666666675</v>
      </c>
      <c r="H52" s="36">
        <v>2840.9666666666672</v>
      </c>
      <c r="I52" s="36">
        <v>2851.9333333333334</v>
      </c>
      <c r="J52" s="36">
        <v>2862.416666666667</v>
      </c>
      <c r="K52" s="31">
        <v>2841.45</v>
      </c>
      <c r="L52" s="31">
        <v>2820</v>
      </c>
      <c r="M52" s="31">
        <v>9.1124899999999993</v>
      </c>
      <c r="N52" s="1"/>
      <c r="O52" s="1"/>
    </row>
    <row r="53" spans="1:15" ht="12.75" customHeight="1">
      <c r="A53" s="33">
        <v>43</v>
      </c>
      <c r="B53" s="53" t="s">
        <v>327</v>
      </c>
      <c r="C53" s="31">
        <v>519.95000000000005</v>
      </c>
      <c r="D53" s="36">
        <v>525.55000000000007</v>
      </c>
      <c r="E53" s="36">
        <v>513.40000000000009</v>
      </c>
      <c r="F53" s="36">
        <v>506.85</v>
      </c>
      <c r="G53" s="36">
        <v>494.70000000000005</v>
      </c>
      <c r="H53" s="36">
        <v>532.10000000000014</v>
      </c>
      <c r="I53" s="36">
        <v>544.25</v>
      </c>
      <c r="J53" s="36">
        <v>550.80000000000018</v>
      </c>
      <c r="K53" s="31">
        <v>537.70000000000005</v>
      </c>
      <c r="L53" s="31">
        <v>519</v>
      </c>
      <c r="M53" s="31">
        <v>68.854029999999995</v>
      </c>
      <c r="N53" s="1"/>
      <c r="O53" s="1"/>
    </row>
    <row r="54" spans="1:15" ht="12.75" customHeight="1">
      <c r="A54" s="33">
        <v>44</v>
      </c>
      <c r="B54" s="53" t="s">
        <v>59</v>
      </c>
      <c r="C54" s="31">
        <v>1987.35</v>
      </c>
      <c r="D54" s="36">
        <v>1978.7</v>
      </c>
      <c r="E54" s="36">
        <v>1953.65</v>
      </c>
      <c r="F54" s="36">
        <v>1919.95</v>
      </c>
      <c r="G54" s="36">
        <v>1894.9</v>
      </c>
      <c r="H54" s="36">
        <v>2012.4</v>
      </c>
      <c r="I54" s="36">
        <v>2037.4499999999998</v>
      </c>
      <c r="J54" s="36">
        <v>2071.15</v>
      </c>
      <c r="K54" s="31">
        <v>2003.75</v>
      </c>
      <c r="L54" s="31">
        <v>1945</v>
      </c>
      <c r="M54" s="31">
        <v>4.2341499999999996</v>
      </c>
      <c r="N54" s="1"/>
      <c r="O54" s="1"/>
    </row>
    <row r="55" spans="1:15" ht="12.75" customHeight="1">
      <c r="A55" s="33">
        <v>45</v>
      </c>
      <c r="B55" s="53" t="s">
        <v>60</v>
      </c>
      <c r="C55" s="31">
        <v>5981.5</v>
      </c>
      <c r="D55" s="36">
        <v>5932.8499999999995</v>
      </c>
      <c r="E55" s="36">
        <v>5862.7999999999993</v>
      </c>
      <c r="F55" s="36">
        <v>5744.0999999999995</v>
      </c>
      <c r="G55" s="36">
        <v>5674.0499999999993</v>
      </c>
      <c r="H55" s="36">
        <v>6051.5499999999993</v>
      </c>
      <c r="I55" s="36">
        <v>6121.6</v>
      </c>
      <c r="J55" s="36">
        <v>6240.2999999999993</v>
      </c>
      <c r="K55" s="31">
        <v>6002.9</v>
      </c>
      <c r="L55" s="31">
        <v>5814.15</v>
      </c>
      <c r="M55" s="31">
        <v>0.62590999999999997</v>
      </c>
      <c r="N55" s="1"/>
      <c r="O55" s="1"/>
    </row>
    <row r="56" spans="1:15" ht="12" customHeight="1">
      <c r="A56" s="33">
        <v>46</v>
      </c>
      <c r="B56" s="53" t="s">
        <v>63</v>
      </c>
      <c r="C56" s="31">
        <v>1111.0999999999999</v>
      </c>
      <c r="D56" s="36">
        <v>1099.2</v>
      </c>
      <c r="E56" s="36">
        <v>1081.2</v>
      </c>
      <c r="F56" s="36">
        <v>1051.3</v>
      </c>
      <c r="G56" s="36">
        <v>1033.3</v>
      </c>
      <c r="H56" s="36">
        <v>1129.1000000000001</v>
      </c>
      <c r="I56" s="36">
        <v>1147.1000000000001</v>
      </c>
      <c r="J56" s="36">
        <v>1177.0000000000002</v>
      </c>
      <c r="K56" s="31">
        <v>1117.2</v>
      </c>
      <c r="L56" s="31">
        <v>1069.3</v>
      </c>
      <c r="M56" s="31">
        <v>17.007829999999998</v>
      </c>
      <c r="N56" s="1"/>
      <c r="O56" s="1"/>
    </row>
    <row r="57" spans="1:15" ht="12.75" customHeight="1">
      <c r="A57" s="33">
        <v>47</v>
      </c>
      <c r="B57" s="53" t="s">
        <v>328</v>
      </c>
      <c r="C57" s="31">
        <v>499.9</v>
      </c>
      <c r="D57" s="36">
        <v>499.64999999999992</v>
      </c>
      <c r="E57" s="36">
        <v>492.34999999999985</v>
      </c>
      <c r="F57" s="36">
        <v>484.79999999999995</v>
      </c>
      <c r="G57" s="36">
        <v>477.49999999999989</v>
      </c>
      <c r="H57" s="36">
        <v>507.19999999999982</v>
      </c>
      <c r="I57" s="36">
        <v>514.49999999999989</v>
      </c>
      <c r="J57" s="36">
        <v>522.04999999999973</v>
      </c>
      <c r="K57" s="31">
        <v>506.95</v>
      </c>
      <c r="L57" s="31">
        <v>492.1</v>
      </c>
      <c r="M57" s="31">
        <v>1.04562</v>
      </c>
      <c r="N57" s="1"/>
      <c r="O57" s="1"/>
    </row>
    <row r="58" spans="1:15" ht="12.75" customHeight="1">
      <c r="A58" s="33">
        <v>48</v>
      </c>
      <c r="B58" s="53" t="s">
        <v>267</v>
      </c>
      <c r="C58" s="31">
        <v>4644.3</v>
      </c>
      <c r="D58" s="36">
        <v>4648.3166666666666</v>
      </c>
      <c r="E58" s="36">
        <v>4607.333333333333</v>
      </c>
      <c r="F58" s="36">
        <v>4570.3666666666668</v>
      </c>
      <c r="G58" s="36">
        <v>4529.3833333333332</v>
      </c>
      <c r="H58" s="36">
        <v>4685.2833333333328</v>
      </c>
      <c r="I58" s="36">
        <v>4726.2666666666664</v>
      </c>
      <c r="J58" s="36">
        <v>4763.2333333333327</v>
      </c>
      <c r="K58" s="31">
        <v>4689.3</v>
      </c>
      <c r="L58" s="31">
        <v>4611.3500000000004</v>
      </c>
      <c r="M58" s="31">
        <v>2.4523100000000002</v>
      </c>
      <c r="N58" s="1"/>
      <c r="O58" s="1"/>
    </row>
    <row r="59" spans="1:15" ht="12.75" customHeight="1">
      <c r="A59" s="33">
        <v>49</v>
      </c>
      <c r="B59" s="53" t="s">
        <v>64</v>
      </c>
      <c r="C59" s="31">
        <v>1051.9000000000001</v>
      </c>
      <c r="D59" s="36">
        <v>1051.3666666666666</v>
      </c>
      <c r="E59" s="36">
        <v>1044.8833333333332</v>
      </c>
      <c r="F59" s="36">
        <v>1037.8666666666666</v>
      </c>
      <c r="G59" s="36">
        <v>1031.3833333333332</v>
      </c>
      <c r="H59" s="36">
        <v>1058.3833333333332</v>
      </c>
      <c r="I59" s="36">
        <v>1064.8666666666663</v>
      </c>
      <c r="J59" s="36">
        <v>1071.8833333333332</v>
      </c>
      <c r="K59" s="31">
        <v>1057.8499999999999</v>
      </c>
      <c r="L59" s="31">
        <v>1044.3499999999999</v>
      </c>
      <c r="M59" s="31">
        <v>71.078810000000004</v>
      </c>
      <c r="N59" s="1"/>
      <c r="O59" s="1"/>
    </row>
    <row r="60" spans="1:15" ht="12.75" customHeight="1">
      <c r="A60" s="33">
        <v>50</v>
      </c>
      <c r="B60" s="53" t="s">
        <v>329</v>
      </c>
      <c r="C60" s="31">
        <v>3472.1</v>
      </c>
      <c r="D60" s="36">
        <v>3444.5666666666671</v>
      </c>
      <c r="E60" s="36">
        <v>3395.233333333334</v>
      </c>
      <c r="F60" s="36">
        <v>3318.3666666666668</v>
      </c>
      <c r="G60" s="36">
        <v>3269.0333333333338</v>
      </c>
      <c r="H60" s="36">
        <v>3521.4333333333343</v>
      </c>
      <c r="I60" s="36">
        <v>3570.7666666666673</v>
      </c>
      <c r="J60" s="36">
        <v>3647.6333333333346</v>
      </c>
      <c r="K60" s="31">
        <v>3493.9</v>
      </c>
      <c r="L60" s="31">
        <v>3367.7</v>
      </c>
      <c r="M60" s="31">
        <v>2.3029299999999999</v>
      </c>
      <c r="N60" s="1"/>
      <c r="O60" s="1"/>
    </row>
    <row r="61" spans="1:15" ht="12.75" customHeight="1">
      <c r="A61" s="33">
        <v>51</v>
      </c>
      <c r="B61" s="53" t="s">
        <v>827</v>
      </c>
      <c r="C61" s="31">
        <v>335.05</v>
      </c>
      <c r="D61" s="36">
        <v>333.63333333333338</v>
      </c>
      <c r="E61" s="36">
        <v>329.41666666666674</v>
      </c>
      <c r="F61" s="36">
        <v>323.78333333333336</v>
      </c>
      <c r="G61" s="36">
        <v>319.56666666666672</v>
      </c>
      <c r="H61" s="36">
        <v>339.26666666666677</v>
      </c>
      <c r="I61" s="36">
        <v>343.48333333333335</v>
      </c>
      <c r="J61" s="36">
        <v>349.11666666666679</v>
      </c>
      <c r="K61" s="31">
        <v>337.85</v>
      </c>
      <c r="L61" s="31">
        <v>328</v>
      </c>
      <c r="M61" s="31">
        <v>75.434250000000006</v>
      </c>
      <c r="N61" s="1"/>
      <c r="O61" s="1"/>
    </row>
    <row r="62" spans="1:15" ht="12.75" customHeight="1">
      <c r="A62" s="33">
        <v>52</v>
      </c>
      <c r="B62" s="53" t="s">
        <v>330</v>
      </c>
      <c r="C62" s="31">
        <v>2835.75</v>
      </c>
      <c r="D62" s="36">
        <v>2824.3666666666668</v>
      </c>
      <c r="E62" s="36">
        <v>2794.6833333333334</v>
      </c>
      <c r="F62" s="36">
        <v>2753.6166666666668</v>
      </c>
      <c r="G62" s="36">
        <v>2723.9333333333334</v>
      </c>
      <c r="H62" s="36">
        <v>2865.4333333333334</v>
      </c>
      <c r="I62" s="36">
        <v>2895.1166666666668</v>
      </c>
      <c r="J62" s="36">
        <v>2936.1833333333334</v>
      </c>
      <c r="K62" s="31">
        <v>2854.05</v>
      </c>
      <c r="L62" s="31">
        <v>2783.3</v>
      </c>
      <c r="M62" s="31">
        <v>6.7717400000000003</v>
      </c>
      <c r="N62" s="1"/>
      <c r="O62" s="1"/>
    </row>
    <row r="63" spans="1:15" ht="12.75" customHeight="1">
      <c r="A63" s="33">
        <v>53</v>
      </c>
      <c r="B63" s="53" t="s">
        <v>65</v>
      </c>
      <c r="C63" s="31">
        <v>8919.15</v>
      </c>
      <c r="D63" s="36">
        <v>8910.9</v>
      </c>
      <c r="E63" s="36">
        <v>8792.3499999999985</v>
      </c>
      <c r="F63" s="36">
        <v>8665.5499999999993</v>
      </c>
      <c r="G63" s="36">
        <v>8546.9999999999982</v>
      </c>
      <c r="H63" s="36">
        <v>9037.6999999999989</v>
      </c>
      <c r="I63" s="36">
        <v>9156.2499999999982</v>
      </c>
      <c r="J63" s="36">
        <v>9283.0499999999993</v>
      </c>
      <c r="K63" s="31">
        <v>9029.4500000000007</v>
      </c>
      <c r="L63" s="31">
        <v>8784.1</v>
      </c>
      <c r="M63" s="31">
        <v>4.8752899999999997</v>
      </c>
      <c r="N63" s="1"/>
      <c r="O63" s="1"/>
    </row>
    <row r="64" spans="1:15" ht="12.75" customHeight="1">
      <c r="A64" s="33">
        <v>54</v>
      </c>
      <c r="B64" s="53" t="s">
        <v>68</v>
      </c>
      <c r="C64" s="31">
        <v>6954.25</v>
      </c>
      <c r="D64" s="36">
        <v>6973.1833333333334</v>
      </c>
      <c r="E64" s="36">
        <v>6912.0666666666666</v>
      </c>
      <c r="F64" s="36">
        <v>6869.8833333333332</v>
      </c>
      <c r="G64" s="36">
        <v>6808.7666666666664</v>
      </c>
      <c r="H64" s="36">
        <v>7015.3666666666668</v>
      </c>
      <c r="I64" s="36">
        <v>7076.4833333333336</v>
      </c>
      <c r="J64" s="36">
        <v>7118.666666666667</v>
      </c>
      <c r="K64" s="31">
        <v>7034.3</v>
      </c>
      <c r="L64" s="31">
        <v>6931</v>
      </c>
      <c r="M64" s="31">
        <v>9.63293</v>
      </c>
      <c r="N64" s="1"/>
      <c r="O64" s="1"/>
    </row>
    <row r="65" spans="1:15" ht="12.75" customHeight="1">
      <c r="A65" s="33">
        <v>55</v>
      </c>
      <c r="B65" s="53" t="s">
        <v>67</v>
      </c>
      <c r="C65" s="31">
        <v>1618.5</v>
      </c>
      <c r="D65" s="36">
        <v>1626.1833333333332</v>
      </c>
      <c r="E65" s="36">
        <v>1603.6666666666663</v>
      </c>
      <c r="F65" s="36">
        <v>1588.833333333333</v>
      </c>
      <c r="G65" s="36">
        <v>1566.3166666666662</v>
      </c>
      <c r="H65" s="36">
        <v>1641.0166666666664</v>
      </c>
      <c r="I65" s="36">
        <v>1663.5333333333333</v>
      </c>
      <c r="J65" s="36">
        <v>1678.3666666666666</v>
      </c>
      <c r="K65" s="31">
        <v>1648.7</v>
      </c>
      <c r="L65" s="31">
        <v>1611.35</v>
      </c>
      <c r="M65" s="31">
        <v>15.285439999999999</v>
      </c>
      <c r="N65" s="1"/>
      <c r="O65" s="1"/>
    </row>
    <row r="66" spans="1:15" ht="12.75" customHeight="1">
      <c r="A66" s="33">
        <v>56</v>
      </c>
      <c r="B66" s="53" t="s">
        <v>268</v>
      </c>
      <c r="C66" s="31">
        <v>7902.9</v>
      </c>
      <c r="D66" s="36">
        <v>7898.6333333333341</v>
      </c>
      <c r="E66" s="36">
        <v>7852.2666666666682</v>
      </c>
      <c r="F66" s="36">
        <v>7801.6333333333341</v>
      </c>
      <c r="G66" s="36">
        <v>7755.2666666666682</v>
      </c>
      <c r="H66" s="36">
        <v>7949.2666666666682</v>
      </c>
      <c r="I66" s="36">
        <v>7995.633333333335</v>
      </c>
      <c r="J66" s="36">
        <v>8046.2666666666682</v>
      </c>
      <c r="K66" s="31">
        <v>7945</v>
      </c>
      <c r="L66" s="31">
        <v>7848</v>
      </c>
      <c r="M66" s="31">
        <v>0.42415999999999998</v>
      </c>
      <c r="N66" s="1"/>
      <c r="O66" s="1"/>
    </row>
    <row r="67" spans="1:15" ht="12.75" customHeight="1">
      <c r="A67" s="33">
        <v>57</v>
      </c>
      <c r="B67" s="53" t="s">
        <v>331</v>
      </c>
      <c r="C67" s="31">
        <v>2228.5</v>
      </c>
      <c r="D67" s="36">
        <v>2216.7000000000003</v>
      </c>
      <c r="E67" s="36">
        <v>2185.1000000000004</v>
      </c>
      <c r="F67" s="36">
        <v>2141.7000000000003</v>
      </c>
      <c r="G67" s="36">
        <v>2110.1000000000004</v>
      </c>
      <c r="H67" s="36">
        <v>2260.1000000000004</v>
      </c>
      <c r="I67" s="36">
        <v>2291.6999999999998</v>
      </c>
      <c r="J67" s="36">
        <v>2335.1000000000004</v>
      </c>
      <c r="K67" s="31">
        <v>2248.3000000000002</v>
      </c>
      <c r="L67" s="31">
        <v>2173.3000000000002</v>
      </c>
      <c r="M67" s="31">
        <v>0.46740999999999999</v>
      </c>
      <c r="N67" s="1"/>
      <c r="O67" s="1"/>
    </row>
    <row r="68" spans="1:15" ht="12.75" customHeight="1">
      <c r="A68" s="33">
        <v>58</v>
      </c>
      <c r="B68" s="53" t="s">
        <v>69</v>
      </c>
      <c r="C68" s="31">
        <v>2352.1</v>
      </c>
      <c r="D68" s="36">
        <v>2364.0166666666664</v>
      </c>
      <c r="E68" s="36">
        <v>2333.083333333333</v>
      </c>
      <c r="F68" s="36">
        <v>2314.0666666666666</v>
      </c>
      <c r="G68" s="36">
        <v>2283.1333333333332</v>
      </c>
      <c r="H68" s="36">
        <v>2383.0333333333328</v>
      </c>
      <c r="I68" s="36">
        <v>2413.9666666666662</v>
      </c>
      <c r="J68" s="36">
        <v>2432.9833333333327</v>
      </c>
      <c r="K68" s="31">
        <v>2394.9499999999998</v>
      </c>
      <c r="L68" s="31">
        <v>2345</v>
      </c>
      <c r="M68" s="31">
        <v>1.1091899999999999</v>
      </c>
      <c r="N68" s="1"/>
      <c r="O68" s="1"/>
    </row>
    <row r="69" spans="1:15" ht="12.75" customHeight="1">
      <c r="A69" s="33">
        <v>59</v>
      </c>
      <c r="B69" s="53" t="s">
        <v>70</v>
      </c>
      <c r="C69" s="31">
        <v>373.35</v>
      </c>
      <c r="D69" s="36">
        <v>370.76666666666665</v>
      </c>
      <c r="E69" s="36">
        <v>367.13333333333333</v>
      </c>
      <c r="F69" s="36">
        <v>360.91666666666669</v>
      </c>
      <c r="G69" s="36">
        <v>357.28333333333336</v>
      </c>
      <c r="H69" s="36">
        <v>376.98333333333329</v>
      </c>
      <c r="I69" s="36">
        <v>380.61666666666662</v>
      </c>
      <c r="J69" s="36">
        <v>386.83333333333326</v>
      </c>
      <c r="K69" s="31">
        <v>374.4</v>
      </c>
      <c r="L69" s="31">
        <v>364.55</v>
      </c>
      <c r="M69" s="31">
        <v>8.0069599999999994</v>
      </c>
      <c r="N69" s="1"/>
      <c r="O69" s="1"/>
    </row>
    <row r="70" spans="1:15" ht="12.75" customHeight="1">
      <c r="A70" s="33">
        <v>60</v>
      </c>
      <c r="B70" s="53" t="s">
        <v>71</v>
      </c>
      <c r="C70" s="31">
        <v>173.85</v>
      </c>
      <c r="D70" s="36">
        <v>174.13333333333333</v>
      </c>
      <c r="E70" s="36">
        <v>172.46666666666664</v>
      </c>
      <c r="F70" s="36">
        <v>171.08333333333331</v>
      </c>
      <c r="G70" s="36">
        <v>169.41666666666663</v>
      </c>
      <c r="H70" s="36">
        <v>175.51666666666665</v>
      </c>
      <c r="I70" s="36">
        <v>177.18333333333334</v>
      </c>
      <c r="J70" s="36">
        <v>178.56666666666666</v>
      </c>
      <c r="K70" s="31">
        <v>175.8</v>
      </c>
      <c r="L70" s="31">
        <v>172.75</v>
      </c>
      <c r="M70" s="31">
        <v>149.70993000000001</v>
      </c>
      <c r="N70" s="1"/>
      <c r="O70" s="1"/>
    </row>
    <row r="71" spans="1:15" ht="12.75" customHeight="1">
      <c r="A71" s="33">
        <v>61</v>
      </c>
      <c r="B71" s="53" t="s">
        <v>72</v>
      </c>
      <c r="C71" s="31">
        <v>254.7</v>
      </c>
      <c r="D71" s="36">
        <v>256.06666666666666</v>
      </c>
      <c r="E71" s="36">
        <v>252.63333333333333</v>
      </c>
      <c r="F71" s="36">
        <v>250.56666666666666</v>
      </c>
      <c r="G71" s="36">
        <v>247.13333333333333</v>
      </c>
      <c r="H71" s="36">
        <v>258.13333333333333</v>
      </c>
      <c r="I71" s="36">
        <v>261.56666666666661</v>
      </c>
      <c r="J71" s="36">
        <v>263.63333333333333</v>
      </c>
      <c r="K71" s="31">
        <v>259.5</v>
      </c>
      <c r="L71" s="31">
        <v>254</v>
      </c>
      <c r="M71" s="31">
        <v>110.74547</v>
      </c>
      <c r="N71" s="1"/>
      <c r="O71" s="1"/>
    </row>
    <row r="72" spans="1:15" ht="12.75" customHeight="1">
      <c r="A72" s="33">
        <v>62</v>
      </c>
      <c r="B72" s="53" t="s">
        <v>269</v>
      </c>
      <c r="C72" s="31">
        <v>138.44999999999999</v>
      </c>
      <c r="D72" s="36">
        <v>138.46666666666667</v>
      </c>
      <c r="E72" s="36">
        <v>137.03333333333333</v>
      </c>
      <c r="F72" s="36">
        <v>135.61666666666667</v>
      </c>
      <c r="G72" s="36">
        <v>134.18333333333334</v>
      </c>
      <c r="H72" s="36">
        <v>139.88333333333333</v>
      </c>
      <c r="I72" s="36">
        <v>141.31666666666666</v>
      </c>
      <c r="J72" s="36">
        <v>142.73333333333332</v>
      </c>
      <c r="K72" s="31">
        <v>139.9</v>
      </c>
      <c r="L72" s="31">
        <v>137.05000000000001</v>
      </c>
      <c r="M72" s="31">
        <v>44.860469999999999</v>
      </c>
      <c r="N72" s="1"/>
      <c r="O72" s="1"/>
    </row>
    <row r="73" spans="1:15" ht="12.75" customHeight="1">
      <c r="A73" s="33">
        <v>63</v>
      </c>
      <c r="B73" s="53" t="s">
        <v>332</v>
      </c>
      <c r="C73" s="31">
        <v>62.25</v>
      </c>
      <c r="D73" s="36">
        <v>61.933333333333337</v>
      </c>
      <c r="E73" s="36">
        <v>60.966666666666676</v>
      </c>
      <c r="F73" s="36">
        <v>59.683333333333337</v>
      </c>
      <c r="G73" s="36">
        <v>58.716666666666676</v>
      </c>
      <c r="H73" s="36">
        <v>63.216666666666676</v>
      </c>
      <c r="I73" s="36">
        <v>64.183333333333337</v>
      </c>
      <c r="J73" s="36">
        <v>65.466666666666669</v>
      </c>
      <c r="K73" s="31">
        <v>62.9</v>
      </c>
      <c r="L73" s="31">
        <v>60.65</v>
      </c>
      <c r="M73" s="31">
        <v>166.04658000000001</v>
      </c>
      <c r="N73" s="1"/>
      <c r="O73" s="1"/>
    </row>
    <row r="74" spans="1:15" ht="12.75" customHeight="1">
      <c r="A74" s="33">
        <v>64</v>
      </c>
      <c r="B74" s="53" t="s">
        <v>73</v>
      </c>
      <c r="C74" s="31">
        <v>1339</v>
      </c>
      <c r="D74" s="36">
        <v>1338.5166666666667</v>
      </c>
      <c r="E74" s="36">
        <v>1327.0333333333333</v>
      </c>
      <c r="F74" s="36">
        <v>1315.0666666666666</v>
      </c>
      <c r="G74" s="36">
        <v>1303.5833333333333</v>
      </c>
      <c r="H74" s="36">
        <v>1350.4833333333333</v>
      </c>
      <c r="I74" s="36">
        <v>1361.9666666666665</v>
      </c>
      <c r="J74" s="36">
        <v>1373.9333333333334</v>
      </c>
      <c r="K74" s="31">
        <v>1350</v>
      </c>
      <c r="L74" s="31">
        <v>1326.55</v>
      </c>
      <c r="M74" s="31">
        <v>5.0390600000000001</v>
      </c>
      <c r="N74" s="1"/>
      <c r="O74" s="1"/>
    </row>
    <row r="75" spans="1:15" ht="12.75" customHeight="1">
      <c r="A75" s="33">
        <v>65</v>
      </c>
      <c r="B75" s="53" t="s">
        <v>333</v>
      </c>
      <c r="C75" s="31">
        <v>5365.65</v>
      </c>
      <c r="D75" s="36">
        <v>5416.2166666666662</v>
      </c>
      <c r="E75" s="36">
        <v>5282.4333333333325</v>
      </c>
      <c r="F75" s="36">
        <v>5199.2166666666662</v>
      </c>
      <c r="G75" s="36">
        <v>5065.4333333333325</v>
      </c>
      <c r="H75" s="36">
        <v>5499.4333333333325</v>
      </c>
      <c r="I75" s="36">
        <v>5633.2166666666672</v>
      </c>
      <c r="J75" s="36">
        <v>5716.4333333333325</v>
      </c>
      <c r="K75" s="31">
        <v>5550</v>
      </c>
      <c r="L75" s="31">
        <v>5333</v>
      </c>
      <c r="M75" s="31">
        <v>1.3573299999999999</v>
      </c>
      <c r="N75" s="1"/>
      <c r="O75" s="1"/>
    </row>
    <row r="76" spans="1:15" ht="12.75" customHeight="1">
      <c r="A76" s="33">
        <v>66</v>
      </c>
      <c r="B76" s="53" t="s">
        <v>75</v>
      </c>
      <c r="C76" s="31">
        <v>531.20000000000005</v>
      </c>
      <c r="D76" s="36">
        <v>536.13333333333333</v>
      </c>
      <c r="E76" s="36">
        <v>524.91666666666663</v>
      </c>
      <c r="F76" s="36">
        <v>518.63333333333333</v>
      </c>
      <c r="G76" s="36">
        <v>507.41666666666663</v>
      </c>
      <c r="H76" s="36">
        <v>542.41666666666663</v>
      </c>
      <c r="I76" s="36">
        <v>553.63333333333333</v>
      </c>
      <c r="J76" s="36">
        <v>559.91666666666663</v>
      </c>
      <c r="K76" s="31">
        <v>547.35</v>
      </c>
      <c r="L76" s="31">
        <v>529.85</v>
      </c>
      <c r="M76" s="31">
        <v>8.58385</v>
      </c>
      <c r="N76" s="1"/>
      <c r="O76" s="1"/>
    </row>
    <row r="77" spans="1:15" ht="12.75" customHeight="1">
      <c r="A77" s="33">
        <v>67</v>
      </c>
      <c r="B77" s="53" t="s">
        <v>334</v>
      </c>
      <c r="C77" s="31">
        <v>1846.9</v>
      </c>
      <c r="D77" s="36">
        <v>1819.6666666666667</v>
      </c>
      <c r="E77" s="36">
        <v>1779.3333333333335</v>
      </c>
      <c r="F77" s="36">
        <v>1711.7666666666667</v>
      </c>
      <c r="G77" s="36">
        <v>1671.4333333333334</v>
      </c>
      <c r="H77" s="36">
        <v>1887.2333333333336</v>
      </c>
      <c r="I77" s="36">
        <v>1927.5666666666671</v>
      </c>
      <c r="J77" s="36">
        <v>1995.1333333333337</v>
      </c>
      <c r="K77" s="31">
        <v>1860</v>
      </c>
      <c r="L77" s="31">
        <v>1752.1</v>
      </c>
      <c r="M77" s="31">
        <v>38.73359</v>
      </c>
      <c r="N77" s="1"/>
      <c r="O77" s="1"/>
    </row>
    <row r="78" spans="1:15" ht="12.75" customHeight="1">
      <c r="A78" s="33">
        <v>68</v>
      </c>
      <c r="B78" s="53" t="s">
        <v>74</v>
      </c>
      <c r="C78" s="31">
        <v>233.45</v>
      </c>
      <c r="D78" s="36">
        <v>233.46666666666667</v>
      </c>
      <c r="E78" s="36">
        <v>229.98333333333335</v>
      </c>
      <c r="F78" s="36">
        <v>226.51666666666668</v>
      </c>
      <c r="G78" s="36">
        <v>223.03333333333336</v>
      </c>
      <c r="H78" s="36">
        <v>236.93333333333334</v>
      </c>
      <c r="I78" s="36">
        <v>240.41666666666663</v>
      </c>
      <c r="J78" s="36">
        <v>243.88333333333333</v>
      </c>
      <c r="K78" s="31">
        <v>236.95</v>
      </c>
      <c r="L78" s="31">
        <v>230</v>
      </c>
      <c r="M78" s="31">
        <v>325.08661000000001</v>
      </c>
      <c r="N78" s="1"/>
      <c r="O78" s="1"/>
    </row>
    <row r="79" spans="1:15" ht="12.75" customHeight="1">
      <c r="A79" s="33">
        <v>69</v>
      </c>
      <c r="B79" s="53" t="s">
        <v>76</v>
      </c>
      <c r="C79" s="31">
        <v>1180.6500000000001</v>
      </c>
      <c r="D79" s="36">
        <v>1177.5833333333333</v>
      </c>
      <c r="E79" s="36">
        <v>1165.5666666666666</v>
      </c>
      <c r="F79" s="36">
        <v>1150.4833333333333</v>
      </c>
      <c r="G79" s="36">
        <v>1138.4666666666667</v>
      </c>
      <c r="H79" s="36">
        <v>1192.6666666666665</v>
      </c>
      <c r="I79" s="36">
        <v>1204.6833333333334</v>
      </c>
      <c r="J79" s="36">
        <v>1219.7666666666664</v>
      </c>
      <c r="K79" s="31">
        <v>1189.5999999999999</v>
      </c>
      <c r="L79" s="31">
        <v>1162.5</v>
      </c>
      <c r="M79" s="31">
        <v>14.25666</v>
      </c>
      <c r="N79" s="1"/>
      <c r="O79" s="1"/>
    </row>
    <row r="80" spans="1:15" ht="12.75" customHeight="1">
      <c r="A80" s="33">
        <v>70</v>
      </c>
      <c r="B80" s="53" t="s">
        <v>79</v>
      </c>
      <c r="C80" s="31">
        <v>257.75</v>
      </c>
      <c r="D80" s="36">
        <v>256.58333333333331</v>
      </c>
      <c r="E80" s="36">
        <v>252.71666666666664</v>
      </c>
      <c r="F80" s="36">
        <v>247.68333333333334</v>
      </c>
      <c r="G80" s="36">
        <v>243.81666666666666</v>
      </c>
      <c r="H80" s="36">
        <v>261.61666666666662</v>
      </c>
      <c r="I80" s="36">
        <v>265.48333333333329</v>
      </c>
      <c r="J80" s="36">
        <v>270.51666666666659</v>
      </c>
      <c r="K80" s="31">
        <v>260.45</v>
      </c>
      <c r="L80" s="31">
        <v>251.55</v>
      </c>
      <c r="M80" s="31">
        <v>143.83707000000001</v>
      </c>
      <c r="N80" s="1"/>
      <c r="O80" s="1"/>
    </row>
    <row r="81" spans="1:15" ht="12.75" customHeight="1">
      <c r="A81" s="33">
        <v>71</v>
      </c>
      <c r="B81" s="53" t="s">
        <v>83</v>
      </c>
      <c r="C81" s="31">
        <v>592.29999999999995</v>
      </c>
      <c r="D81" s="36">
        <v>590.2833333333333</v>
      </c>
      <c r="E81" s="36">
        <v>580.56666666666661</v>
      </c>
      <c r="F81" s="36">
        <v>568.83333333333326</v>
      </c>
      <c r="G81" s="36">
        <v>559.11666666666656</v>
      </c>
      <c r="H81" s="36">
        <v>602.01666666666665</v>
      </c>
      <c r="I81" s="36">
        <v>611.73333333333335</v>
      </c>
      <c r="J81" s="36">
        <v>623.4666666666667</v>
      </c>
      <c r="K81" s="31">
        <v>600</v>
      </c>
      <c r="L81" s="31">
        <v>578.54999999999995</v>
      </c>
      <c r="M81" s="31">
        <v>57.733849999999997</v>
      </c>
      <c r="N81" s="1"/>
      <c r="O81" s="1"/>
    </row>
    <row r="82" spans="1:15" ht="12.75" customHeight="1">
      <c r="A82" s="33">
        <v>72</v>
      </c>
      <c r="B82" s="53" t="s">
        <v>78</v>
      </c>
      <c r="C82" s="31">
        <v>1216.45</v>
      </c>
      <c r="D82" s="36">
        <v>1220.8166666666666</v>
      </c>
      <c r="E82" s="36">
        <v>1207.6833333333332</v>
      </c>
      <c r="F82" s="36">
        <v>1198.9166666666665</v>
      </c>
      <c r="G82" s="36">
        <v>1185.7833333333331</v>
      </c>
      <c r="H82" s="36">
        <v>1229.5833333333333</v>
      </c>
      <c r="I82" s="36">
        <v>1242.7166666666665</v>
      </c>
      <c r="J82" s="36">
        <v>1251.4833333333333</v>
      </c>
      <c r="K82" s="31">
        <v>1233.95</v>
      </c>
      <c r="L82" s="31">
        <v>1212.05</v>
      </c>
      <c r="M82" s="31">
        <v>52.356319999999997</v>
      </c>
      <c r="N82" s="1"/>
      <c r="O82" s="1"/>
    </row>
    <row r="83" spans="1:15" ht="12.75" customHeight="1">
      <c r="A83" s="33">
        <v>73</v>
      </c>
      <c r="B83" s="53" t="s">
        <v>826</v>
      </c>
      <c r="C83" s="31">
        <v>527.25</v>
      </c>
      <c r="D83" s="36">
        <v>526.5333333333333</v>
      </c>
      <c r="E83" s="36">
        <v>518.86666666666656</v>
      </c>
      <c r="F83" s="36">
        <v>510.48333333333323</v>
      </c>
      <c r="G83" s="36">
        <v>502.81666666666649</v>
      </c>
      <c r="H83" s="36">
        <v>534.91666666666663</v>
      </c>
      <c r="I83" s="36">
        <v>542.58333333333337</v>
      </c>
      <c r="J83" s="36">
        <v>550.9666666666667</v>
      </c>
      <c r="K83" s="31">
        <v>534.20000000000005</v>
      </c>
      <c r="L83" s="31">
        <v>518.15</v>
      </c>
      <c r="M83" s="31">
        <v>1.11151</v>
      </c>
      <c r="N83" s="1"/>
      <c r="O83" s="1"/>
    </row>
    <row r="84" spans="1:15" ht="12.75" customHeight="1">
      <c r="A84" s="33">
        <v>74</v>
      </c>
      <c r="B84" s="53" t="s">
        <v>80</v>
      </c>
      <c r="C84" s="31">
        <v>263.75</v>
      </c>
      <c r="D84" s="36">
        <v>265</v>
      </c>
      <c r="E84" s="36">
        <v>261</v>
      </c>
      <c r="F84" s="36">
        <v>258.25</v>
      </c>
      <c r="G84" s="36">
        <v>254.25</v>
      </c>
      <c r="H84" s="36">
        <v>267.75</v>
      </c>
      <c r="I84" s="36">
        <v>271.75</v>
      </c>
      <c r="J84" s="36">
        <v>274.5</v>
      </c>
      <c r="K84" s="31">
        <v>269</v>
      </c>
      <c r="L84" s="31">
        <v>262.25</v>
      </c>
      <c r="M84" s="31">
        <v>34.844650000000001</v>
      </c>
      <c r="N84" s="1"/>
      <c r="O84" s="1"/>
    </row>
    <row r="85" spans="1:15" ht="12.75" customHeight="1">
      <c r="A85" s="33">
        <v>75</v>
      </c>
      <c r="B85" s="53" t="s">
        <v>335</v>
      </c>
      <c r="C85" s="31">
        <v>1488.55</v>
      </c>
      <c r="D85" s="36">
        <v>1489.5666666666668</v>
      </c>
      <c r="E85" s="36">
        <v>1469.1333333333337</v>
      </c>
      <c r="F85" s="36">
        <v>1449.7166666666669</v>
      </c>
      <c r="G85" s="36">
        <v>1429.2833333333338</v>
      </c>
      <c r="H85" s="36">
        <v>1508.9833333333336</v>
      </c>
      <c r="I85" s="36">
        <v>1529.4166666666665</v>
      </c>
      <c r="J85" s="36">
        <v>1548.8333333333335</v>
      </c>
      <c r="K85" s="31">
        <v>1510</v>
      </c>
      <c r="L85" s="31">
        <v>1470.15</v>
      </c>
      <c r="M85" s="31">
        <v>0.71692</v>
      </c>
      <c r="N85" s="1"/>
      <c r="O85" s="1"/>
    </row>
    <row r="86" spans="1:15" ht="12.75" customHeight="1">
      <c r="A86" s="33">
        <v>76</v>
      </c>
      <c r="B86" s="53" t="s">
        <v>86</v>
      </c>
      <c r="C86" s="31">
        <v>708.1</v>
      </c>
      <c r="D86" s="36">
        <v>705.41666666666663</v>
      </c>
      <c r="E86" s="36">
        <v>697.93333333333328</v>
      </c>
      <c r="F86" s="36">
        <v>687.76666666666665</v>
      </c>
      <c r="G86" s="36">
        <v>680.2833333333333</v>
      </c>
      <c r="H86" s="36">
        <v>715.58333333333326</v>
      </c>
      <c r="I86" s="36">
        <v>723.06666666666661</v>
      </c>
      <c r="J86" s="36">
        <v>733.23333333333323</v>
      </c>
      <c r="K86" s="31">
        <v>712.9</v>
      </c>
      <c r="L86" s="31">
        <v>695.25</v>
      </c>
      <c r="M86" s="31">
        <v>14.508850000000001</v>
      </c>
      <c r="N86" s="1"/>
      <c r="O86" s="1"/>
    </row>
    <row r="87" spans="1:15" ht="12.75" customHeight="1">
      <c r="A87" s="33">
        <v>77</v>
      </c>
      <c r="B87" s="53" t="s">
        <v>336</v>
      </c>
      <c r="C87" s="31">
        <v>6090.2</v>
      </c>
      <c r="D87" s="36">
        <v>6037.083333333333</v>
      </c>
      <c r="E87" s="36">
        <v>5974.1666666666661</v>
      </c>
      <c r="F87" s="36">
        <v>5858.1333333333332</v>
      </c>
      <c r="G87" s="36">
        <v>5795.2166666666662</v>
      </c>
      <c r="H87" s="36">
        <v>6153.1166666666659</v>
      </c>
      <c r="I87" s="36">
        <v>6216.0333333333319</v>
      </c>
      <c r="J87" s="36">
        <v>6332.0666666666657</v>
      </c>
      <c r="K87" s="31">
        <v>6100</v>
      </c>
      <c r="L87" s="31">
        <v>5921.05</v>
      </c>
      <c r="M87" s="31">
        <v>0.42070000000000002</v>
      </c>
      <c r="N87" s="1"/>
      <c r="O87" s="1"/>
    </row>
    <row r="88" spans="1:15" ht="12.75" customHeight="1">
      <c r="A88" s="33">
        <v>78</v>
      </c>
      <c r="B88" s="53" t="s">
        <v>337</v>
      </c>
      <c r="C88" s="31">
        <v>1393.9</v>
      </c>
      <c r="D88" s="36">
        <v>1386.8833333333332</v>
      </c>
      <c r="E88" s="36">
        <v>1366.4666666666665</v>
      </c>
      <c r="F88" s="36">
        <v>1339.0333333333333</v>
      </c>
      <c r="G88" s="36">
        <v>1318.6166666666666</v>
      </c>
      <c r="H88" s="36">
        <v>1414.3166666666664</v>
      </c>
      <c r="I88" s="36">
        <v>1434.7333333333333</v>
      </c>
      <c r="J88" s="36">
        <v>1462.1666666666663</v>
      </c>
      <c r="K88" s="31">
        <v>1407.3</v>
      </c>
      <c r="L88" s="31">
        <v>1359.45</v>
      </c>
      <c r="M88" s="31">
        <v>5.08467</v>
      </c>
      <c r="N88" s="1"/>
      <c r="O88" s="1"/>
    </row>
    <row r="89" spans="1:15" ht="12.75" customHeight="1">
      <c r="A89" s="33">
        <v>79</v>
      </c>
      <c r="B89" s="53" t="s">
        <v>338</v>
      </c>
      <c r="C89" s="31">
        <v>1538.85</v>
      </c>
      <c r="D89" s="36">
        <v>1545.8833333333332</v>
      </c>
      <c r="E89" s="36">
        <v>1523.0166666666664</v>
      </c>
      <c r="F89" s="36">
        <v>1507.1833333333332</v>
      </c>
      <c r="G89" s="36">
        <v>1484.3166666666664</v>
      </c>
      <c r="H89" s="36">
        <v>1561.7166666666665</v>
      </c>
      <c r="I89" s="36">
        <v>1584.5833333333333</v>
      </c>
      <c r="J89" s="36">
        <v>1600.4166666666665</v>
      </c>
      <c r="K89" s="31">
        <v>1568.75</v>
      </c>
      <c r="L89" s="31">
        <v>1530.05</v>
      </c>
      <c r="M89" s="31">
        <v>0.22681000000000001</v>
      </c>
      <c r="N89" s="1"/>
      <c r="O89" s="1"/>
    </row>
    <row r="90" spans="1:15" ht="12.75" customHeight="1">
      <c r="A90" s="33">
        <v>80</v>
      </c>
      <c r="B90" s="53" t="s">
        <v>339</v>
      </c>
      <c r="C90" s="31">
        <v>525.70000000000005</v>
      </c>
      <c r="D90" s="36">
        <v>528.80000000000007</v>
      </c>
      <c r="E90" s="36">
        <v>513.00000000000011</v>
      </c>
      <c r="F90" s="36">
        <v>500.30000000000007</v>
      </c>
      <c r="G90" s="36">
        <v>484.50000000000011</v>
      </c>
      <c r="H90" s="36">
        <v>541.50000000000011</v>
      </c>
      <c r="I90" s="36">
        <v>557.30000000000007</v>
      </c>
      <c r="J90" s="36">
        <v>570.00000000000011</v>
      </c>
      <c r="K90" s="31">
        <v>544.6</v>
      </c>
      <c r="L90" s="31">
        <v>516.1</v>
      </c>
      <c r="M90" s="31">
        <v>7.5073800000000004</v>
      </c>
      <c r="N90" s="1"/>
      <c r="O90" s="1"/>
    </row>
    <row r="91" spans="1:15" ht="12.75" customHeight="1">
      <c r="A91" s="33">
        <v>81</v>
      </c>
      <c r="B91" s="53" t="s">
        <v>81</v>
      </c>
      <c r="C91" s="31">
        <v>29986.5</v>
      </c>
      <c r="D91" s="36">
        <v>29895.816666666666</v>
      </c>
      <c r="E91" s="36">
        <v>29660.73333333333</v>
      </c>
      <c r="F91" s="36">
        <v>29334.966666666664</v>
      </c>
      <c r="G91" s="36">
        <v>29099.883333333328</v>
      </c>
      <c r="H91" s="36">
        <v>30221.583333333332</v>
      </c>
      <c r="I91" s="36">
        <v>30456.666666666668</v>
      </c>
      <c r="J91" s="36">
        <v>30782.433333333334</v>
      </c>
      <c r="K91" s="31">
        <v>30130.9</v>
      </c>
      <c r="L91" s="31">
        <v>29570.05</v>
      </c>
      <c r="M91" s="31">
        <v>0.25385999999999997</v>
      </c>
      <c r="N91" s="1"/>
      <c r="O91" s="1"/>
    </row>
    <row r="92" spans="1:15" ht="12.75" customHeight="1">
      <c r="A92" s="33">
        <v>82</v>
      </c>
      <c r="B92" s="53" t="s">
        <v>340</v>
      </c>
      <c r="C92" s="31">
        <v>994.15</v>
      </c>
      <c r="D92" s="36">
        <v>990.78333333333342</v>
      </c>
      <c r="E92" s="36">
        <v>981.06666666666683</v>
      </c>
      <c r="F92" s="36">
        <v>967.98333333333346</v>
      </c>
      <c r="G92" s="36">
        <v>958.26666666666688</v>
      </c>
      <c r="H92" s="36">
        <v>1003.8666666666668</v>
      </c>
      <c r="I92" s="36">
        <v>1013.5833333333333</v>
      </c>
      <c r="J92" s="36">
        <v>1026.6666666666667</v>
      </c>
      <c r="K92" s="31">
        <v>1000.5</v>
      </c>
      <c r="L92" s="31">
        <v>977.7</v>
      </c>
      <c r="M92" s="31">
        <v>1.65737</v>
      </c>
      <c r="N92" s="1"/>
      <c r="O92" s="1"/>
    </row>
    <row r="93" spans="1:15" ht="12.75" customHeight="1">
      <c r="A93" s="33">
        <v>83</v>
      </c>
      <c r="B93" s="53" t="s">
        <v>341</v>
      </c>
      <c r="C93" s="31">
        <v>14.85</v>
      </c>
      <c r="D93" s="36">
        <v>14.866666666666667</v>
      </c>
      <c r="E93" s="36">
        <v>14.483333333333334</v>
      </c>
      <c r="F93" s="36">
        <v>14.116666666666667</v>
      </c>
      <c r="G93" s="36">
        <v>13.733333333333334</v>
      </c>
      <c r="H93" s="36">
        <v>15.233333333333334</v>
      </c>
      <c r="I93" s="36">
        <v>15.616666666666667</v>
      </c>
      <c r="J93" s="36">
        <v>15.983333333333334</v>
      </c>
      <c r="K93" s="31">
        <v>15.25</v>
      </c>
      <c r="L93" s="31">
        <v>14.5</v>
      </c>
      <c r="M93" s="31">
        <v>168.15585999999999</v>
      </c>
      <c r="N93" s="1"/>
      <c r="O93" s="1"/>
    </row>
    <row r="94" spans="1:15" ht="12.75" customHeight="1">
      <c r="A94" s="33">
        <v>84</v>
      </c>
      <c r="B94" s="53" t="s">
        <v>84</v>
      </c>
      <c r="C94" s="31">
        <v>4740.7</v>
      </c>
      <c r="D94" s="36">
        <v>4734.833333333333</v>
      </c>
      <c r="E94" s="36">
        <v>4697.1666666666661</v>
      </c>
      <c r="F94" s="36">
        <v>4653.6333333333332</v>
      </c>
      <c r="G94" s="36">
        <v>4615.9666666666662</v>
      </c>
      <c r="H94" s="36">
        <v>4778.3666666666659</v>
      </c>
      <c r="I94" s="36">
        <v>4816.0333333333319</v>
      </c>
      <c r="J94" s="36">
        <v>4859.5666666666657</v>
      </c>
      <c r="K94" s="31">
        <v>4772.5</v>
      </c>
      <c r="L94" s="31">
        <v>4691.3</v>
      </c>
      <c r="M94" s="31">
        <v>5.1658099999999996</v>
      </c>
      <c r="N94" s="1"/>
      <c r="O94" s="1"/>
    </row>
    <row r="95" spans="1:15" ht="12.75" customHeight="1">
      <c r="A95" s="33">
        <v>85</v>
      </c>
      <c r="B95" s="53" t="s">
        <v>342</v>
      </c>
      <c r="C95" s="31">
        <v>1851.35</v>
      </c>
      <c r="D95" s="36">
        <v>1840.8166666666666</v>
      </c>
      <c r="E95" s="36">
        <v>1821.6333333333332</v>
      </c>
      <c r="F95" s="36">
        <v>1791.9166666666665</v>
      </c>
      <c r="G95" s="36">
        <v>1772.7333333333331</v>
      </c>
      <c r="H95" s="36">
        <v>1870.5333333333333</v>
      </c>
      <c r="I95" s="36">
        <v>1889.7166666666667</v>
      </c>
      <c r="J95" s="36">
        <v>1919.4333333333334</v>
      </c>
      <c r="K95" s="31">
        <v>1860</v>
      </c>
      <c r="L95" s="31">
        <v>1811.1</v>
      </c>
      <c r="M95" s="31">
        <v>0.33300000000000002</v>
      </c>
      <c r="N95" s="1"/>
      <c r="O95" s="1"/>
    </row>
    <row r="96" spans="1:15" ht="12.75" customHeight="1">
      <c r="A96" s="33">
        <v>86</v>
      </c>
      <c r="B96" s="53" t="s">
        <v>343</v>
      </c>
      <c r="C96" s="31">
        <v>572</v>
      </c>
      <c r="D96" s="36">
        <v>574.33333333333337</v>
      </c>
      <c r="E96" s="36">
        <v>568.66666666666674</v>
      </c>
      <c r="F96" s="36">
        <v>565.33333333333337</v>
      </c>
      <c r="G96" s="36">
        <v>559.66666666666674</v>
      </c>
      <c r="H96" s="36">
        <v>577.66666666666674</v>
      </c>
      <c r="I96" s="36">
        <v>583.33333333333348</v>
      </c>
      <c r="J96" s="36">
        <v>586.66666666666674</v>
      </c>
      <c r="K96" s="31">
        <v>580</v>
      </c>
      <c r="L96" s="31">
        <v>571</v>
      </c>
      <c r="M96" s="31">
        <v>0.86070000000000002</v>
      </c>
      <c r="N96" s="1"/>
      <c r="O96" s="1"/>
    </row>
    <row r="97" spans="1:15" ht="12.75" customHeight="1">
      <c r="A97" s="33">
        <v>87</v>
      </c>
      <c r="B97" s="53" t="s">
        <v>344</v>
      </c>
      <c r="C97" s="31">
        <v>141.1</v>
      </c>
      <c r="D97" s="36">
        <v>141.01666666666668</v>
      </c>
      <c r="E97" s="36">
        <v>138.38333333333335</v>
      </c>
      <c r="F97" s="36">
        <v>135.66666666666669</v>
      </c>
      <c r="G97" s="36">
        <v>133.03333333333336</v>
      </c>
      <c r="H97" s="36">
        <v>143.73333333333335</v>
      </c>
      <c r="I97" s="36">
        <v>146.36666666666667</v>
      </c>
      <c r="J97" s="36">
        <v>149.08333333333334</v>
      </c>
      <c r="K97" s="31">
        <v>143.65</v>
      </c>
      <c r="L97" s="31">
        <v>138.30000000000001</v>
      </c>
      <c r="M97" s="31">
        <v>43.024560000000001</v>
      </c>
      <c r="N97" s="1"/>
      <c r="O97" s="1"/>
    </row>
    <row r="98" spans="1:15" ht="12.75" customHeight="1">
      <c r="A98" s="33">
        <v>88</v>
      </c>
      <c r="B98" s="53" t="s">
        <v>345</v>
      </c>
      <c r="C98" s="31">
        <v>517.65</v>
      </c>
      <c r="D98" s="36">
        <v>508.99999999999994</v>
      </c>
      <c r="E98" s="36">
        <v>498.69999999999993</v>
      </c>
      <c r="F98" s="36">
        <v>479.75</v>
      </c>
      <c r="G98" s="36">
        <v>469.45</v>
      </c>
      <c r="H98" s="36">
        <v>527.94999999999982</v>
      </c>
      <c r="I98" s="36">
        <v>538.25</v>
      </c>
      <c r="J98" s="36">
        <v>557.19999999999982</v>
      </c>
      <c r="K98" s="31">
        <v>519.29999999999995</v>
      </c>
      <c r="L98" s="31">
        <v>490.05</v>
      </c>
      <c r="M98" s="31">
        <v>58.348469999999999</v>
      </c>
      <c r="N98" s="1"/>
      <c r="O98" s="1"/>
    </row>
    <row r="99" spans="1:15" ht="12.75" customHeight="1">
      <c r="A99" s="33">
        <v>89</v>
      </c>
      <c r="B99" s="53" t="s">
        <v>822</v>
      </c>
      <c r="C99" s="31">
        <v>478.2</v>
      </c>
      <c r="D99" s="36">
        <v>478.09999999999997</v>
      </c>
      <c r="E99" s="36">
        <v>472.49999999999994</v>
      </c>
      <c r="F99" s="36">
        <v>466.79999999999995</v>
      </c>
      <c r="G99" s="36">
        <v>461.19999999999993</v>
      </c>
      <c r="H99" s="36">
        <v>483.79999999999995</v>
      </c>
      <c r="I99" s="36">
        <v>489.4</v>
      </c>
      <c r="J99" s="36">
        <v>495.09999999999997</v>
      </c>
      <c r="K99" s="31">
        <v>483.7</v>
      </c>
      <c r="L99" s="31">
        <v>472.4</v>
      </c>
      <c r="M99" s="31">
        <v>5.2527400000000002</v>
      </c>
      <c r="N99" s="1"/>
      <c r="O99" s="1"/>
    </row>
    <row r="100" spans="1:15" ht="12.75" customHeight="1">
      <c r="A100" s="33">
        <v>90</v>
      </c>
      <c r="B100" s="53" t="s">
        <v>346</v>
      </c>
      <c r="C100" s="31">
        <v>4680.8</v>
      </c>
      <c r="D100" s="36">
        <v>4737.2833333333338</v>
      </c>
      <c r="E100" s="36">
        <v>4596.7666666666673</v>
      </c>
      <c r="F100" s="36">
        <v>4512.7333333333336</v>
      </c>
      <c r="G100" s="36">
        <v>4372.2166666666672</v>
      </c>
      <c r="H100" s="36">
        <v>4821.3166666666675</v>
      </c>
      <c r="I100" s="36">
        <v>4961.8333333333339</v>
      </c>
      <c r="J100" s="36">
        <v>5045.8666666666677</v>
      </c>
      <c r="K100" s="31">
        <v>4877.8</v>
      </c>
      <c r="L100" s="31">
        <v>4653.25</v>
      </c>
      <c r="M100" s="31">
        <v>1.2505999999999999</v>
      </c>
      <c r="N100" s="1"/>
      <c r="O100" s="1"/>
    </row>
    <row r="101" spans="1:15" ht="12.75" customHeight="1">
      <c r="A101" s="33">
        <v>91</v>
      </c>
      <c r="B101" s="53" t="s">
        <v>347</v>
      </c>
      <c r="C101" s="31">
        <v>412.15</v>
      </c>
      <c r="D101" s="36">
        <v>411.0333333333333</v>
      </c>
      <c r="E101" s="36">
        <v>402.66666666666663</v>
      </c>
      <c r="F101" s="36">
        <v>393.18333333333334</v>
      </c>
      <c r="G101" s="36">
        <v>384.81666666666666</v>
      </c>
      <c r="H101" s="36">
        <v>420.51666666666659</v>
      </c>
      <c r="I101" s="36">
        <v>428.88333333333327</v>
      </c>
      <c r="J101" s="36">
        <v>438.36666666666656</v>
      </c>
      <c r="K101" s="31">
        <v>419.4</v>
      </c>
      <c r="L101" s="31">
        <v>401.55</v>
      </c>
      <c r="M101" s="31">
        <v>9.4801099999999998</v>
      </c>
      <c r="N101" s="1"/>
      <c r="O101" s="1"/>
    </row>
    <row r="102" spans="1:15" ht="12.75" customHeight="1">
      <c r="A102" s="33">
        <v>92</v>
      </c>
      <c r="B102" s="53" t="s">
        <v>348</v>
      </c>
      <c r="C102" s="31">
        <v>236.55</v>
      </c>
      <c r="D102" s="36">
        <v>234.20000000000002</v>
      </c>
      <c r="E102" s="36">
        <v>229.40000000000003</v>
      </c>
      <c r="F102" s="36">
        <v>222.25000000000003</v>
      </c>
      <c r="G102" s="36">
        <v>217.45000000000005</v>
      </c>
      <c r="H102" s="36">
        <v>241.35000000000002</v>
      </c>
      <c r="I102" s="36">
        <v>246.15000000000003</v>
      </c>
      <c r="J102" s="36">
        <v>253.3</v>
      </c>
      <c r="K102" s="31">
        <v>239</v>
      </c>
      <c r="L102" s="31">
        <v>227.05</v>
      </c>
      <c r="M102" s="31">
        <v>24.44811</v>
      </c>
      <c r="N102" s="1"/>
      <c r="O102" s="1"/>
    </row>
    <row r="103" spans="1:15" ht="12.75" customHeight="1">
      <c r="A103" s="33">
        <v>93</v>
      </c>
      <c r="B103" s="53" t="s">
        <v>88</v>
      </c>
      <c r="C103" s="31">
        <v>765.2</v>
      </c>
      <c r="D103" s="36">
        <v>767.7833333333333</v>
      </c>
      <c r="E103" s="36">
        <v>759.51666666666665</v>
      </c>
      <c r="F103" s="36">
        <v>753.83333333333337</v>
      </c>
      <c r="G103" s="36">
        <v>745.56666666666672</v>
      </c>
      <c r="H103" s="36">
        <v>773.46666666666658</v>
      </c>
      <c r="I103" s="36">
        <v>781.73333333333323</v>
      </c>
      <c r="J103" s="36">
        <v>787.41666666666652</v>
      </c>
      <c r="K103" s="31">
        <v>776.05</v>
      </c>
      <c r="L103" s="31">
        <v>762.1</v>
      </c>
      <c r="M103" s="31">
        <v>3.8026499999999999</v>
      </c>
      <c r="N103" s="1"/>
      <c r="O103" s="1"/>
    </row>
    <row r="104" spans="1:15" ht="12.75" customHeight="1">
      <c r="A104" s="33">
        <v>94</v>
      </c>
      <c r="B104" s="53" t="s">
        <v>87</v>
      </c>
      <c r="C104" s="31">
        <v>584.04999999999995</v>
      </c>
      <c r="D104" s="36">
        <v>586.58333333333337</v>
      </c>
      <c r="E104" s="36">
        <v>577.66666666666674</v>
      </c>
      <c r="F104" s="36">
        <v>571.28333333333342</v>
      </c>
      <c r="G104" s="36">
        <v>562.36666666666679</v>
      </c>
      <c r="H104" s="36">
        <v>592.9666666666667</v>
      </c>
      <c r="I104" s="36">
        <v>601.88333333333344</v>
      </c>
      <c r="J104" s="36">
        <v>608.26666666666665</v>
      </c>
      <c r="K104" s="31">
        <v>595.5</v>
      </c>
      <c r="L104" s="31">
        <v>580.20000000000005</v>
      </c>
      <c r="M104" s="31">
        <v>63.289529999999999</v>
      </c>
      <c r="N104" s="1"/>
      <c r="O104" s="1"/>
    </row>
    <row r="105" spans="1:15" ht="12.75" customHeight="1">
      <c r="A105" s="33">
        <v>95</v>
      </c>
      <c r="B105" s="53" t="s">
        <v>349</v>
      </c>
      <c r="C105" s="31">
        <v>239.25</v>
      </c>
      <c r="D105" s="36">
        <v>236.33333333333334</v>
      </c>
      <c r="E105" s="36">
        <v>227.91666666666669</v>
      </c>
      <c r="F105" s="36">
        <v>216.58333333333334</v>
      </c>
      <c r="G105" s="36">
        <v>208.16666666666669</v>
      </c>
      <c r="H105" s="36">
        <v>247.66666666666669</v>
      </c>
      <c r="I105" s="36">
        <v>256.08333333333337</v>
      </c>
      <c r="J105" s="36">
        <v>267.41666666666669</v>
      </c>
      <c r="K105" s="31">
        <v>244.75</v>
      </c>
      <c r="L105" s="31">
        <v>225</v>
      </c>
      <c r="M105" s="31">
        <v>23.655329999999999</v>
      </c>
      <c r="N105" s="1"/>
      <c r="O105" s="1"/>
    </row>
    <row r="106" spans="1:15" ht="12.75" customHeight="1">
      <c r="A106" s="33">
        <v>96</v>
      </c>
      <c r="B106" s="53" t="s">
        <v>350</v>
      </c>
      <c r="C106" s="31">
        <v>1239.4000000000001</v>
      </c>
      <c r="D106" s="36">
        <v>1243.3</v>
      </c>
      <c r="E106" s="36">
        <v>1230.75</v>
      </c>
      <c r="F106" s="36">
        <v>1222.1000000000001</v>
      </c>
      <c r="G106" s="36">
        <v>1209.5500000000002</v>
      </c>
      <c r="H106" s="36">
        <v>1251.9499999999998</v>
      </c>
      <c r="I106" s="36">
        <v>1264.4999999999995</v>
      </c>
      <c r="J106" s="36">
        <v>1273.1499999999996</v>
      </c>
      <c r="K106" s="31">
        <v>1255.8499999999999</v>
      </c>
      <c r="L106" s="31">
        <v>1234.6500000000001</v>
      </c>
      <c r="M106" s="31">
        <v>0.37867000000000001</v>
      </c>
      <c r="N106" s="1"/>
      <c r="O106" s="1"/>
    </row>
    <row r="107" spans="1:15" ht="12.75" customHeight="1">
      <c r="A107" s="33">
        <v>97</v>
      </c>
      <c r="B107" s="53" t="s">
        <v>351</v>
      </c>
      <c r="C107" s="31">
        <v>211.25</v>
      </c>
      <c r="D107" s="36">
        <v>213.38333333333335</v>
      </c>
      <c r="E107" s="36">
        <v>208.66666666666671</v>
      </c>
      <c r="F107" s="36">
        <v>206.08333333333337</v>
      </c>
      <c r="G107" s="36">
        <v>201.36666666666673</v>
      </c>
      <c r="H107" s="36">
        <v>215.9666666666667</v>
      </c>
      <c r="I107" s="36">
        <v>220.68333333333334</v>
      </c>
      <c r="J107" s="36">
        <v>223.26666666666668</v>
      </c>
      <c r="K107" s="31">
        <v>218.1</v>
      </c>
      <c r="L107" s="31">
        <v>210.8</v>
      </c>
      <c r="M107" s="31">
        <v>50.222749999999998</v>
      </c>
      <c r="N107" s="1"/>
      <c r="O107" s="1"/>
    </row>
    <row r="108" spans="1:15" ht="12.75" customHeight="1">
      <c r="A108" s="33">
        <v>98</v>
      </c>
      <c r="B108" s="53" t="s">
        <v>352</v>
      </c>
      <c r="C108" s="31">
        <v>2600.9499999999998</v>
      </c>
      <c r="D108" s="36">
        <v>2592.7333333333331</v>
      </c>
      <c r="E108" s="36">
        <v>2562.2166666666662</v>
      </c>
      <c r="F108" s="36">
        <v>2523.4833333333331</v>
      </c>
      <c r="G108" s="36">
        <v>2492.9666666666662</v>
      </c>
      <c r="H108" s="36">
        <v>2631.4666666666662</v>
      </c>
      <c r="I108" s="36">
        <v>2661.9833333333336</v>
      </c>
      <c r="J108" s="36">
        <v>2700.7166666666662</v>
      </c>
      <c r="K108" s="31">
        <v>2623.25</v>
      </c>
      <c r="L108" s="31">
        <v>2554</v>
      </c>
      <c r="M108" s="31">
        <v>1.93066</v>
      </c>
      <c r="N108" s="1"/>
      <c r="O108" s="1"/>
    </row>
    <row r="109" spans="1:15" ht="12.75" customHeight="1">
      <c r="A109" s="33">
        <v>99</v>
      </c>
      <c r="B109" s="53" t="s">
        <v>353</v>
      </c>
      <c r="C109" s="31">
        <v>62</v>
      </c>
      <c r="D109" s="36">
        <v>61.983333333333327</v>
      </c>
      <c r="E109" s="36">
        <v>60.116666666666653</v>
      </c>
      <c r="F109" s="36">
        <v>58.233333333333327</v>
      </c>
      <c r="G109" s="36">
        <v>56.366666666666653</v>
      </c>
      <c r="H109" s="36">
        <v>63.866666666666653</v>
      </c>
      <c r="I109" s="36">
        <v>65.73333333333332</v>
      </c>
      <c r="J109" s="36">
        <v>67.616666666666646</v>
      </c>
      <c r="K109" s="31">
        <v>63.85</v>
      </c>
      <c r="L109" s="31">
        <v>60.1</v>
      </c>
      <c r="M109" s="31">
        <v>144.71807999999999</v>
      </c>
      <c r="N109" s="1"/>
      <c r="O109" s="1"/>
    </row>
    <row r="110" spans="1:15" ht="12.75" customHeight="1">
      <c r="A110" s="33">
        <v>100</v>
      </c>
      <c r="B110" s="53" t="s">
        <v>354</v>
      </c>
      <c r="C110" s="31">
        <v>1975.55</v>
      </c>
      <c r="D110" s="36">
        <v>1978.7333333333336</v>
      </c>
      <c r="E110" s="36">
        <v>1949.4666666666672</v>
      </c>
      <c r="F110" s="36">
        <v>1923.3833333333337</v>
      </c>
      <c r="G110" s="36">
        <v>1894.1166666666672</v>
      </c>
      <c r="H110" s="36">
        <v>2004.8166666666671</v>
      </c>
      <c r="I110" s="36">
        <v>2034.0833333333335</v>
      </c>
      <c r="J110" s="36">
        <v>2060.166666666667</v>
      </c>
      <c r="K110" s="31">
        <v>2008</v>
      </c>
      <c r="L110" s="31">
        <v>1952.65</v>
      </c>
      <c r="M110" s="31">
        <v>19.6751</v>
      </c>
      <c r="N110" s="1"/>
      <c r="O110" s="1"/>
    </row>
    <row r="111" spans="1:15" ht="12.75" customHeight="1">
      <c r="A111" s="33">
        <v>101</v>
      </c>
      <c r="B111" s="53" t="s">
        <v>355</v>
      </c>
      <c r="C111" s="31">
        <v>633.45000000000005</v>
      </c>
      <c r="D111" s="36">
        <v>635</v>
      </c>
      <c r="E111" s="36">
        <v>630</v>
      </c>
      <c r="F111" s="36">
        <v>626.54999999999995</v>
      </c>
      <c r="G111" s="36">
        <v>621.54999999999995</v>
      </c>
      <c r="H111" s="36">
        <v>638.45000000000005</v>
      </c>
      <c r="I111" s="36">
        <v>643.45000000000005</v>
      </c>
      <c r="J111" s="36">
        <v>646.90000000000009</v>
      </c>
      <c r="K111" s="31">
        <v>640</v>
      </c>
      <c r="L111" s="31">
        <v>631.54999999999995</v>
      </c>
      <c r="M111" s="31">
        <v>0.52449000000000001</v>
      </c>
      <c r="N111" s="1"/>
      <c r="O111" s="1"/>
    </row>
    <row r="112" spans="1:15" ht="12.75" customHeight="1">
      <c r="A112" s="33">
        <v>102</v>
      </c>
      <c r="B112" s="53" t="s">
        <v>356</v>
      </c>
      <c r="C112" s="31">
        <v>1772.9</v>
      </c>
      <c r="D112" s="36">
        <v>1767.2333333333336</v>
      </c>
      <c r="E112" s="36">
        <v>1729.7666666666671</v>
      </c>
      <c r="F112" s="36">
        <v>1686.6333333333334</v>
      </c>
      <c r="G112" s="36">
        <v>1649.166666666667</v>
      </c>
      <c r="H112" s="36">
        <v>1810.3666666666672</v>
      </c>
      <c r="I112" s="36">
        <v>1847.8333333333335</v>
      </c>
      <c r="J112" s="36">
        <v>1890.9666666666674</v>
      </c>
      <c r="K112" s="31">
        <v>1804.7</v>
      </c>
      <c r="L112" s="31">
        <v>1724.1</v>
      </c>
      <c r="M112" s="31">
        <v>2.0492900000000001</v>
      </c>
      <c r="N112" s="1"/>
      <c r="O112" s="1"/>
    </row>
    <row r="113" spans="1:15" ht="12.75" customHeight="1">
      <c r="A113" s="33">
        <v>103</v>
      </c>
      <c r="B113" s="53" t="s">
        <v>357</v>
      </c>
      <c r="C113" s="31">
        <v>7190.5</v>
      </c>
      <c r="D113" s="36">
        <v>7193.5</v>
      </c>
      <c r="E113" s="36">
        <v>7063</v>
      </c>
      <c r="F113" s="36">
        <v>6935.5</v>
      </c>
      <c r="G113" s="36">
        <v>6805</v>
      </c>
      <c r="H113" s="36">
        <v>7321</v>
      </c>
      <c r="I113" s="36">
        <v>7451.5</v>
      </c>
      <c r="J113" s="36">
        <v>7579</v>
      </c>
      <c r="K113" s="31">
        <v>7324</v>
      </c>
      <c r="L113" s="31">
        <v>7066</v>
      </c>
      <c r="M113" s="31">
        <v>0.17587</v>
      </c>
      <c r="N113" s="1"/>
      <c r="O113" s="1"/>
    </row>
    <row r="114" spans="1:15" ht="12.75" customHeight="1">
      <c r="A114" s="33">
        <v>104</v>
      </c>
      <c r="B114" s="53" t="s">
        <v>358</v>
      </c>
      <c r="C114" s="31">
        <v>850.25</v>
      </c>
      <c r="D114" s="36">
        <v>852.01666666666677</v>
      </c>
      <c r="E114" s="36">
        <v>841.23333333333358</v>
      </c>
      <c r="F114" s="36">
        <v>832.21666666666681</v>
      </c>
      <c r="G114" s="36">
        <v>821.43333333333362</v>
      </c>
      <c r="H114" s="36">
        <v>861.03333333333353</v>
      </c>
      <c r="I114" s="36">
        <v>871.81666666666661</v>
      </c>
      <c r="J114" s="36">
        <v>880.83333333333348</v>
      </c>
      <c r="K114" s="31">
        <v>862.8</v>
      </c>
      <c r="L114" s="31">
        <v>843</v>
      </c>
      <c r="M114" s="31">
        <v>0.94410000000000005</v>
      </c>
      <c r="N114" s="1"/>
      <c r="O114" s="1"/>
    </row>
    <row r="115" spans="1:15" ht="12.75" customHeight="1">
      <c r="A115" s="33">
        <v>105</v>
      </c>
      <c r="B115" s="53" t="s">
        <v>89</v>
      </c>
      <c r="C115" s="31">
        <v>373.5</v>
      </c>
      <c r="D115" s="36">
        <v>371.08333333333331</v>
      </c>
      <c r="E115" s="36">
        <v>366.01666666666665</v>
      </c>
      <c r="F115" s="36">
        <v>358.53333333333336</v>
      </c>
      <c r="G115" s="36">
        <v>353.4666666666667</v>
      </c>
      <c r="H115" s="36">
        <v>378.56666666666661</v>
      </c>
      <c r="I115" s="36">
        <v>383.63333333333333</v>
      </c>
      <c r="J115" s="36">
        <v>391.11666666666656</v>
      </c>
      <c r="K115" s="31">
        <v>376.15</v>
      </c>
      <c r="L115" s="31">
        <v>363.6</v>
      </c>
      <c r="M115" s="31">
        <v>13.7384</v>
      </c>
      <c r="N115" s="1"/>
      <c r="O115" s="1"/>
    </row>
    <row r="116" spans="1:15" ht="12.75" customHeight="1">
      <c r="A116" s="33">
        <v>106</v>
      </c>
      <c r="B116" s="53" t="s">
        <v>359</v>
      </c>
      <c r="C116" s="31">
        <v>477.75</v>
      </c>
      <c r="D116" s="36">
        <v>478.0333333333333</v>
      </c>
      <c r="E116" s="36">
        <v>469.06666666666661</v>
      </c>
      <c r="F116" s="36">
        <v>460.38333333333333</v>
      </c>
      <c r="G116" s="36">
        <v>451.41666666666663</v>
      </c>
      <c r="H116" s="36">
        <v>486.71666666666658</v>
      </c>
      <c r="I116" s="36">
        <v>495.68333333333328</v>
      </c>
      <c r="J116" s="36">
        <v>504.36666666666656</v>
      </c>
      <c r="K116" s="31">
        <v>487</v>
      </c>
      <c r="L116" s="31">
        <v>469.35</v>
      </c>
      <c r="M116" s="31">
        <v>0.69628000000000001</v>
      </c>
      <c r="N116" s="1"/>
      <c r="O116" s="1"/>
    </row>
    <row r="117" spans="1:15" ht="12.75" customHeight="1">
      <c r="A117" s="33">
        <v>107</v>
      </c>
      <c r="B117" s="53" t="s">
        <v>360</v>
      </c>
      <c r="C117" s="31">
        <v>1070.25</v>
      </c>
      <c r="D117" s="36">
        <v>1081.1166666666668</v>
      </c>
      <c r="E117" s="36">
        <v>1049.5833333333335</v>
      </c>
      <c r="F117" s="36">
        <v>1028.9166666666667</v>
      </c>
      <c r="G117" s="36">
        <v>997.38333333333344</v>
      </c>
      <c r="H117" s="36">
        <v>1101.7833333333335</v>
      </c>
      <c r="I117" s="36">
        <v>1133.3166666666668</v>
      </c>
      <c r="J117" s="36">
        <v>1153.9833333333336</v>
      </c>
      <c r="K117" s="31">
        <v>1112.6500000000001</v>
      </c>
      <c r="L117" s="31">
        <v>1060.45</v>
      </c>
      <c r="M117" s="31">
        <v>0.85692000000000002</v>
      </c>
      <c r="N117" s="1"/>
      <c r="O117" s="1"/>
    </row>
    <row r="118" spans="1:15" ht="12.75" customHeight="1">
      <c r="A118" s="33">
        <v>108</v>
      </c>
      <c r="B118" s="53" t="s">
        <v>90</v>
      </c>
      <c r="C118" s="31">
        <v>1130</v>
      </c>
      <c r="D118" s="36">
        <v>1139.3</v>
      </c>
      <c r="E118" s="36">
        <v>1116.8999999999999</v>
      </c>
      <c r="F118" s="36">
        <v>1103.8</v>
      </c>
      <c r="G118" s="36">
        <v>1081.3999999999999</v>
      </c>
      <c r="H118" s="36">
        <v>1152.3999999999999</v>
      </c>
      <c r="I118" s="36">
        <v>1174.8</v>
      </c>
      <c r="J118" s="36">
        <v>1187.8999999999999</v>
      </c>
      <c r="K118" s="31">
        <v>1161.7</v>
      </c>
      <c r="L118" s="31">
        <v>1126.2</v>
      </c>
      <c r="M118" s="31">
        <v>12.35759</v>
      </c>
      <c r="N118" s="1"/>
      <c r="O118" s="1"/>
    </row>
    <row r="119" spans="1:15" ht="12.75" customHeight="1">
      <c r="A119" s="33">
        <v>109</v>
      </c>
      <c r="B119" s="53" t="s">
        <v>91</v>
      </c>
      <c r="C119" s="31">
        <v>1375.2</v>
      </c>
      <c r="D119" s="36">
        <v>1379.5666666666666</v>
      </c>
      <c r="E119" s="36">
        <v>1367.1833333333332</v>
      </c>
      <c r="F119" s="36">
        <v>1359.1666666666665</v>
      </c>
      <c r="G119" s="36">
        <v>1346.7833333333331</v>
      </c>
      <c r="H119" s="36">
        <v>1387.5833333333333</v>
      </c>
      <c r="I119" s="36">
        <v>1399.9666666666665</v>
      </c>
      <c r="J119" s="36">
        <v>1407.9833333333333</v>
      </c>
      <c r="K119" s="31">
        <v>1391.95</v>
      </c>
      <c r="L119" s="31">
        <v>1371.55</v>
      </c>
      <c r="M119" s="31">
        <v>14.3376</v>
      </c>
      <c r="N119" s="1"/>
      <c r="O119" s="1"/>
    </row>
    <row r="120" spans="1:15" ht="12.75" customHeight="1">
      <c r="A120" s="33">
        <v>110</v>
      </c>
      <c r="B120" s="53" t="s">
        <v>98</v>
      </c>
      <c r="C120" s="31">
        <v>153.19999999999999</v>
      </c>
      <c r="D120" s="36">
        <v>153.13333333333333</v>
      </c>
      <c r="E120" s="36">
        <v>151.26666666666665</v>
      </c>
      <c r="F120" s="36">
        <v>149.33333333333331</v>
      </c>
      <c r="G120" s="36">
        <v>147.46666666666664</v>
      </c>
      <c r="H120" s="36">
        <v>155.06666666666666</v>
      </c>
      <c r="I120" s="36">
        <v>156.93333333333334</v>
      </c>
      <c r="J120" s="36">
        <v>158.86666666666667</v>
      </c>
      <c r="K120" s="31">
        <v>155</v>
      </c>
      <c r="L120" s="31">
        <v>151.19999999999999</v>
      </c>
      <c r="M120" s="31">
        <v>22.367239999999999</v>
      </c>
      <c r="N120" s="1"/>
      <c r="O120" s="1"/>
    </row>
    <row r="121" spans="1:15" ht="12.75" customHeight="1">
      <c r="A121" s="33">
        <v>111</v>
      </c>
      <c r="B121" s="53" t="s">
        <v>270</v>
      </c>
      <c r="C121" s="31">
        <v>1335.2</v>
      </c>
      <c r="D121" s="36">
        <v>1331.1333333333334</v>
      </c>
      <c r="E121" s="36">
        <v>1317.916666666667</v>
      </c>
      <c r="F121" s="36">
        <v>1300.6333333333334</v>
      </c>
      <c r="G121" s="36">
        <v>1287.416666666667</v>
      </c>
      <c r="H121" s="36">
        <v>1348.416666666667</v>
      </c>
      <c r="I121" s="36">
        <v>1361.6333333333337</v>
      </c>
      <c r="J121" s="36">
        <v>1378.916666666667</v>
      </c>
      <c r="K121" s="31">
        <v>1344.35</v>
      </c>
      <c r="L121" s="31">
        <v>1313.85</v>
      </c>
      <c r="M121" s="31">
        <v>0.58174999999999999</v>
      </c>
      <c r="N121" s="1"/>
      <c r="O121" s="1"/>
    </row>
    <row r="122" spans="1:15" ht="12.75" customHeight="1">
      <c r="A122" s="33">
        <v>112</v>
      </c>
      <c r="B122" s="53" t="s">
        <v>92</v>
      </c>
      <c r="C122" s="31">
        <v>453.2</v>
      </c>
      <c r="D122" s="36">
        <v>451.98333333333329</v>
      </c>
      <c r="E122" s="36">
        <v>447.56666666666661</v>
      </c>
      <c r="F122" s="36">
        <v>441.93333333333334</v>
      </c>
      <c r="G122" s="36">
        <v>437.51666666666665</v>
      </c>
      <c r="H122" s="36">
        <v>457.61666666666656</v>
      </c>
      <c r="I122" s="36">
        <v>462.03333333333319</v>
      </c>
      <c r="J122" s="36">
        <v>467.66666666666652</v>
      </c>
      <c r="K122" s="31">
        <v>456.4</v>
      </c>
      <c r="L122" s="31">
        <v>446.35</v>
      </c>
      <c r="M122" s="31">
        <v>49.968449999999997</v>
      </c>
      <c r="N122" s="1"/>
      <c r="O122" s="1"/>
    </row>
    <row r="123" spans="1:15" ht="12.75" customHeight="1">
      <c r="A123" s="33">
        <v>113</v>
      </c>
      <c r="B123" s="53" t="s">
        <v>361</v>
      </c>
      <c r="C123" s="31">
        <v>1103.3499999999999</v>
      </c>
      <c r="D123" s="36">
        <v>1087.3666666666666</v>
      </c>
      <c r="E123" s="36">
        <v>1059.7333333333331</v>
      </c>
      <c r="F123" s="36">
        <v>1016.1166666666666</v>
      </c>
      <c r="G123" s="36">
        <v>988.48333333333312</v>
      </c>
      <c r="H123" s="36">
        <v>1130.9833333333331</v>
      </c>
      <c r="I123" s="36">
        <v>1158.6166666666668</v>
      </c>
      <c r="J123" s="36">
        <v>1202.2333333333331</v>
      </c>
      <c r="K123" s="31">
        <v>1115</v>
      </c>
      <c r="L123" s="31">
        <v>1043.75</v>
      </c>
      <c r="M123" s="31">
        <v>45.252040000000001</v>
      </c>
      <c r="N123" s="1"/>
      <c r="O123" s="1"/>
    </row>
    <row r="124" spans="1:15" ht="12.75" customHeight="1">
      <c r="A124" s="33">
        <v>114</v>
      </c>
      <c r="B124" s="53" t="s">
        <v>93</v>
      </c>
      <c r="C124" s="31">
        <v>5209.8999999999996</v>
      </c>
      <c r="D124" s="36">
        <v>5254.6333333333332</v>
      </c>
      <c r="E124" s="36">
        <v>5155.2666666666664</v>
      </c>
      <c r="F124" s="36">
        <v>5100.6333333333332</v>
      </c>
      <c r="G124" s="36">
        <v>5001.2666666666664</v>
      </c>
      <c r="H124" s="36">
        <v>5309.2666666666664</v>
      </c>
      <c r="I124" s="36">
        <v>5408.6333333333332</v>
      </c>
      <c r="J124" s="36">
        <v>5463.2666666666664</v>
      </c>
      <c r="K124" s="31">
        <v>5354</v>
      </c>
      <c r="L124" s="31">
        <v>5200</v>
      </c>
      <c r="M124" s="31">
        <v>5.9155100000000003</v>
      </c>
      <c r="N124" s="1"/>
      <c r="O124" s="1"/>
    </row>
    <row r="125" spans="1:15" ht="12.75" customHeight="1">
      <c r="A125" s="33">
        <v>115</v>
      </c>
      <c r="B125" s="53" t="s">
        <v>94</v>
      </c>
      <c r="C125" s="31">
        <v>2701.75</v>
      </c>
      <c r="D125" s="36">
        <v>2691.55</v>
      </c>
      <c r="E125" s="36">
        <v>2661.2500000000005</v>
      </c>
      <c r="F125" s="36">
        <v>2620.7500000000005</v>
      </c>
      <c r="G125" s="36">
        <v>2590.4500000000007</v>
      </c>
      <c r="H125" s="36">
        <v>2732.05</v>
      </c>
      <c r="I125" s="36">
        <v>2762.3499999999995</v>
      </c>
      <c r="J125" s="36">
        <v>2802.85</v>
      </c>
      <c r="K125" s="31">
        <v>2721.85</v>
      </c>
      <c r="L125" s="31">
        <v>2651.05</v>
      </c>
      <c r="M125" s="31">
        <v>4.0236000000000001</v>
      </c>
      <c r="N125" s="1"/>
      <c r="O125" s="1"/>
    </row>
    <row r="126" spans="1:15" ht="12.75" customHeight="1">
      <c r="A126" s="33">
        <v>116</v>
      </c>
      <c r="B126" s="53" t="s">
        <v>362</v>
      </c>
      <c r="C126" s="31">
        <v>3113.8</v>
      </c>
      <c r="D126" s="36">
        <v>3094.75</v>
      </c>
      <c r="E126" s="36">
        <v>3029.15</v>
      </c>
      <c r="F126" s="36">
        <v>2944.5</v>
      </c>
      <c r="G126" s="36">
        <v>2878.9</v>
      </c>
      <c r="H126" s="36">
        <v>3179.4</v>
      </c>
      <c r="I126" s="36">
        <v>3245.0000000000005</v>
      </c>
      <c r="J126" s="36">
        <v>3329.65</v>
      </c>
      <c r="K126" s="31">
        <v>3160.35</v>
      </c>
      <c r="L126" s="31">
        <v>3010.1</v>
      </c>
      <c r="M126" s="31">
        <v>4.11646</v>
      </c>
      <c r="N126" s="1"/>
      <c r="O126" s="1"/>
    </row>
    <row r="127" spans="1:15" ht="12.75" customHeight="1">
      <c r="A127" s="33">
        <v>117</v>
      </c>
      <c r="B127" s="53" t="s">
        <v>867</v>
      </c>
      <c r="C127" s="31">
        <v>1529.3</v>
      </c>
      <c r="D127" s="36">
        <v>1530.7166666666665</v>
      </c>
      <c r="E127" s="36">
        <v>1511.133333333333</v>
      </c>
      <c r="F127" s="36">
        <v>1492.9666666666665</v>
      </c>
      <c r="G127" s="36">
        <v>1473.383333333333</v>
      </c>
      <c r="H127" s="36">
        <v>1548.883333333333</v>
      </c>
      <c r="I127" s="36">
        <v>1568.4666666666665</v>
      </c>
      <c r="J127" s="36">
        <v>1586.633333333333</v>
      </c>
      <c r="K127" s="31">
        <v>1550.3</v>
      </c>
      <c r="L127" s="31">
        <v>1512.55</v>
      </c>
      <c r="M127" s="31">
        <v>1.1249199999999999</v>
      </c>
      <c r="N127" s="1"/>
      <c r="O127" s="1"/>
    </row>
    <row r="128" spans="1:15" ht="12.75" customHeight="1">
      <c r="A128" s="33">
        <v>118</v>
      </c>
      <c r="B128" s="53" t="s">
        <v>95</v>
      </c>
      <c r="C128" s="31">
        <v>946.85</v>
      </c>
      <c r="D128" s="36">
        <v>941.2833333333333</v>
      </c>
      <c r="E128" s="36">
        <v>922.66666666666663</v>
      </c>
      <c r="F128" s="36">
        <v>898.48333333333335</v>
      </c>
      <c r="G128" s="36">
        <v>879.86666666666667</v>
      </c>
      <c r="H128" s="36">
        <v>965.46666666666658</v>
      </c>
      <c r="I128" s="36">
        <v>984.08333333333337</v>
      </c>
      <c r="J128" s="36">
        <v>1008.2666666666665</v>
      </c>
      <c r="K128" s="31">
        <v>959.9</v>
      </c>
      <c r="L128" s="31">
        <v>917.1</v>
      </c>
      <c r="M128" s="31">
        <v>26.009630000000001</v>
      </c>
      <c r="N128" s="1"/>
      <c r="O128" s="1"/>
    </row>
    <row r="129" spans="1:15" ht="12.75" customHeight="1">
      <c r="A129" s="33">
        <v>119</v>
      </c>
      <c r="B129" s="53" t="s">
        <v>96</v>
      </c>
      <c r="C129" s="31">
        <v>1137.05</v>
      </c>
      <c r="D129" s="36">
        <v>1132.7833333333333</v>
      </c>
      <c r="E129" s="36">
        <v>1124.2666666666667</v>
      </c>
      <c r="F129" s="36">
        <v>1111.4833333333333</v>
      </c>
      <c r="G129" s="36">
        <v>1102.9666666666667</v>
      </c>
      <c r="H129" s="36">
        <v>1145.5666666666666</v>
      </c>
      <c r="I129" s="36">
        <v>1154.083333333333</v>
      </c>
      <c r="J129" s="36">
        <v>1166.8666666666666</v>
      </c>
      <c r="K129" s="31">
        <v>1141.3</v>
      </c>
      <c r="L129" s="31">
        <v>1120</v>
      </c>
      <c r="M129" s="31">
        <v>6.1360200000000003</v>
      </c>
      <c r="N129" s="1"/>
      <c r="O129" s="1"/>
    </row>
    <row r="130" spans="1:15" ht="12.75" customHeight="1">
      <c r="A130" s="33">
        <v>120</v>
      </c>
      <c r="B130" s="53" t="s">
        <v>828</v>
      </c>
      <c r="C130" s="31">
        <v>4279.5</v>
      </c>
      <c r="D130" s="36">
        <v>4317.1500000000005</v>
      </c>
      <c r="E130" s="36">
        <v>4229.3500000000013</v>
      </c>
      <c r="F130" s="36">
        <v>4179.2000000000007</v>
      </c>
      <c r="G130" s="36">
        <v>4091.4000000000015</v>
      </c>
      <c r="H130" s="36">
        <v>4367.3000000000011</v>
      </c>
      <c r="I130" s="36">
        <v>4455.1000000000004</v>
      </c>
      <c r="J130" s="36">
        <v>4505.2500000000009</v>
      </c>
      <c r="K130" s="31">
        <v>4404.95</v>
      </c>
      <c r="L130" s="31">
        <v>4267</v>
      </c>
      <c r="M130" s="31">
        <v>0.25467000000000001</v>
      </c>
      <c r="N130" s="1"/>
      <c r="O130" s="1"/>
    </row>
    <row r="131" spans="1:15" ht="12.75" customHeight="1">
      <c r="A131" s="33">
        <v>121</v>
      </c>
      <c r="B131" s="53" t="s">
        <v>363</v>
      </c>
      <c r="C131" s="31">
        <v>1448.05</v>
      </c>
      <c r="D131" s="36">
        <v>1453.7166666666665</v>
      </c>
      <c r="E131" s="36">
        <v>1432.4333333333329</v>
      </c>
      <c r="F131" s="36">
        <v>1416.8166666666664</v>
      </c>
      <c r="G131" s="36">
        <v>1395.5333333333328</v>
      </c>
      <c r="H131" s="36">
        <v>1469.333333333333</v>
      </c>
      <c r="I131" s="36">
        <v>1490.6166666666663</v>
      </c>
      <c r="J131" s="36">
        <v>1506.2333333333331</v>
      </c>
      <c r="K131" s="31">
        <v>1475</v>
      </c>
      <c r="L131" s="31">
        <v>1438.1</v>
      </c>
      <c r="M131" s="31">
        <v>2.0655199999999998</v>
      </c>
      <c r="N131" s="1"/>
      <c r="O131" s="1"/>
    </row>
    <row r="132" spans="1:15" ht="12.75" customHeight="1">
      <c r="A132" s="33">
        <v>122</v>
      </c>
      <c r="B132" s="53" t="s">
        <v>97</v>
      </c>
      <c r="C132" s="31">
        <v>289.5</v>
      </c>
      <c r="D132" s="36">
        <v>290.43333333333334</v>
      </c>
      <c r="E132" s="36">
        <v>286.51666666666665</v>
      </c>
      <c r="F132" s="36">
        <v>283.5333333333333</v>
      </c>
      <c r="G132" s="36">
        <v>279.61666666666662</v>
      </c>
      <c r="H132" s="36">
        <v>293.41666666666669</v>
      </c>
      <c r="I132" s="36">
        <v>297.33333333333331</v>
      </c>
      <c r="J132" s="36">
        <v>300.31666666666672</v>
      </c>
      <c r="K132" s="31">
        <v>294.35000000000002</v>
      </c>
      <c r="L132" s="31">
        <v>287.45</v>
      </c>
      <c r="M132" s="31">
        <v>23.313110000000002</v>
      </c>
      <c r="N132" s="1"/>
      <c r="O132" s="1"/>
    </row>
    <row r="133" spans="1:15" ht="12.75" customHeight="1">
      <c r="A133" s="33">
        <v>123</v>
      </c>
      <c r="B133" s="53" t="s">
        <v>99</v>
      </c>
      <c r="C133" s="31">
        <v>3120.65</v>
      </c>
      <c r="D133" s="36">
        <v>3089.1166666666668</v>
      </c>
      <c r="E133" s="36">
        <v>3045.0333333333338</v>
      </c>
      <c r="F133" s="36">
        <v>2969.416666666667</v>
      </c>
      <c r="G133" s="36">
        <v>2925.3333333333339</v>
      </c>
      <c r="H133" s="36">
        <v>3164.7333333333336</v>
      </c>
      <c r="I133" s="36">
        <v>3208.8166666666666</v>
      </c>
      <c r="J133" s="36">
        <v>3284.4333333333334</v>
      </c>
      <c r="K133" s="31">
        <v>3133.2</v>
      </c>
      <c r="L133" s="31">
        <v>3013.5</v>
      </c>
      <c r="M133" s="31">
        <v>5.6223999999999998</v>
      </c>
      <c r="N133" s="1"/>
      <c r="O133" s="1"/>
    </row>
    <row r="134" spans="1:15" ht="12.75" customHeight="1">
      <c r="A134" s="33">
        <v>124</v>
      </c>
      <c r="B134" s="53" t="s">
        <v>364</v>
      </c>
      <c r="C134" s="31">
        <v>2039.45</v>
      </c>
      <c r="D134" s="36">
        <v>2058.2666666666669</v>
      </c>
      <c r="E134" s="36">
        <v>2011.1833333333338</v>
      </c>
      <c r="F134" s="36">
        <v>1982.916666666667</v>
      </c>
      <c r="G134" s="36">
        <v>1935.8333333333339</v>
      </c>
      <c r="H134" s="36">
        <v>2086.5333333333338</v>
      </c>
      <c r="I134" s="36">
        <v>2133.6166666666668</v>
      </c>
      <c r="J134" s="36">
        <v>2161.8833333333337</v>
      </c>
      <c r="K134" s="31">
        <v>2105.35</v>
      </c>
      <c r="L134" s="31">
        <v>2030</v>
      </c>
      <c r="M134" s="31">
        <v>2.9533299999999998</v>
      </c>
      <c r="N134" s="1"/>
      <c r="O134" s="1"/>
    </row>
    <row r="135" spans="1:15" ht="12.75" customHeight="1">
      <c r="A135" s="33">
        <v>125</v>
      </c>
      <c r="B135" s="53" t="s">
        <v>365</v>
      </c>
      <c r="C135" s="31">
        <v>918</v>
      </c>
      <c r="D135" s="36">
        <v>924.75</v>
      </c>
      <c r="E135" s="36">
        <v>909.45</v>
      </c>
      <c r="F135" s="36">
        <v>900.90000000000009</v>
      </c>
      <c r="G135" s="36">
        <v>885.60000000000014</v>
      </c>
      <c r="H135" s="36">
        <v>933.3</v>
      </c>
      <c r="I135" s="36">
        <v>948.59999999999991</v>
      </c>
      <c r="J135" s="36">
        <v>957.14999999999986</v>
      </c>
      <c r="K135" s="31">
        <v>940.05</v>
      </c>
      <c r="L135" s="31">
        <v>916.2</v>
      </c>
      <c r="M135" s="31">
        <v>0.25982</v>
      </c>
      <c r="N135" s="1"/>
      <c r="O135" s="1"/>
    </row>
    <row r="136" spans="1:15" ht="12.75" customHeight="1">
      <c r="A136" s="33">
        <v>126</v>
      </c>
      <c r="B136" s="53" t="s">
        <v>107</v>
      </c>
      <c r="C136" s="31">
        <v>875.6</v>
      </c>
      <c r="D136" s="36">
        <v>875.78333333333342</v>
      </c>
      <c r="E136" s="36">
        <v>868.11666666666679</v>
      </c>
      <c r="F136" s="36">
        <v>860.63333333333333</v>
      </c>
      <c r="G136" s="36">
        <v>852.9666666666667</v>
      </c>
      <c r="H136" s="36">
        <v>883.26666666666688</v>
      </c>
      <c r="I136" s="36">
        <v>890.93333333333362</v>
      </c>
      <c r="J136" s="36">
        <v>898.41666666666697</v>
      </c>
      <c r="K136" s="31">
        <v>883.45</v>
      </c>
      <c r="L136" s="31">
        <v>868.3</v>
      </c>
      <c r="M136" s="31">
        <v>33.983310000000003</v>
      </c>
      <c r="N136" s="1"/>
      <c r="O136" s="1"/>
    </row>
    <row r="137" spans="1:15" ht="12.75" customHeight="1">
      <c r="A137" s="33">
        <v>127</v>
      </c>
      <c r="B137" s="53" t="s">
        <v>100</v>
      </c>
      <c r="C137" s="31">
        <v>503.9</v>
      </c>
      <c r="D137" s="36">
        <v>500.61666666666662</v>
      </c>
      <c r="E137" s="36">
        <v>495.63333333333321</v>
      </c>
      <c r="F137" s="36">
        <v>487.36666666666662</v>
      </c>
      <c r="G137" s="36">
        <v>482.38333333333321</v>
      </c>
      <c r="H137" s="36">
        <v>508.88333333333321</v>
      </c>
      <c r="I137" s="36">
        <v>513.86666666666667</v>
      </c>
      <c r="J137" s="36">
        <v>522.13333333333321</v>
      </c>
      <c r="K137" s="31">
        <v>505.6</v>
      </c>
      <c r="L137" s="31">
        <v>492.35</v>
      </c>
      <c r="M137" s="31">
        <v>29.280560000000001</v>
      </c>
      <c r="N137" s="1"/>
      <c r="O137" s="1"/>
    </row>
    <row r="138" spans="1:15" ht="12.75" customHeight="1">
      <c r="A138" s="33">
        <v>128</v>
      </c>
      <c r="B138" s="53" t="s">
        <v>101</v>
      </c>
      <c r="C138" s="31">
        <v>1970.1</v>
      </c>
      <c r="D138" s="36">
        <v>1952.6666666666667</v>
      </c>
      <c r="E138" s="36">
        <v>1926.4333333333334</v>
      </c>
      <c r="F138" s="36">
        <v>1882.7666666666667</v>
      </c>
      <c r="G138" s="36">
        <v>1856.5333333333333</v>
      </c>
      <c r="H138" s="36">
        <v>1996.3333333333335</v>
      </c>
      <c r="I138" s="36">
        <v>2022.5666666666666</v>
      </c>
      <c r="J138" s="36">
        <v>2066.2333333333336</v>
      </c>
      <c r="K138" s="31">
        <v>1978.9</v>
      </c>
      <c r="L138" s="31">
        <v>1909</v>
      </c>
      <c r="M138" s="31">
        <v>2.94678</v>
      </c>
      <c r="N138" s="1"/>
      <c r="O138" s="1"/>
    </row>
    <row r="139" spans="1:15" ht="12.75" customHeight="1">
      <c r="A139" s="33">
        <v>129</v>
      </c>
      <c r="B139" s="53" t="s">
        <v>829</v>
      </c>
      <c r="C139" s="31">
        <v>2805.65</v>
      </c>
      <c r="D139" s="36">
        <v>2838.8166666666671</v>
      </c>
      <c r="E139" s="36">
        <v>2758.8333333333339</v>
      </c>
      <c r="F139" s="36">
        <v>2712.0166666666669</v>
      </c>
      <c r="G139" s="36">
        <v>2632.0333333333338</v>
      </c>
      <c r="H139" s="36">
        <v>2885.6333333333341</v>
      </c>
      <c r="I139" s="36">
        <v>2965.6166666666668</v>
      </c>
      <c r="J139" s="36">
        <v>3012.4333333333343</v>
      </c>
      <c r="K139" s="31">
        <v>2918.8</v>
      </c>
      <c r="L139" s="31">
        <v>2792</v>
      </c>
      <c r="M139" s="31">
        <v>3.4039100000000002</v>
      </c>
      <c r="N139" s="1"/>
      <c r="O139" s="1"/>
    </row>
    <row r="140" spans="1:15" ht="12.75" customHeight="1">
      <c r="A140" s="33">
        <v>130</v>
      </c>
      <c r="B140" s="53" t="s">
        <v>366</v>
      </c>
      <c r="C140" s="31">
        <v>545.4</v>
      </c>
      <c r="D140" s="36">
        <v>541.31666666666672</v>
      </c>
      <c r="E140" s="36">
        <v>530.28333333333342</v>
      </c>
      <c r="F140" s="36">
        <v>515.16666666666674</v>
      </c>
      <c r="G140" s="36">
        <v>504.13333333333344</v>
      </c>
      <c r="H140" s="36">
        <v>556.43333333333339</v>
      </c>
      <c r="I140" s="36">
        <v>567.4666666666667</v>
      </c>
      <c r="J140" s="36">
        <v>582.58333333333337</v>
      </c>
      <c r="K140" s="31">
        <v>552.35</v>
      </c>
      <c r="L140" s="31">
        <v>526.20000000000005</v>
      </c>
      <c r="M140" s="31">
        <v>3.4868199999999998</v>
      </c>
      <c r="N140" s="1"/>
      <c r="O140" s="1"/>
    </row>
    <row r="141" spans="1:15" ht="12.75" customHeight="1">
      <c r="A141" s="33">
        <v>131</v>
      </c>
      <c r="B141" s="53" t="s">
        <v>102</v>
      </c>
      <c r="C141" s="31">
        <v>2321.9</v>
      </c>
      <c r="D141" s="36">
        <v>2315.6666666666665</v>
      </c>
      <c r="E141" s="36">
        <v>2276.4833333333331</v>
      </c>
      <c r="F141" s="36">
        <v>2231.0666666666666</v>
      </c>
      <c r="G141" s="36">
        <v>2191.8833333333332</v>
      </c>
      <c r="H141" s="36">
        <v>2361.083333333333</v>
      </c>
      <c r="I141" s="36">
        <v>2400.2666666666664</v>
      </c>
      <c r="J141" s="36">
        <v>2445.6833333333329</v>
      </c>
      <c r="K141" s="31">
        <v>2354.85</v>
      </c>
      <c r="L141" s="31">
        <v>2270.25</v>
      </c>
      <c r="M141" s="31">
        <v>4.0558500000000004</v>
      </c>
      <c r="N141" s="1"/>
      <c r="O141" s="1"/>
    </row>
    <row r="142" spans="1:15" ht="12.75" customHeight="1">
      <c r="A142" s="33">
        <v>132</v>
      </c>
      <c r="B142" s="53" t="s">
        <v>271</v>
      </c>
      <c r="C142" s="31">
        <v>453.7</v>
      </c>
      <c r="D142" s="36">
        <v>456.68333333333334</v>
      </c>
      <c r="E142" s="36">
        <v>448.9666666666667</v>
      </c>
      <c r="F142" s="36">
        <v>444.23333333333335</v>
      </c>
      <c r="G142" s="36">
        <v>436.51666666666671</v>
      </c>
      <c r="H142" s="36">
        <v>461.41666666666669</v>
      </c>
      <c r="I142" s="36">
        <v>469.13333333333327</v>
      </c>
      <c r="J142" s="36">
        <v>473.86666666666667</v>
      </c>
      <c r="K142" s="31">
        <v>464.4</v>
      </c>
      <c r="L142" s="31">
        <v>451.95</v>
      </c>
      <c r="M142" s="31">
        <v>15.927239999999999</v>
      </c>
      <c r="N142" s="1"/>
      <c r="O142" s="1"/>
    </row>
    <row r="143" spans="1:15" ht="12.75" customHeight="1">
      <c r="A143" s="33">
        <v>133</v>
      </c>
      <c r="B143" s="53" t="s">
        <v>103</v>
      </c>
      <c r="C143" s="31">
        <v>122.25</v>
      </c>
      <c r="D143" s="36">
        <v>121.91666666666667</v>
      </c>
      <c r="E143" s="36">
        <v>120.73333333333335</v>
      </c>
      <c r="F143" s="36">
        <v>119.21666666666668</v>
      </c>
      <c r="G143" s="36">
        <v>118.03333333333336</v>
      </c>
      <c r="H143" s="36">
        <v>123.43333333333334</v>
      </c>
      <c r="I143" s="36">
        <v>124.61666666666665</v>
      </c>
      <c r="J143" s="36">
        <v>126.13333333333333</v>
      </c>
      <c r="K143" s="31">
        <v>123.1</v>
      </c>
      <c r="L143" s="31">
        <v>120.4</v>
      </c>
      <c r="M143" s="31">
        <v>9.2049500000000002</v>
      </c>
      <c r="N143" s="1"/>
      <c r="O143" s="1"/>
    </row>
    <row r="144" spans="1:15" ht="12.75" customHeight="1">
      <c r="A144" s="33">
        <v>134</v>
      </c>
      <c r="B144" s="53" t="s">
        <v>367</v>
      </c>
      <c r="C144" s="31">
        <v>159.5</v>
      </c>
      <c r="D144" s="36">
        <v>158.85</v>
      </c>
      <c r="E144" s="36">
        <v>156.29999999999998</v>
      </c>
      <c r="F144" s="36">
        <v>153.1</v>
      </c>
      <c r="G144" s="36">
        <v>150.54999999999998</v>
      </c>
      <c r="H144" s="36">
        <v>162.04999999999998</v>
      </c>
      <c r="I144" s="36">
        <v>164.6</v>
      </c>
      <c r="J144" s="36">
        <v>167.79999999999998</v>
      </c>
      <c r="K144" s="31">
        <v>161.4</v>
      </c>
      <c r="L144" s="31">
        <v>155.65</v>
      </c>
      <c r="M144" s="31">
        <v>18.181180000000001</v>
      </c>
      <c r="N144" s="1"/>
      <c r="O144" s="1"/>
    </row>
    <row r="145" spans="1:15" ht="12.75" customHeight="1">
      <c r="A145" s="33">
        <v>135</v>
      </c>
      <c r="B145" s="53" t="s">
        <v>104</v>
      </c>
      <c r="C145" s="31">
        <v>3764.2</v>
      </c>
      <c r="D145" s="36">
        <v>3743.7999999999997</v>
      </c>
      <c r="E145" s="36">
        <v>3706.5999999999995</v>
      </c>
      <c r="F145" s="36">
        <v>3648.9999999999995</v>
      </c>
      <c r="G145" s="36">
        <v>3611.7999999999993</v>
      </c>
      <c r="H145" s="36">
        <v>3801.3999999999996</v>
      </c>
      <c r="I145" s="36">
        <v>3838.5999999999995</v>
      </c>
      <c r="J145" s="36">
        <v>3896.2</v>
      </c>
      <c r="K145" s="31">
        <v>3781</v>
      </c>
      <c r="L145" s="31">
        <v>3686.2</v>
      </c>
      <c r="M145" s="31">
        <v>3.1867100000000002</v>
      </c>
      <c r="N145" s="1"/>
      <c r="O145" s="1"/>
    </row>
    <row r="146" spans="1:15" ht="12.75" customHeight="1">
      <c r="A146" s="33">
        <v>136</v>
      </c>
      <c r="B146" s="53" t="s">
        <v>105</v>
      </c>
      <c r="C146" s="31">
        <v>7559.95</v>
      </c>
      <c r="D146" s="36">
        <v>7565.2166666666672</v>
      </c>
      <c r="E146" s="36">
        <v>7456.5833333333339</v>
      </c>
      <c r="F146" s="36">
        <v>7353.2166666666672</v>
      </c>
      <c r="G146" s="36">
        <v>7244.5833333333339</v>
      </c>
      <c r="H146" s="36">
        <v>7668.5833333333339</v>
      </c>
      <c r="I146" s="36">
        <v>7777.2166666666672</v>
      </c>
      <c r="J146" s="36">
        <v>7880.5833333333339</v>
      </c>
      <c r="K146" s="31">
        <v>7673.85</v>
      </c>
      <c r="L146" s="31">
        <v>7461.85</v>
      </c>
      <c r="M146" s="31">
        <v>2.0633599999999999</v>
      </c>
      <c r="N146" s="1"/>
      <c r="O146" s="1"/>
    </row>
    <row r="147" spans="1:15" ht="12.75" customHeight="1">
      <c r="A147" s="33">
        <v>137</v>
      </c>
      <c r="B147" s="53" t="s">
        <v>162</v>
      </c>
      <c r="C147" s="31">
        <v>2327.4</v>
      </c>
      <c r="D147" s="36">
        <v>2316.3833333333337</v>
      </c>
      <c r="E147" s="36">
        <v>2293.7166666666672</v>
      </c>
      <c r="F147" s="36">
        <v>2260.0333333333333</v>
      </c>
      <c r="G147" s="36">
        <v>2237.3666666666668</v>
      </c>
      <c r="H147" s="36">
        <v>2350.0666666666675</v>
      </c>
      <c r="I147" s="36">
        <v>2372.7333333333345</v>
      </c>
      <c r="J147" s="36">
        <v>2406.4166666666679</v>
      </c>
      <c r="K147" s="31">
        <v>2339.0500000000002</v>
      </c>
      <c r="L147" s="31">
        <v>2282.6999999999998</v>
      </c>
      <c r="M147" s="31">
        <v>2.3054800000000002</v>
      </c>
      <c r="N147" s="1"/>
      <c r="O147" s="1"/>
    </row>
    <row r="148" spans="1:15" ht="12.75" customHeight="1">
      <c r="A148" s="33">
        <v>138</v>
      </c>
      <c r="B148" s="53" t="s">
        <v>108</v>
      </c>
      <c r="C148" s="31">
        <v>6050.35</v>
      </c>
      <c r="D148" s="36">
        <v>6036.416666666667</v>
      </c>
      <c r="E148" s="36">
        <v>5998.9833333333336</v>
      </c>
      <c r="F148" s="36">
        <v>5947.6166666666668</v>
      </c>
      <c r="G148" s="36">
        <v>5910.1833333333334</v>
      </c>
      <c r="H148" s="36">
        <v>6087.7833333333338</v>
      </c>
      <c r="I148" s="36">
        <v>6125.2166666666662</v>
      </c>
      <c r="J148" s="36">
        <v>6176.5833333333339</v>
      </c>
      <c r="K148" s="31">
        <v>6073.85</v>
      </c>
      <c r="L148" s="31">
        <v>5985.05</v>
      </c>
      <c r="M148" s="31">
        <v>4.0829800000000001</v>
      </c>
      <c r="N148" s="1"/>
      <c r="O148" s="1"/>
    </row>
    <row r="149" spans="1:15" ht="12.75" customHeight="1">
      <c r="A149" s="33">
        <v>139</v>
      </c>
      <c r="B149" s="53" t="s">
        <v>368</v>
      </c>
      <c r="C149" s="31">
        <v>609.6</v>
      </c>
      <c r="D149" s="36">
        <v>613.58333333333337</v>
      </c>
      <c r="E149" s="36">
        <v>600.16666666666674</v>
      </c>
      <c r="F149" s="36">
        <v>590.73333333333335</v>
      </c>
      <c r="G149" s="36">
        <v>577.31666666666672</v>
      </c>
      <c r="H149" s="36">
        <v>623.01666666666677</v>
      </c>
      <c r="I149" s="36">
        <v>636.43333333333351</v>
      </c>
      <c r="J149" s="36">
        <v>645.86666666666679</v>
      </c>
      <c r="K149" s="31">
        <v>627</v>
      </c>
      <c r="L149" s="31">
        <v>604.15</v>
      </c>
      <c r="M149" s="31">
        <v>2.42319</v>
      </c>
      <c r="N149" s="1"/>
      <c r="O149" s="1"/>
    </row>
    <row r="150" spans="1:15" ht="12.75" customHeight="1">
      <c r="A150" s="33">
        <v>140</v>
      </c>
      <c r="B150" s="53" t="s">
        <v>369</v>
      </c>
      <c r="C150" s="31">
        <v>467.2</v>
      </c>
      <c r="D150" s="36">
        <v>465.08333333333331</v>
      </c>
      <c r="E150" s="36">
        <v>455.21666666666664</v>
      </c>
      <c r="F150" s="36">
        <v>443.23333333333335</v>
      </c>
      <c r="G150" s="36">
        <v>433.36666666666667</v>
      </c>
      <c r="H150" s="36">
        <v>477.06666666666661</v>
      </c>
      <c r="I150" s="36">
        <v>486.93333333333328</v>
      </c>
      <c r="J150" s="36">
        <v>498.91666666666657</v>
      </c>
      <c r="K150" s="31">
        <v>474.95</v>
      </c>
      <c r="L150" s="31">
        <v>453.1</v>
      </c>
      <c r="M150" s="31">
        <v>3.72872</v>
      </c>
      <c r="N150" s="1"/>
      <c r="O150" s="1"/>
    </row>
    <row r="151" spans="1:15" ht="12.75" customHeight="1">
      <c r="A151" s="33">
        <v>141</v>
      </c>
      <c r="B151" s="53" t="s">
        <v>370</v>
      </c>
      <c r="C151" s="31">
        <v>179.8</v>
      </c>
      <c r="D151" s="36">
        <v>180.18333333333331</v>
      </c>
      <c r="E151" s="36">
        <v>178.86666666666662</v>
      </c>
      <c r="F151" s="36">
        <v>177.93333333333331</v>
      </c>
      <c r="G151" s="36">
        <v>176.61666666666662</v>
      </c>
      <c r="H151" s="36">
        <v>181.11666666666662</v>
      </c>
      <c r="I151" s="36">
        <v>182.43333333333328</v>
      </c>
      <c r="J151" s="36">
        <v>183.36666666666662</v>
      </c>
      <c r="K151" s="31">
        <v>181.5</v>
      </c>
      <c r="L151" s="31">
        <v>179.25</v>
      </c>
      <c r="M151" s="31">
        <v>4.66404</v>
      </c>
      <c r="N151" s="1"/>
      <c r="O151" s="1"/>
    </row>
    <row r="152" spans="1:15" ht="12.75" customHeight="1">
      <c r="A152" s="33">
        <v>142</v>
      </c>
      <c r="B152" s="53" t="s">
        <v>371</v>
      </c>
      <c r="C152" s="31">
        <v>44.6</v>
      </c>
      <c r="D152" s="36">
        <v>44.233333333333327</v>
      </c>
      <c r="E152" s="36">
        <v>43.366666666666653</v>
      </c>
      <c r="F152" s="36">
        <v>42.133333333333326</v>
      </c>
      <c r="G152" s="36">
        <v>41.266666666666652</v>
      </c>
      <c r="H152" s="36">
        <v>45.466666666666654</v>
      </c>
      <c r="I152" s="36">
        <v>46.333333333333329</v>
      </c>
      <c r="J152" s="36">
        <v>47.566666666666656</v>
      </c>
      <c r="K152" s="31">
        <v>45.1</v>
      </c>
      <c r="L152" s="31">
        <v>43</v>
      </c>
      <c r="M152" s="31">
        <v>360.98603000000003</v>
      </c>
      <c r="N152" s="1"/>
      <c r="O152" s="1"/>
    </row>
    <row r="153" spans="1:15" ht="12.75" customHeight="1">
      <c r="A153" s="33">
        <v>143</v>
      </c>
      <c r="B153" s="53" t="s">
        <v>109</v>
      </c>
      <c r="C153" s="31">
        <v>4355.7</v>
      </c>
      <c r="D153" s="36">
        <v>4322</v>
      </c>
      <c r="E153" s="36">
        <v>4240</v>
      </c>
      <c r="F153" s="36">
        <v>4124.3</v>
      </c>
      <c r="G153" s="36">
        <v>4042.3</v>
      </c>
      <c r="H153" s="36">
        <v>4437.7</v>
      </c>
      <c r="I153" s="36">
        <v>4519.7</v>
      </c>
      <c r="J153" s="36">
        <v>4635.3999999999996</v>
      </c>
      <c r="K153" s="31">
        <v>4404</v>
      </c>
      <c r="L153" s="31">
        <v>4206.3</v>
      </c>
      <c r="M153" s="31">
        <v>14.676769999999999</v>
      </c>
      <c r="N153" s="1"/>
      <c r="O153" s="1"/>
    </row>
    <row r="154" spans="1:15" ht="12.75" customHeight="1">
      <c r="A154" s="33">
        <v>144</v>
      </c>
      <c r="B154" s="53" t="s">
        <v>372</v>
      </c>
      <c r="C154" s="31">
        <v>621.70000000000005</v>
      </c>
      <c r="D154" s="36">
        <v>626.4</v>
      </c>
      <c r="E154" s="36">
        <v>610.79999999999995</v>
      </c>
      <c r="F154" s="36">
        <v>599.9</v>
      </c>
      <c r="G154" s="36">
        <v>584.29999999999995</v>
      </c>
      <c r="H154" s="36">
        <v>637.29999999999995</v>
      </c>
      <c r="I154" s="36">
        <v>652.90000000000009</v>
      </c>
      <c r="J154" s="36">
        <v>663.8</v>
      </c>
      <c r="K154" s="31">
        <v>642</v>
      </c>
      <c r="L154" s="31">
        <v>615.5</v>
      </c>
      <c r="M154" s="31">
        <v>2.0945999999999998</v>
      </c>
      <c r="N154" s="1"/>
      <c r="O154" s="1"/>
    </row>
    <row r="155" spans="1:15" ht="12.75" customHeight="1">
      <c r="A155" s="33">
        <v>145</v>
      </c>
      <c r="B155" s="53" t="s">
        <v>272</v>
      </c>
      <c r="C155" s="31">
        <v>443.4</v>
      </c>
      <c r="D155" s="36">
        <v>446.98333333333335</v>
      </c>
      <c r="E155" s="36">
        <v>438.16666666666669</v>
      </c>
      <c r="F155" s="36">
        <v>432.93333333333334</v>
      </c>
      <c r="G155" s="36">
        <v>424.11666666666667</v>
      </c>
      <c r="H155" s="36">
        <v>452.2166666666667</v>
      </c>
      <c r="I155" s="36">
        <v>461.0333333333333</v>
      </c>
      <c r="J155" s="36">
        <v>466.26666666666671</v>
      </c>
      <c r="K155" s="31">
        <v>455.8</v>
      </c>
      <c r="L155" s="31">
        <v>441.75</v>
      </c>
      <c r="M155" s="31">
        <v>22.268360000000001</v>
      </c>
      <c r="N155" s="1"/>
      <c r="O155" s="1"/>
    </row>
    <row r="156" spans="1:15" ht="12.75" customHeight="1">
      <c r="A156" s="33">
        <v>146</v>
      </c>
      <c r="B156" s="53" t="s">
        <v>373</v>
      </c>
      <c r="C156" s="31">
        <v>1878.5</v>
      </c>
      <c r="D156" s="36">
        <v>1870.6000000000001</v>
      </c>
      <c r="E156" s="36">
        <v>1828.2000000000003</v>
      </c>
      <c r="F156" s="36">
        <v>1777.9</v>
      </c>
      <c r="G156" s="36">
        <v>1735.5000000000002</v>
      </c>
      <c r="H156" s="36">
        <v>1920.9000000000003</v>
      </c>
      <c r="I156" s="36">
        <v>1963.3000000000004</v>
      </c>
      <c r="J156" s="36">
        <v>2013.6000000000004</v>
      </c>
      <c r="K156" s="31">
        <v>1913</v>
      </c>
      <c r="L156" s="31">
        <v>1820.3</v>
      </c>
      <c r="M156" s="31">
        <v>1.03392</v>
      </c>
      <c r="N156" s="1"/>
      <c r="O156" s="1"/>
    </row>
    <row r="157" spans="1:15" ht="12.75" customHeight="1">
      <c r="A157" s="33">
        <v>147</v>
      </c>
      <c r="B157" s="53" t="s">
        <v>374</v>
      </c>
      <c r="C157" s="31">
        <v>210.25</v>
      </c>
      <c r="D157" s="36">
        <v>211.54999999999998</v>
      </c>
      <c r="E157" s="36">
        <v>206.69999999999996</v>
      </c>
      <c r="F157" s="36">
        <v>203.14999999999998</v>
      </c>
      <c r="G157" s="36">
        <v>198.29999999999995</v>
      </c>
      <c r="H157" s="36">
        <v>215.09999999999997</v>
      </c>
      <c r="I157" s="36">
        <v>219.95</v>
      </c>
      <c r="J157" s="36">
        <v>223.49999999999997</v>
      </c>
      <c r="K157" s="31">
        <v>216.4</v>
      </c>
      <c r="L157" s="31">
        <v>208</v>
      </c>
      <c r="M157" s="31">
        <v>43.45628</v>
      </c>
      <c r="N157" s="1"/>
      <c r="O157" s="1"/>
    </row>
    <row r="158" spans="1:15" ht="12.75" customHeight="1">
      <c r="A158" s="33">
        <v>148</v>
      </c>
      <c r="B158" s="53" t="s">
        <v>846</v>
      </c>
      <c r="C158" s="31">
        <v>1295.05</v>
      </c>
      <c r="D158" s="36">
        <v>1298.3999999999999</v>
      </c>
      <c r="E158" s="36">
        <v>1278.5999999999997</v>
      </c>
      <c r="F158" s="36">
        <v>1262.1499999999999</v>
      </c>
      <c r="G158" s="36">
        <v>1242.3499999999997</v>
      </c>
      <c r="H158" s="36">
        <v>1314.8499999999997</v>
      </c>
      <c r="I158" s="36">
        <v>1334.6499999999999</v>
      </c>
      <c r="J158" s="36">
        <v>1351.0999999999997</v>
      </c>
      <c r="K158" s="31">
        <v>1318.2</v>
      </c>
      <c r="L158" s="31">
        <v>1281.95</v>
      </c>
      <c r="M158" s="31">
        <v>1.12462</v>
      </c>
      <c r="N158" s="1"/>
      <c r="O158" s="1"/>
    </row>
    <row r="159" spans="1:15" ht="12.75" customHeight="1">
      <c r="A159" s="33">
        <v>149</v>
      </c>
      <c r="B159" s="53" t="s">
        <v>375</v>
      </c>
      <c r="C159" s="31">
        <v>98.6</v>
      </c>
      <c r="D159" s="36">
        <v>98.733333333333334</v>
      </c>
      <c r="E159" s="36">
        <v>97.866666666666674</v>
      </c>
      <c r="F159" s="36">
        <v>97.13333333333334</v>
      </c>
      <c r="G159" s="36">
        <v>96.26666666666668</v>
      </c>
      <c r="H159" s="36">
        <v>99.466666666666669</v>
      </c>
      <c r="I159" s="36">
        <v>100.33333333333331</v>
      </c>
      <c r="J159" s="36">
        <v>101.06666666666666</v>
      </c>
      <c r="K159" s="31">
        <v>99.6</v>
      </c>
      <c r="L159" s="31">
        <v>98</v>
      </c>
      <c r="M159" s="31">
        <v>16.48357</v>
      </c>
      <c r="N159" s="1"/>
      <c r="O159" s="1"/>
    </row>
    <row r="160" spans="1:15" ht="12.75" customHeight="1">
      <c r="A160" s="33">
        <v>150</v>
      </c>
      <c r="B160" s="53" t="s">
        <v>830</v>
      </c>
      <c r="C160" s="31">
        <v>867.15</v>
      </c>
      <c r="D160" s="36">
        <v>861.05000000000007</v>
      </c>
      <c r="E160" s="36">
        <v>852.10000000000014</v>
      </c>
      <c r="F160" s="36">
        <v>837.05000000000007</v>
      </c>
      <c r="G160" s="36">
        <v>828.10000000000014</v>
      </c>
      <c r="H160" s="36">
        <v>876.10000000000014</v>
      </c>
      <c r="I160" s="36">
        <v>885.05000000000018</v>
      </c>
      <c r="J160" s="36">
        <v>900.10000000000014</v>
      </c>
      <c r="K160" s="31">
        <v>870</v>
      </c>
      <c r="L160" s="31">
        <v>846</v>
      </c>
      <c r="M160" s="31">
        <v>1.2244299999999999</v>
      </c>
      <c r="N160" s="1"/>
      <c r="O160" s="1"/>
    </row>
    <row r="161" spans="1:15" ht="12.75" customHeight="1">
      <c r="A161" s="33">
        <v>151</v>
      </c>
      <c r="B161" s="53" t="s">
        <v>110</v>
      </c>
      <c r="C161" s="31">
        <v>3063.15</v>
      </c>
      <c r="D161" s="36">
        <v>3035.1833333333329</v>
      </c>
      <c r="E161" s="36">
        <v>2990.4666666666658</v>
      </c>
      <c r="F161" s="36">
        <v>2917.7833333333328</v>
      </c>
      <c r="G161" s="36">
        <v>2873.0666666666657</v>
      </c>
      <c r="H161" s="36">
        <v>3107.8666666666659</v>
      </c>
      <c r="I161" s="36">
        <v>3152.583333333333</v>
      </c>
      <c r="J161" s="36">
        <v>3225.266666666666</v>
      </c>
      <c r="K161" s="31">
        <v>3079.9</v>
      </c>
      <c r="L161" s="31">
        <v>2962.5</v>
      </c>
      <c r="M161" s="31">
        <v>3.83358</v>
      </c>
      <c r="N161" s="1"/>
      <c r="O161" s="1"/>
    </row>
    <row r="162" spans="1:15" ht="12.75" customHeight="1">
      <c r="A162" s="33">
        <v>152</v>
      </c>
      <c r="B162" s="53" t="s">
        <v>111</v>
      </c>
      <c r="C162" s="31">
        <v>459.8</v>
      </c>
      <c r="D162" s="36">
        <v>445.7833333333333</v>
      </c>
      <c r="E162" s="36">
        <v>421.16666666666663</v>
      </c>
      <c r="F162" s="36">
        <v>382.5333333333333</v>
      </c>
      <c r="G162" s="36">
        <v>357.91666666666663</v>
      </c>
      <c r="H162" s="36">
        <v>484.41666666666663</v>
      </c>
      <c r="I162" s="36">
        <v>509.0333333333333</v>
      </c>
      <c r="J162" s="36">
        <v>547.66666666666663</v>
      </c>
      <c r="K162" s="31">
        <v>470.4</v>
      </c>
      <c r="L162" s="31">
        <v>407.15</v>
      </c>
      <c r="M162" s="31">
        <v>736.97303999999997</v>
      </c>
      <c r="N162" s="1"/>
      <c r="O162" s="1"/>
    </row>
    <row r="163" spans="1:15" ht="12.75" customHeight="1">
      <c r="A163" s="33">
        <v>153</v>
      </c>
      <c r="B163" s="53" t="s">
        <v>376</v>
      </c>
      <c r="C163" s="31">
        <v>453.8</v>
      </c>
      <c r="D163" s="36">
        <v>451.05</v>
      </c>
      <c r="E163" s="36">
        <v>444.40000000000003</v>
      </c>
      <c r="F163" s="36">
        <v>435</v>
      </c>
      <c r="G163" s="36">
        <v>428.35</v>
      </c>
      <c r="H163" s="36">
        <v>460.45000000000005</v>
      </c>
      <c r="I163" s="36">
        <v>467.1</v>
      </c>
      <c r="J163" s="36">
        <v>476.50000000000006</v>
      </c>
      <c r="K163" s="31">
        <v>457.7</v>
      </c>
      <c r="L163" s="31">
        <v>441.65</v>
      </c>
      <c r="M163" s="31">
        <v>1.0703100000000001</v>
      </c>
      <c r="N163" s="1"/>
      <c r="O163" s="1"/>
    </row>
    <row r="164" spans="1:15" ht="12.75" customHeight="1">
      <c r="A164" s="33">
        <v>154</v>
      </c>
      <c r="B164" s="53" t="s">
        <v>273</v>
      </c>
      <c r="C164" s="31">
        <v>173.8</v>
      </c>
      <c r="D164" s="36">
        <v>175.76666666666665</v>
      </c>
      <c r="E164" s="36">
        <v>170.0333333333333</v>
      </c>
      <c r="F164" s="36">
        <v>166.26666666666665</v>
      </c>
      <c r="G164" s="36">
        <v>160.5333333333333</v>
      </c>
      <c r="H164" s="36">
        <v>179.5333333333333</v>
      </c>
      <c r="I164" s="36">
        <v>185.26666666666665</v>
      </c>
      <c r="J164" s="36">
        <v>189.0333333333333</v>
      </c>
      <c r="K164" s="31">
        <v>181.5</v>
      </c>
      <c r="L164" s="31">
        <v>172</v>
      </c>
      <c r="M164" s="31">
        <v>39.97081</v>
      </c>
      <c r="N164" s="1"/>
      <c r="O164" s="1"/>
    </row>
    <row r="165" spans="1:15" ht="12.75" customHeight="1">
      <c r="A165" s="33">
        <v>155</v>
      </c>
      <c r="B165" s="53" t="s">
        <v>112</v>
      </c>
      <c r="C165" s="31">
        <v>152.1</v>
      </c>
      <c r="D165" s="36">
        <v>152.69999999999999</v>
      </c>
      <c r="E165" s="36">
        <v>151.09999999999997</v>
      </c>
      <c r="F165" s="36">
        <v>150.09999999999997</v>
      </c>
      <c r="G165" s="36">
        <v>148.49999999999994</v>
      </c>
      <c r="H165" s="36">
        <v>153.69999999999999</v>
      </c>
      <c r="I165" s="36">
        <v>155.30000000000001</v>
      </c>
      <c r="J165" s="36">
        <v>156.30000000000001</v>
      </c>
      <c r="K165" s="31">
        <v>154.30000000000001</v>
      </c>
      <c r="L165" s="31">
        <v>151.69999999999999</v>
      </c>
      <c r="M165" s="31">
        <v>139.47990999999999</v>
      </c>
      <c r="N165" s="1"/>
      <c r="O165" s="1"/>
    </row>
    <row r="166" spans="1:15" ht="12.75" customHeight="1">
      <c r="A166" s="33">
        <v>156</v>
      </c>
      <c r="B166" s="53" t="s">
        <v>377</v>
      </c>
      <c r="C166" s="31">
        <v>667.55</v>
      </c>
      <c r="D166" s="36">
        <v>664.01666666666654</v>
      </c>
      <c r="E166" s="36">
        <v>651.6333333333331</v>
      </c>
      <c r="F166" s="36">
        <v>635.71666666666658</v>
      </c>
      <c r="G166" s="36">
        <v>623.33333333333314</v>
      </c>
      <c r="H166" s="36">
        <v>679.93333333333305</v>
      </c>
      <c r="I166" s="36">
        <v>692.31666666666649</v>
      </c>
      <c r="J166" s="36">
        <v>708.23333333333301</v>
      </c>
      <c r="K166" s="31">
        <v>676.4</v>
      </c>
      <c r="L166" s="31">
        <v>648.1</v>
      </c>
      <c r="M166" s="31">
        <v>3.6389999999999998</v>
      </c>
      <c r="N166" s="1"/>
      <c r="O166" s="1"/>
    </row>
    <row r="167" spans="1:15" ht="12.75" customHeight="1">
      <c r="A167" s="33">
        <v>157</v>
      </c>
      <c r="B167" s="53" t="s">
        <v>378</v>
      </c>
      <c r="C167" s="31">
        <v>4226.5</v>
      </c>
      <c r="D167" s="36">
        <v>4233.083333333333</v>
      </c>
      <c r="E167" s="36">
        <v>4173.4166666666661</v>
      </c>
      <c r="F167" s="36">
        <v>4120.333333333333</v>
      </c>
      <c r="G167" s="36">
        <v>4060.6666666666661</v>
      </c>
      <c r="H167" s="36">
        <v>4286.1666666666661</v>
      </c>
      <c r="I167" s="36">
        <v>4345.8333333333321</v>
      </c>
      <c r="J167" s="36">
        <v>4398.9166666666661</v>
      </c>
      <c r="K167" s="31">
        <v>4292.75</v>
      </c>
      <c r="L167" s="31">
        <v>4180</v>
      </c>
      <c r="M167" s="31">
        <v>0.15112</v>
      </c>
      <c r="N167" s="1"/>
      <c r="O167" s="1"/>
    </row>
    <row r="168" spans="1:15" ht="12.75" customHeight="1">
      <c r="A168" s="33">
        <v>158</v>
      </c>
      <c r="B168" s="53" t="s">
        <v>379</v>
      </c>
      <c r="C168" s="31">
        <v>984</v>
      </c>
      <c r="D168" s="36">
        <v>986.01666666666677</v>
      </c>
      <c r="E168" s="36">
        <v>977.98333333333358</v>
      </c>
      <c r="F168" s="36">
        <v>971.96666666666681</v>
      </c>
      <c r="G168" s="36">
        <v>963.93333333333362</v>
      </c>
      <c r="H168" s="36">
        <v>992.03333333333353</v>
      </c>
      <c r="I168" s="36">
        <v>1000.0666666666666</v>
      </c>
      <c r="J168" s="36">
        <v>1006.0833333333335</v>
      </c>
      <c r="K168" s="31">
        <v>994.05</v>
      </c>
      <c r="L168" s="31">
        <v>980</v>
      </c>
      <c r="M168" s="31">
        <v>1.1947000000000001</v>
      </c>
      <c r="N168" s="1"/>
      <c r="O168" s="1"/>
    </row>
    <row r="169" spans="1:15" ht="12.75" customHeight="1">
      <c r="A169" s="33">
        <v>159</v>
      </c>
      <c r="B169" s="53" t="s">
        <v>380</v>
      </c>
      <c r="C169" s="31">
        <v>249.65</v>
      </c>
      <c r="D169" s="36">
        <v>248.73333333333335</v>
      </c>
      <c r="E169" s="36">
        <v>244.4666666666667</v>
      </c>
      <c r="F169" s="36">
        <v>239.28333333333336</v>
      </c>
      <c r="G169" s="36">
        <v>235.01666666666671</v>
      </c>
      <c r="H169" s="36">
        <v>253.91666666666669</v>
      </c>
      <c r="I169" s="36">
        <v>258.18333333333334</v>
      </c>
      <c r="J169" s="36">
        <v>263.36666666666667</v>
      </c>
      <c r="K169" s="31">
        <v>253</v>
      </c>
      <c r="L169" s="31">
        <v>243.55</v>
      </c>
      <c r="M169" s="31">
        <v>5.2318499999999997</v>
      </c>
      <c r="N169" s="1"/>
      <c r="O169" s="1"/>
    </row>
    <row r="170" spans="1:15" ht="12.75" customHeight="1">
      <c r="A170" s="33">
        <v>160</v>
      </c>
      <c r="B170" s="53" t="s">
        <v>381</v>
      </c>
      <c r="C170" s="31">
        <v>199.25</v>
      </c>
      <c r="D170" s="36">
        <v>200.70000000000002</v>
      </c>
      <c r="E170" s="36">
        <v>197.10000000000002</v>
      </c>
      <c r="F170" s="36">
        <v>194.95000000000002</v>
      </c>
      <c r="G170" s="36">
        <v>191.35000000000002</v>
      </c>
      <c r="H170" s="36">
        <v>202.85000000000002</v>
      </c>
      <c r="I170" s="36">
        <v>206.45</v>
      </c>
      <c r="J170" s="36">
        <v>208.60000000000002</v>
      </c>
      <c r="K170" s="31">
        <v>204.3</v>
      </c>
      <c r="L170" s="31">
        <v>198.55</v>
      </c>
      <c r="M170" s="31">
        <v>10.663790000000001</v>
      </c>
      <c r="N170" s="1"/>
      <c r="O170" s="1"/>
    </row>
    <row r="171" spans="1:15" ht="12.75" customHeight="1">
      <c r="A171" s="33">
        <v>161</v>
      </c>
      <c r="B171" s="53" t="s">
        <v>831</v>
      </c>
      <c r="C171" s="31">
        <v>696.75</v>
      </c>
      <c r="D171" s="36">
        <v>699.88333333333333</v>
      </c>
      <c r="E171" s="36">
        <v>690.86666666666667</v>
      </c>
      <c r="F171" s="36">
        <v>684.98333333333335</v>
      </c>
      <c r="G171" s="36">
        <v>675.9666666666667</v>
      </c>
      <c r="H171" s="36">
        <v>705.76666666666665</v>
      </c>
      <c r="I171" s="36">
        <v>714.7833333333333</v>
      </c>
      <c r="J171" s="36">
        <v>720.66666666666663</v>
      </c>
      <c r="K171" s="31">
        <v>708.9</v>
      </c>
      <c r="L171" s="31">
        <v>694</v>
      </c>
      <c r="M171" s="31">
        <v>3.2132999999999998</v>
      </c>
      <c r="N171" s="1"/>
      <c r="O171" s="1"/>
    </row>
    <row r="172" spans="1:15" ht="12.75" customHeight="1">
      <c r="A172" s="33">
        <v>162</v>
      </c>
      <c r="B172" s="53" t="s">
        <v>274</v>
      </c>
      <c r="C172" s="31">
        <v>441.1</v>
      </c>
      <c r="D172" s="36">
        <v>437.93333333333334</v>
      </c>
      <c r="E172" s="36">
        <v>432.4666666666667</v>
      </c>
      <c r="F172" s="36">
        <v>423.83333333333337</v>
      </c>
      <c r="G172" s="36">
        <v>418.36666666666673</v>
      </c>
      <c r="H172" s="36">
        <v>446.56666666666666</v>
      </c>
      <c r="I172" s="36">
        <v>452.03333333333325</v>
      </c>
      <c r="J172" s="36">
        <v>460.66666666666663</v>
      </c>
      <c r="K172" s="31">
        <v>443.4</v>
      </c>
      <c r="L172" s="31">
        <v>429.3</v>
      </c>
      <c r="M172" s="31">
        <v>21.776150000000001</v>
      </c>
      <c r="N172" s="1"/>
      <c r="O172" s="1"/>
    </row>
    <row r="173" spans="1:15" ht="12.75" customHeight="1">
      <c r="A173" s="33">
        <v>163</v>
      </c>
      <c r="B173" s="53" t="s">
        <v>382</v>
      </c>
      <c r="C173" s="31">
        <v>1327.8</v>
      </c>
      <c r="D173" s="36">
        <v>1328.4333333333334</v>
      </c>
      <c r="E173" s="36">
        <v>1306.9166666666667</v>
      </c>
      <c r="F173" s="36">
        <v>1286.0333333333333</v>
      </c>
      <c r="G173" s="36">
        <v>1264.5166666666667</v>
      </c>
      <c r="H173" s="36">
        <v>1349.3166666666668</v>
      </c>
      <c r="I173" s="36">
        <v>1370.8333333333333</v>
      </c>
      <c r="J173" s="36">
        <v>1391.7166666666669</v>
      </c>
      <c r="K173" s="31">
        <v>1349.95</v>
      </c>
      <c r="L173" s="31">
        <v>1307.55</v>
      </c>
      <c r="M173" s="31">
        <v>0.48647000000000001</v>
      </c>
      <c r="N173" s="1"/>
      <c r="O173" s="1"/>
    </row>
    <row r="174" spans="1:15" ht="12.75" customHeight="1">
      <c r="A174" s="33">
        <v>164</v>
      </c>
      <c r="B174" s="53" t="s">
        <v>113</v>
      </c>
      <c r="C174" s="31">
        <v>205.85</v>
      </c>
      <c r="D174" s="36">
        <v>205.68333333333331</v>
      </c>
      <c r="E174" s="36">
        <v>201.26666666666662</v>
      </c>
      <c r="F174" s="36">
        <v>196.68333333333331</v>
      </c>
      <c r="G174" s="36">
        <v>192.26666666666662</v>
      </c>
      <c r="H174" s="36">
        <v>210.26666666666662</v>
      </c>
      <c r="I174" s="36">
        <v>214.68333333333331</v>
      </c>
      <c r="J174" s="36">
        <v>219.26666666666662</v>
      </c>
      <c r="K174" s="31">
        <v>210.1</v>
      </c>
      <c r="L174" s="31">
        <v>201.1</v>
      </c>
      <c r="M174" s="31">
        <v>316.36637000000002</v>
      </c>
      <c r="N174" s="1"/>
      <c r="O174" s="1"/>
    </row>
    <row r="175" spans="1:15" ht="12.75" customHeight="1">
      <c r="A175" s="33">
        <v>165</v>
      </c>
      <c r="B175" s="53" t="s">
        <v>383</v>
      </c>
      <c r="C175" s="31">
        <v>1405.9</v>
      </c>
      <c r="D175" s="36">
        <v>1408.3</v>
      </c>
      <c r="E175" s="36">
        <v>1387.6</v>
      </c>
      <c r="F175" s="36">
        <v>1369.3</v>
      </c>
      <c r="G175" s="36">
        <v>1348.6</v>
      </c>
      <c r="H175" s="36">
        <v>1426.6</v>
      </c>
      <c r="I175" s="36">
        <v>1447.3000000000002</v>
      </c>
      <c r="J175" s="36">
        <v>1465.6</v>
      </c>
      <c r="K175" s="31">
        <v>1429</v>
      </c>
      <c r="L175" s="31">
        <v>1390</v>
      </c>
      <c r="M175" s="31">
        <v>0.99631000000000003</v>
      </c>
      <c r="N175" s="1"/>
      <c r="O175" s="1"/>
    </row>
    <row r="176" spans="1:15" ht="12.75" customHeight="1">
      <c r="A176" s="33">
        <v>166</v>
      </c>
      <c r="B176" s="53" t="s">
        <v>116</v>
      </c>
      <c r="C176" s="31">
        <v>80.5</v>
      </c>
      <c r="D176" s="36">
        <v>80.333333333333329</v>
      </c>
      <c r="E176" s="36">
        <v>79.566666666666663</v>
      </c>
      <c r="F176" s="36">
        <v>78.63333333333334</v>
      </c>
      <c r="G176" s="36">
        <v>77.866666666666674</v>
      </c>
      <c r="H176" s="36">
        <v>81.266666666666652</v>
      </c>
      <c r="I176" s="36">
        <v>82.033333333333331</v>
      </c>
      <c r="J176" s="36">
        <v>82.96666666666664</v>
      </c>
      <c r="K176" s="31">
        <v>81.099999999999994</v>
      </c>
      <c r="L176" s="31">
        <v>79.400000000000006</v>
      </c>
      <c r="M176" s="31">
        <v>134.49634</v>
      </c>
      <c r="N176" s="1"/>
      <c r="O176" s="1"/>
    </row>
    <row r="177" spans="1:15" ht="12.75" customHeight="1">
      <c r="A177" s="33">
        <v>167</v>
      </c>
      <c r="B177" s="53" t="s">
        <v>384</v>
      </c>
      <c r="C177" s="31">
        <v>2606.1999999999998</v>
      </c>
      <c r="D177" s="36">
        <v>2599.75</v>
      </c>
      <c r="E177" s="36">
        <v>2574.5</v>
      </c>
      <c r="F177" s="36">
        <v>2542.8000000000002</v>
      </c>
      <c r="G177" s="36">
        <v>2517.5500000000002</v>
      </c>
      <c r="H177" s="36">
        <v>2631.45</v>
      </c>
      <c r="I177" s="36">
        <v>2656.7</v>
      </c>
      <c r="J177" s="36">
        <v>2688.3999999999996</v>
      </c>
      <c r="K177" s="31">
        <v>2625</v>
      </c>
      <c r="L177" s="31">
        <v>2568.0500000000002</v>
      </c>
      <c r="M177" s="31">
        <v>0.15944</v>
      </c>
      <c r="N177" s="1"/>
      <c r="O177" s="1"/>
    </row>
    <row r="178" spans="1:15" ht="12.75" customHeight="1">
      <c r="A178" s="33">
        <v>168</v>
      </c>
      <c r="B178" s="53" t="s">
        <v>385</v>
      </c>
      <c r="C178" s="31">
        <v>328.25</v>
      </c>
      <c r="D178" s="36">
        <v>329.68333333333334</v>
      </c>
      <c r="E178" s="36">
        <v>321.36666666666667</v>
      </c>
      <c r="F178" s="36">
        <v>314.48333333333335</v>
      </c>
      <c r="G178" s="36">
        <v>306.16666666666669</v>
      </c>
      <c r="H178" s="36">
        <v>336.56666666666666</v>
      </c>
      <c r="I178" s="36">
        <v>344.88333333333338</v>
      </c>
      <c r="J178" s="36">
        <v>351.76666666666665</v>
      </c>
      <c r="K178" s="31">
        <v>338</v>
      </c>
      <c r="L178" s="31">
        <v>322.8</v>
      </c>
      <c r="M178" s="31">
        <v>12.74958</v>
      </c>
      <c r="N178" s="1"/>
      <c r="O178" s="1"/>
    </row>
    <row r="179" spans="1:15" ht="12.75" customHeight="1">
      <c r="A179" s="33">
        <v>169</v>
      </c>
      <c r="B179" s="53" t="s">
        <v>868</v>
      </c>
      <c r="C179" s="31">
        <v>6442.9</v>
      </c>
      <c r="D179" s="36">
        <v>6472.2</v>
      </c>
      <c r="E179" s="36">
        <v>6395.95</v>
      </c>
      <c r="F179" s="36">
        <v>6349</v>
      </c>
      <c r="G179" s="36">
        <v>6272.75</v>
      </c>
      <c r="H179" s="36">
        <v>6519.15</v>
      </c>
      <c r="I179" s="36">
        <v>6595.4</v>
      </c>
      <c r="J179" s="36">
        <v>6642.3499999999995</v>
      </c>
      <c r="K179" s="31">
        <v>6548.45</v>
      </c>
      <c r="L179" s="31">
        <v>6425.25</v>
      </c>
      <c r="M179" s="31">
        <v>6.9559999999999997E-2</v>
      </c>
      <c r="N179" s="1"/>
      <c r="O179" s="1"/>
    </row>
    <row r="180" spans="1:15" ht="12.75" customHeight="1">
      <c r="A180" s="33">
        <v>170</v>
      </c>
      <c r="B180" s="53" t="s">
        <v>275</v>
      </c>
      <c r="C180" s="31">
        <v>1749.75</v>
      </c>
      <c r="D180" s="36">
        <v>1749.9833333333333</v>
      </c>
      <c r="E180" s="36">
        <v>1731.4666666666667</v>
      </c>
      <c r="F180" s="36">
        <v>1713.1833333333334</v>
      </c>
      <c r="G180" s="36">
        <v>1694.6666666666667</v>
      </c>
      <c r="H180" s="36">
        <v>1768.2666666666667</v>
      </c>
      <c r="I180" s="36">
        <v>1786.7833333333335</v>
      </c>
      <c r="J180" s="36">
        <v>1805.0666666666666</v>
      </c>
      <c r="K180" s="31">
        <v>1768.5</v>
      </c>
      <c r="L180" s="31">
        <v>1731.7</v>
      </c>
      <c r="M180" s="31">
        <v>1.87181</v>
      </c>
      <c r="N180" s="1"/>
      <c r="O180" s="1"/>
    </row>
    <row r="181" spans="1:15" ht="12.75" customHeight="1">
      <c r="A181" s="33">
        <v>171</v>
      </c>
      <c r="B181" s="53" t="s">
        <v>386</v>
      </c>
      <c r="C181" s="31">
        <v>1898.8</v>
      </c>
      <c r="D181" s="36">
        <v>1896.8500000000001</v>
      </c>
      <c r="E181" s="36">
        <v>1879.7000000000003</v>
      </c>
      <c r="F181" s="36">
        <v>1860.6000000000001</v>
      </c>
      <c r="G181" s="36">
        <v>1843.4500000000003</v>
      </c>
      <c r="H181" s="36">
        <v>1915.9500000000003</v>
      </c>
      <c r="I181" s="36">
        <v>1933.1000000000004</v>
      </c>
      <c r="J181" s="36">
        <v>1952.2000000000003</v>
      </c>
      <c r="K181" s="31">
        <v>1914</v>
      </c>
      <c r="L181" s="31">
        <v>1877.75</v>
      </c>
      <c r="M181" s="31">
        <v>0.69364000000000003</v>
      </c>
      <c r="N181" s="1"/>
      <c r="O181" s="1"/>
    </row>
    <row r="182" spans="1:15" ht="12.75" customHeight="1">
      <c r="A182" s="33">
        <v>172</v>
      </c>
      <c r="B182" s="53" t="s">
        <v>869</v>
      </c>
      <c r="C182" s="31">
        <v>800</v>
      </c>
      <c r="D182" s="36">
        <v>792.01666666666677</v>
      </c>
      <c r="E182" s="36">
        <v>775.03333333333353</v>
      </c>
      <c r="F182" s="36">
        <v>750.06666666666672</v>
      </c>
      <c r="G182" s="36">
        <v>733.08333333333348</v>
      </c>
      <c r="H182" s="36">
        <v>816.98333333333358</v>
      </c>
      <c r="I182" s="36">
        <v>833.96666666666692</v>
      </c>
      <c r="J182" s="36">
        <v>858.93333333333362</v>
      </c>
      <c r="K182" s="31">
        <v>809</v>
      </c>
      <c r="L182" s="31">
        <v>767.05</v>
      </c>
      <c r="M182" s="31">
        <v>0.86577999999999999</v>
      </c>
      <c r="N182" s="1"/>
      <c r="O182" s="1"/>
    </row>
    <row r="183" spans="1:15" ht="12.75" customHeight="1">
      <c r="A183" s="33">
        <v>173</v>
      </c>
      <c r="B183" s="53" t="s">
        <v>114</v>
      </c>
      <c r="C183" s="31">
        <v>1060</v>
      </c>
      <c r="D183" s="36">
        <v>1054.6833333333332</v>
      </c>
      <c r="E183" s="36">
        <v>1045.4166666666663</v>
      </c>
      <c r="F183" s="36">
        <v>1030.833333333333</v>
      </c>
      <c r="G183" s="36">
        <v>1021.5666666666662</v>
      </c>
      <c r="H183" s="36">
        <v>1069.2666666666664</v>
      </c>
      <c r="I183" s="36">
        <v>1078.5333333333333</v>
      </c>
      <c r="J183" s="36">
        <v>1093.1166666666666</v>
      </c>
      <c r="K183" s="31">
        <v>1063.95</v>
      </c>
      <c r="L183" s="31">
        <v>1040.0999999999999</v>
      </c>
      <c r="M183" s="31">
        <v>4.2548199999999996</v>
      </c>
      <c r="N183" s="1"/>
      <c r="O183" s="1"/>
    </row>
    <row r="184" spans="1:15" ht="12.75" customHeight="1">
      <c r="A184" s="33">
        <v>174</v>
      </c>
      <c r="B184" s="53" t="s">
        <v>835</v>
      </c>
      <c r="C184" s="31">
        <v>1386.5</v>
      </c>
      <c r="D184" s="36">
        <v>1383.8500000000001</v>
      </c>
      <c r="E184" s="36">
        <v>1371.7000000000003</v>
      </c>
      <c r="F184" s="36">
        <v>1356.9</v>
      </c>
      <c r="G184" s="36">
        <v>1344.7500000000002</v>
      </c>
      <c r="H184" s="36">
        <v>1398.6500000000003</v>
      </c>
      <c r="I184" s="36">
        <v>1410.8000000000004</v>
      </c>
      <c r="J184" s="36">
        <v>1425.6000000000004</v>
      </c>
      <c r="K184" s="31">
        <v>1396</v>
      </c>
      <c r="L184" s="31">
        <v>1369.05</v>
      </c>
      <c r="M184" s="31">
        <v>1.0336000000000001</v>
      </c>
      <c r="N184" s="1"/>
      <c r="O184" s="1"/>
    </row>
    <row r="185" spans="1:15" ht="12.75" customHeight="1">
      <c r="A185" s="33">
        <v>175</v>
      </c>
      <c r="B185" s="53" t="s">
        <v>387</v>
      </c>
      <c r="C185" s="31">
        <v>1145.6500000000001</v>
      </c>
      <c r="D185" s="36">
        <v>1139.9833333333333</v>
      </c>
      <c r="E185" s="36">
        <v>1124.9666666666667</v>
      </c>
      <c r="F185" s="36">
        <v>1104.2833333333333</v>
      </c>
      <c r="G185" s="36">
        <v>1089.2666666666667</v>
      </c>
      <c r="H185" s="36">
        <v>1160.6666666666667</v>
      </c>
      <c r="I185" s="36">
        <v>1175.6833333333336</v>
      </c>
      <c r="J185" s="36">
        <v>1196.3666666666668</v>
      </c>
      <c r="K185" s="31">
        <v>1155</v>
      </c>
      <c r="L185" s="31">
        <v>1119.3</v>
      </c>
      <c r="M185" s="31">
        <v>0.14379</v>
      </c>
      <c r="N185" s="1"/>
      <c r="O185" s="1"/>
    </row>
    <row r="186" spans="1:15" ht="12.75" customHeight="1">
      <c r="A186" s="33">
        <v>176</v>
      </c>
      <c r="B186" s="53" t="s">
        <v>870</v>
      </c>
      <c r="C186" s="31">
        <v>847.6</v>
      </c>
      <c r="D186" s="36">
        <v>840.65</v>
      </c>
      <c r="E186" s="36">
        <v>821.94999999999993</v>
      </c>
      <c r="F186" s="36">
        <v>796.3</v>
      </c>
      <c r="G186" s="36">
        <v>777.59999999999991</v>
      </c>
      <c r="H186" s="36">
        <v>866.3</v>
      </c>
      <c r="I186" s="36">
        <v>885</v>
      </c>
      <c r="J186" s="36">
        <v>910.65</v>
      </c>
      <c r="K186" s="31">
        <v>859.35</v>
      </c>
      <c r="L186" s="31">
        <v>815</v>
      </c>
      <c r="M186" s="31">
        <v>9.2604100000000003</v>
      </c>
      <c r="N186" s="1"/>
      <c r="O186" s="1"/>
    </row>
    <row r="187" spans="1:15" ht="12.75" customHeight="1">
      <c r="A187" s="33">
        <v>177</v>
      </c>
      <c r="B187" s="53" t="s">
        <v>388</v>
      </c>
      <c r="C187" s="31">
        <v>3004.6</v>
      </c>
      <c r="D187" s="36">
        <v>2992.2000000000003</v>
      </c>
      <c r="E187" s="36">
        <v>2932.4000000000005</v>
      </c>
      <c r="F187" s="36">
        <v>2860.2000000000003</v>
      </c>
      <c r="G187" s="36">
        <v>2800.4000000000005</v>
      </c>
      <c r="H187" s="36">
        <v>3064.4000000000005</v>
      </c>
      <c r="I187" s="36">
        <v>3124.2000000000007</v>
      </c>
      <c r="J187" s="36">
        <v>3196.4000000000005</v>
      </c>
      <c r="K187" s="31">
        <v>3052</v>
      </c>
      <c r="L187" s="31">
        <v>2920</v>
      </c>
      <c r="M187" s="31">
        <v>0.47721000000000002</v>
      </c>
      <c r="N187" s="1"/>
      <c r="O187" s="1"/>
    </row>
    <row r="188" spans="1:15" ht="12.75" customHeight="1">
      <c r="A188" s="33">
        <v>178</v>
      </c>
      <c r="B188" s="53" t="s">
        <v>118</v>
      </c>
      <c r="C188" s="31">
        <v>1177.25</v>
      </c>
      <c r="D188" s="36">
        <v>1180.05</v>
      </c>
      <c r="E188" s="36">
        <v>1169.3</v>
      </c>
      <c r="F188" s="36">
        <v>1161.3499999999999</v>
      </c>
      <c r="G188" s="36">
        <v>1150.5999999999999</v>
      </c>
      <c r="H188" s="36">
        <v>1188</v>
      </c>
      <c r="I188" s="36">
        <v>1198.75</v>
      </c>
      <c r="J188" s="36">
        <v>1206.7</v>
      </c>
      <c r="K188" s="31">
        <v>1190.8</v>
      </c>
      <c r="L188" s="31">
        <v>1172.0999999999999</v>
      </c>
      <c r="M188" s="31">
        <v>8.0886800000000001</v>
      </c>
      <c r="N188" s="1"/>
      <c r="O188" s="1"/>
    </row>
    <row r="189" spans="1:15" ht="12.75" customHeight="1">
      <c r="A189" s="33">
        <v>179</v>
      </c>
      <c r="B189" s="53" t="s">
        <v>389</v>
      </c>
      <c r="C189" s="31">
        <v>840</v>
      </c>
      <c r="D189" s="36">
        <v>841.1</v>
      </c>
      <c r="E189" s="36">
        <v>833.85</v>
      </c>
      <c r="F189" s="36">
        <v>827.7</v>
      </c>
      <c r="G189" s="36">
        <v>820.45</v>
      </c>
      <c r="H189" s="36">
        <v>847.25</v>
      </c>
      <c r="I189" s="36">
        <v>854.5</v>
      </c>
      <c r="J189" s="36">
        <v>860.65</v>
      </c>
      <c r="K189" s="31">
        <v>848.35</v>
      </c>
      <c r="L189" s="31">
        <v>834.95</v>
      </c>
      <c r="M189" s="31">
        <v>1.05314</v>
      </c>
      <c r="N189" s="1"/>
      <c r="O189" s="1"/>
    </row>
    <row r="190" spans="1:15" ht="12.75" customHeight="1">
      <c r="A190" s="33">
        <v>180</v>
      </c>
      <c r="B190" s="53" t="s">
        <v>119</v>
      </c>
      <c r="C190" s="31">
        <v>2606.9</v>
      </c>
      <c r="D190" s="36">
        <v>2610.8833333333337</v>
      </c>
      <c r="E190" s="36">
        <v>2587.7166666666672</v>
      </c>
      <c r="F190" s="36">
        <v>2568.5333333333333</v>
      </c>
      <c r="G190" s="36">
        <v>2545.3666666666668</v>
      </c>
      <c r="H190" s="36">
        <v>2630.0666666666675</v>
      </c>
      <c r="I190" s="36">
        <v>2653.2333333333345</v>
      </c>
      <c r="J190" s="36">
        <v>2672.4166666666679</v>
      </c>
      <c r="K190" s="31">
        <v>2634.05</v>
      </c>
      <c r="L190" s="31">
        <v>2591.6999999999998</v>
      </c>
      <c r="M190" s="31">
        <v>3.8239399999999999</v>
      </c>
      <c r="N190" s="1"/>
      <c r="O190" s="1"/>
    </row>
    <row r="191" spans="1:15" ht="12.75" customHeight="1">
      <c r="A191" s="33">
        <v>181</v>
      </c>
      <c r="B191" s="53" t="s">
        <v>120</v>
      </c>
      <c r="C191" s="31">
        <v>415.75</v>
      </c>
      <c r="D191" s="36">
        <v>413.26666666666665</v>
      </c>
      <c r="E191" s="36">
        <v>407.0333333333333</v>
      </c>
      <c r="F191" s="36">
        <v>398.31666666666666</v>
      </c>
      <c r="G191" s="36">
        <v>392.08333333333331</v>
      </c>
      <c r="H191" s="36">
        <v>421.98333333333329</v>
      </c>
      <c r="I191" s="36">
        <v>428.21666666666664</v>
      </c>
      <c r="J191" s="36">
        <v>436.93333333333328</v>
      </c>
      <c r="K191" s="31">
        <v>419.5</v>
      </c>
      <c r="L191" s="31">
        <v>404.55</v>
      </c>
      <c r="M191" s="31">
        <v>8.5606000000000009</v>
      </c>
      <c r="N191" s="1"/>
      <c r="O191" s="1"/>
    </row>
    <row r="192" spans="1:15" ht="12.75" customHeight="1">
      <c r="A192" s="33">
        <v>182</v>
      </c>
      <c r="B192" s="53" t="s">
        <v>390</v>
      </c>
      <c r="C192" s="31">
        <v>644.54999999999995</v>
      </c>
      <c r="D192" s="36">
        <v>646.80000000000007</v>
      </c>
      <c r="E192" s="36">
        <v>631.85000000000014</v>
      </c>
      <c r="F192" s="36">
        <v>619.15000000000009</v>
      </c>
      <c r="G192" s="36">
        <v>604.20000000000016</v>
      </c>
      <c r="H192" s="36">
        <v>659.50000000000011</v>
      </c>
      <c r="I192" s="36">
        <v>674.45000000000016</v>
      </c>
      <c r="J192" s="36">
        <v>687.15000000000009</v>
      </c>
      <c r="K192" s="31">
        <v>661.75</v>
      </c>
      <c r="L192" s="31">
        <v>634.1</v>
      </c>
      <c r="M192" s="31">
        <v>14.477740000000001</v>
      </c>
      <c r="N192" s="1"/>
      <c r="O192" s="1"/>
    </row>
    <row r="193" spans="1:15" ht="12.75" customHeight="1">
      <c r="A193" s="33">
        <v>183</v>
      </c>
      <c r="B193" s="53" t="s">
        <v>121</v>
      </c>
      <c r="C193" s="31">
        <v>2242.9499999999998</v>
      </c>
      <c r="D193" s="36">
        <v>2237.7666666666664</v>
      </c>
      <c r="E193" s="36">
        <v>2226.2833333333328</v>
      </c>
      <c r="F193" s="36">
        <v>2209.6166666666663</v>
      </c>
      <c r="G193" s="36">
        <v>2198.1333333333328</v>
      </c>
      <c r="H193" s="36">
        <v>2254.4333333333329</v>
      </c>
      <c r="I193" s="36">
        <v>2265.9166666666665</v>
      </c>
      <c r="J193" s="36">
        <v>2282.583333333333</v>
      </c>
      <c r="K193" s="31">
        <v>2249.25</v>
      </c>
      <c r="L193" s="31">
        <v>2221.1</v>
      </c>
      <c r="M193" s="31">
        <v>5.5807500000000001</v>
      </c>
      <c r="N193" s="1"/>
      <c r="O193" s="1"/>
    </row>
    <row r="194" spans="1:15" ht="12.75" customHeight="1">
      <c r="A194" s="33">
        <v>184</v>
      </c>
      <c r="B194" s="53" t="s">
        <v>391</v>
      </c>
      <c r="C194" s="31">
        <v>997.1</v>
      </c>
      <c r="D194" s="36">
        <v>981.08333333333337</v>
      </c>
      <c r="E194" s="36">
        <v>962.26666666666677</v>
      </c>
      <c r="F194" s="36">
        <v>927.43333333333339</v>
      </c>
      <c r="G194" s="36">
        <v>908.61666666666679</v>
      </c>
      <c r="H194" s="36">
        <v>1015.9166666666667</v>
      </c>
      <c r="I194" s="36">
        <v>1034.7333333333333</v>
      </c>
      <c r="J194" s="36">
        <v>1069.5666666666666</v>
      </c>
      <c r="K194" s="31">
        <v>999.9</v>
      </c>
      <c r="L194" s="31">
        <v>946.25</v>
      </c>
      <c r="M194" s="31">
        <v>4.3020300000000002</v>
      </c>
      <c r="N194" s="1"/>
      <c r="O194" s="1"/>
    </row>
    <row r="195" spans="1:15" ht="12.75" customHeight="1">
      <c r="A195" s="33">
        <v>185</v>
      </c>
      <c r="B195" s="53" t="s">
        <v>392</v>
      </c>
      <c r="C195" s="31">
        <v>2077.4</v>
      </c>
      <c r="D195" s="36">
        <v>2094.8333333333335</v>
      </c>
      <c r="E195" s="36">
        <v>2053.5666666666671</v>
      </c>
      <c r="F195" s="36">
        <v>2029.7333333333336</v>
      </c>
      <c r="G195" s="36">
        <v>1988.4666666666672</v>
      </c>
      <c r="H195" s="36">
        <v>2118.666666666667</v>
      </c>
      <c r="I195" s="36">
        <v>2159.9333333333334</v>
      </c>
      <c r="J195" s="36">
        <v>2183.7666666666669</v>
      </c>
      <c r="K195" s="31">
        <v>2136.1</v>
      </c>
      <c r="L195" s="31">
        <v>2071</v>
      </c>
      <c r="M195" s="31">
        <v>0.28303</v>
      </c>
      <c r="N195" s="1"/>
      <c r="O195" s="1"/>
    </row>
    <row r="196" spans="1:15" ht="12.75" customHeight="1">
      <c r="A196" s="33">
        <v>186</v>
      </c>
      <c r="B196" s="53" t="s">
        <v>393</v>
      </c>
      <c r="C196" s="31">
        <v>806.45</v>
      </c>
      <c r="D196" s="36">
        <v>797.44999999999993</v>
      </c>
      <c r="E196" s="36">
        <v>786.39999999999986</v>
      </c>
      <c r="F196" s="36">
        <v>766.34999999999991</v>
      </c>
      <c r="G196" s="36">
        <v>755.29999999999984</v>
      </c>
      <c r="H196" s="36">
        <v>817.49999999999989</v>
      </c>
      <c r="I196" s="36">
        <v>828.54999999999984</v>
      </c>
      <c r="J196" s="36">
        <v>848.59999999999991</v>
      </c>
      <c r="K196" s="31">
        <v>808.5</v>
      </c>
      <c r="L196" s="31">
        <v>777.4</v>
      </c>
      <c r="M196" s="31">
        <v>0.82984999999999998</v>
      </c>
      <c r="N196" s="1"/>
      <c r="O196" s="1"/>
    </row>
    <row r="197" spans="1:15" ht="12.75" customHeight="1">
      <c r="A197" s="33">
        <v>187</v>
      </c>
      <c r="B197" s="53" t="s">
        <v>394</v>
      </c>
      <c r="C197" s="31">
        <v>165.2</v>
      </c>
      <c r="D197" s="36">
        <v>164.91666666666666</v>
      </c>
      <c r="E197" s="36">
        <v>162.33333333333331</v>
      </c>
      <c r="F197" s="36">
        <v>159.46666666666667</v>
      </c>
      <c r="G197" s="36">
        <v>156.88333333333333</v>
      </c>
      <c r="H197" s="36">
        <v>167.7833333333333</v>
      </c>
      <c r="I197" s="36">
        <v>170.36666666666662</v>
      </c>
      <c r="J197" s="36">
        <v>173.23333333333329</v>
      </c>
      <c r="K197" s="31">
        <v>167.5</v>
      </c>
      <c r="L197" s="31">
        <v>162.05000000000001</v>
      </c>
      <c r="M197" s="31">
        <v>3.8041299999999998</v>
      </c>
      <c r="N197" s="1"/>
      <c r="O197" s="1"/>
    </row>
    <row r="198" spans="1:15" ht="12.75" customHeight="1">
      <c r="A198" s="33">
        <v>188</v>
      </c>
      <c r="B198" s="53" t="s">
        <v>395</v>
      </c>
      <c r="C198" s="31">
        <v>3524.55</v>
      </c>
      <c r="D198" s="36">
        <v>3531.4500000000003</v>
      </c>
      <c r="E198" s="36">
        <v>3486.9000000000005</v>
      </c>
      <c r="F198" s="36">
        <v>3449.2500000000005</v>
      </c>
      <c r="G198" s="36">
        <v>3404.7000000000007</v>
      </c>
      <c r="H198" s="36">
        <v>3569.1000000000004</v>
      </c>
      <c r="I198" s="36">
        <v>3613.6500000000005</v>
      </c>
      <c r="J198" s="36">
        <v>3651.3</v>
      </c>
      <c r="K198" s="31">
        <v>3576</v>
      </c>
      <c r="L198" s="31">
        <v>3493.8</v>
      </c>
      <c r="M198" s="31">
        <v>0.52286999999999995</v>
      </c>
      <c r="N198" s="1"/>
      <c r="O198" s="1"/>
    </row>
    <row r="199" spans="1:15" ht="12.75" customHeight="1">
      <c r="A199" s="33">
        <v>189</v>
      </c>
      <c r="B199" s="53" t="s">
        <v>122</v>
      </c>
      <c r="C199" s="31">
        <v>553.5</v>
      </c>
      <c r="D199" s="36">
        <v>563.13333333333333</v>
      </c>
      <c r="E199" s="36">
        <v>542.26666666666665</v>
      </c>
      <c r="F199" s="36">
        <v>531.0333333333333</v>
      </c>
      <c r="G199" s="36">
        <v>510.16666666666663</v>
      </c>
      <c r="H199" s="36">
        <v>574.36666666666667</v>
      </c>
      <c r="I199" s="36">
        <v>595.23333333333323</v>
      </c>
      <c r="J199" s="36">
        <v>606.4666666666667</v>
      </c>
      <c r="K199" s="31">
        <v>584</v>
      </c>
      <c r="L199" s="31">
        <v>551.9</v>
      </c>
      <c r="M199" s="31">
        <v>48.554789999999997</v>
      </c>
      <c r="N199" s="1"/>
      <c r="O199" s="1"/>
    </row>
    <row r="200" spans="1:15" ht="12.75" customHeight="1">
      <c r="A200" s="33">
        <v>190</v>
      </c>
      <c r="B200" s="53" t="s">
        <v>117</v>
      </c>
      <c r="C200" s="31">
        <v>683.95</v>
      </c>
      <c r="D200" s="36">
        <v>682.30000000000007</v>
      </c>
      <c r="E200" s="36">
        <v>677.65000000000009</v>
      </c>
      <c r="F200" s="36">
        <v>671.35</v>
      </c>
      <c r="G200" s="36">
        <v>666.7</v>
      </c>
      <c r="H200" s="36">
        <v>688.60000000000014</v>
      </c>
      <c r="I200" s="36">
        <v>693.25</v>
      </c>
      <c r="J200" s="36">
        <v>699.55000000000018</v>
      </c>
      <c r="K200" s="31">
        <v>686.95</v>
      </c>
      <c r="L200" s="31">
        <v>676</v>
      </c>
      <c r="M200" s="31">
        <v>4.6542300000000001</v>
      </c>
      <c r="N200" s="1"/>
      <c r="O200" s="1"/>
    </row>
    <row r="201" spans="1:15" ht="12.75" customHeight="1">
      <c r="A201" s="33">
        <v>191</v>
      </c>
      <c r="B201" s="53" t="s">
        <v>396</v>
      </c>
      <c r="C201" s="31">
        <v>204.95</v>
      </c>
      <c r="D201" s="36">
        <v>204.58333333333334</v>
      </c>
      <c r="E201" s="36">
        <v>201.41666666666669</v>
      </c>
      <c r="F201" s="36">
        <v>197.88333333333335</v>
      </c>
      <c r="G201" s="36">
        <v>194.7166666666667</v>
      </c>
      <c r="H201" s="36">
        <v>208.11666666666667</v>
      </c>
      <c r="I201" s="36">
        <v>211.28333333333336</v>
      </c>
      <c r="J201" s="36">
        <v>214.81666666666666</v>
      </c>
      <c r="K201" s="31">
        <v>207.75</v>
      </c>
      <c r="L201" s="31">
        <v>201.05</v>
      </c>
      <c r="M201" s="31">
        <v>28.105799999999999</v>
      </c>
      <c r="N201" s="1"/>
      <c r="O201" s="1"/>
    </row>
    <row r="202" spans="1:15" ht="12.75" customHeight="1">
      <c r="A202" s="33">
        <v>192</v>
      </c>
      <c r="B202" s="53" t="s">
        <v>397</v>
      </c>
      <c r="C202" s="31">
        <v>226.65</v>
      </c>
      <c r="D202" s="36">
        <v>226.66666666666666</v>
      </c>
      <c r="E202" s="36">
        <v>223.63333333333333</v>
      </c>
      <c r="F202" s="36">
        <v>220.61666666666667</v>
      </c>
      <c r="G202" s="36">
        <v>217.58333333333334</v>
      </c>
      <c r="H202" s="36">
        <v>229.68333333333331</v>
      </c>
      <c r="I202" s="36">
        <v>232.71666666666667</v>
      </c>
      <c r="J202" s="36">
        <v>235.73333333333329</v>
      </c>
      <c r="K202" s="31">
        <v>229.7</v>
      </c>
      <c r="L202" s="31">
        <v>223.65</v>
      </c>
      <c r="M202" s="31">
        <v>18.136710000000001</v>
      </c>
      <c r="N202" s="1"/>
      <c r="O202" s="1"/>
    </row>
    <row r="203" spans="1:15" ht="12.75" customHeight="1">
      <c r="A203" s="33">
        <v>193</v>
      </c>
      <c r="B203" s="53" t="s">
        <v>276</v>
      </c>
      <c r="C203" s="31">
        <v>391.95</v>
      </c>
      <c r="D203" s="36">
        <v>389.43333333333339</v>
      </c>
      <c r="E203" s="36">
        <v>379.36666666666679</v>
      </c>
      <c r="F203" s="36">
        <v>366.78333333333342</v>
      </c>
      <c r="G203" s="36">
        <v>356.71666666666681</v>
      </c>
      <c r="H203" s="36">
        <v>402.01666666666677</v>
      </c>
      <c r="I203" s="36">
        <v>412.08333333333337</v>
      </c>
      <c r="J203" s="36">
        <v>424.66666666666674</v>
      </c>
      <c r="K203" s="31">
        <v>399.5</v>
      </c>
      <c r="L203" s="31">
        <v>376.85</v>
      </c>
      <c r="M203" s="31">
        <v>32.416989999999998</v>
      </c>
      <c r="N203" s="1"/>
      <c r="O203" s="1"/>
    </row>
    <row r="204" spans="1:15" ht="12.75" customHeight="1">
      <c r="A204" s="33">
        <v>194</v>
      </c>
      <c r="B204" s="53" t="s">
        <v>398</v>
      </c>
      <c r="C204" s="31">
        <v>2397.35</v>
      </c>
      <c r="D204" s="36">
        <v>2417.6833333333329</v>
      </c>
      <c r="E204" s="36">
        <v>2365.0666666666657</v>
      </c>
      <c r="F204" s="36">
        <v>2332.7833333333328</v>
      </c>
      <c r="G204" s="36">
        <v>2280.1666666666656</v>
      </c>
      <c r="H204" s="36">
        <v>2449.9666666666658</v>
      </c>
      <c r="I204" s="36">
        <v>2502.5833333333335</v>
      </c>
      <c r="J204" s="36">
        <v>2534.8666666666659</v>
      </c>
      <c r="K204" s="31">
        <v>2470.3000000000002</v>
      </c>
      <c r="L204" s="31">
        <v>2385.4</v>
      </c>
      <c r="M204" s="31">
        <v>5.8837900000000003</v>
      </c>
      <c r="N204" s="1"/>
      <c r="O204" s="1"/>
    </row>
    <row r="205" spans="1:15" ht="12.75" customHeight="1">
      <c r="A205" s="33">
        <v>195</v>
      </c>
      <c r="B205" s="53" t="s">
        <v>125</v>
      </c>
      <c r="C205" s="31">
        <v>1477.3</v>
      </c>
      <c r="D205" s="36">
        <v>1482.0666666666666</v>
      </c>
      <c r="E205" s="36">
        <v>1462.5333333333333</v>
      </c>
      <c r="F205" s="36">
        <v>1447.7666666666667</v>
      </c>
      <c r="G205" s="36">
        <v>1428.2333333333333</v>
      </c>
      <c r="H205" s="36">
        <v>1496.8333333333333</v>
      </c>
      <c r="I205" s="36">
        <v>1516.3666666666666</v>
      </c>
      <c r="J205" s="36">
        <v>1531.1333333333332</v>
      </c>
      <c r="K205" s="31">
        <v>1501.6</v>
      </c>
      <c r="L205" s="31">
        <v>1467.3</v>
      </c>
      <c r="M205" s="31">
        <v>24.469329999999999</v>
      </c>
      <c r="N205" s="1"/>
      <c r="O205" s="1"/>
    </row>
    <row r="206" spans="1:15" ht="12.75" customHeight="1">
      <c r="A206" s="33">
        <v>196</v>
      </c>
      <c r="B206" s="53" t="s">
        <v>126</v>
      </c>
      <c r="C206" s="31">
        <v>3728.95</v>
      </c>
      <c r="D206" s="36">
        <v>3718.1333333333332</v>
      </c>
      <c r="E206" s="36">
        <v>3660.6666666666665</v>
      </c>
      <c r="F206" s="36">
        <v>3592.3833333333332</v>
      </c>
      <c r="G206" s="36">
        <v>3534.9166666666665</v>
      </c>
      <c r="H206" s="36">
        <v>3786.4166666666665</v>
      </c>
      <c r="I206" s="36">
        <v>3843.8833333333337</v>
      </c>
      <c r="J206" s="36">
        <v>3912.1666666666665</v>
      </c>
      <c r="K206" s="31">
        <v>3775.6</v>
      </c>
      <c r="L206" s="31">
        <v>3649.85</v>
      </c>
      <c r="M206" s="31">
        <v>14.67286</v>
      </c>
      <c r="N206" s="1"/>
      <c r="O206" s="1"/>
    </row>
    <row r="207" spans="1:15" ht="12.75" customHeight="1">
      <c r="A207" s="33">
        <v>197</v>
      </c>
      <c r="B207" s="53" t="s">
        <v>127</v>
      </c>
      <c r="C207" s="31">
        <v>1509.25</v>
      </c>
      <c r="D207" s="36">
        <v>1501.4666666666665</v>
      </c>
      <c r="E207" s="36">
        <v>1490.0333333333328</v>
      </c>
      <c r="F207" s="36">
        <v>1470.8166666666664</v>
      </c>
      <c r="G207" s="36">
        <v>1459.3833333333328</v>
      </c>
      <c r="H207" s="36">
        <v>1520.6833333333329</v>
      </c>
      <c r="I207" s="36">
        <v>1532.1166666666668</v>
      </c>
      <c r="J207" s="36">
        <v>1551.333333333333</v>
      </c>
      <c r="K207" s="31">
        <v>1512.9</v>
      </c>
      <c r="L207" s="31">
        <v>1482.25</v>
      </c>
      <c r="M207" s="31">
        <v>103.72443</v>
      </c>
      <c r="N207" s="1"/>
      <c r="O207" s="1"/>
    </row>
    <row r="208" spans="1:15" ht="12.75" customHeight="1">
      <c r="A208" s="33">
        <v>198</v>
      </c>
      <c r="B208" s="53" t="s">
        <v>128</v>
      </c>
      <c r="C208" s="31">
        <v>604.6</v>
      </c>
      <c r="D208" s="36">
        <v>605.43333333333339</v>
      </c>
      <c r="E208" s="36">
        <v>599.76666666666677</v>
      </c>
      <c r="F208" s="36">
        <v>594.93333333333339</v>
      </c>
      <c r="G208" s="36">
        <v>589.26666666666677</v>
      </c>
      <c r="H208" s="36">
        <v>610.26666666666677</v>
      </c>
      <c r="I208" s="36">
        <v>615.93333333333328</v>
      </c>
      <c r="J208" s="36">
        <v>620.76666666666677</v>
      </c>
      <c r="K208" s="31">
        <v>611.1</v>
      </c>
      <c r="L208" s="31">
        <v>600.6</v>
      </c>
      <c r="M208" s="31">
        <v>49.702559999999998</v>
      </c>
      <c r="N208" s="1"/>
      <c r="O208" s="1"/>
    </row>
    <row r="209" spans="1:15" ht="12.75" customHeight="1">
      <c r="A209" s="33">
        <v>199</v>
      </c>
      <c r="B209" s="53" t="s">
        <v>399</v>
      </c>
      <c r="C209" s="31">
        <v>94.15</v>
      </c>
      <c r="D209" s="36">
        <v>94.45</v>
      </c>
      <c r="E209" s="36">
        <v>92.800000000000011</v>
      </c>
      <c r="F209" s="36">
        <v>91.45</v>
      </c>
      <c r="G209" s="36">
        <v>89.800000000000011</v>
      </c>
      <c r="H209" s="36">
        <v>95.800000000000011</v>
      </c>
      <c r="I209" s="36">
        <v>97.450000000000017</v>
      </c>
      <c r="J209" s="36">
        <v>98.800000000000011</v>
      </c>
      <c r="K209" s="31">
        <v>96.1</v>
      </c>
      <c r="L209" s="31">
        <v>93.1</v>
      </c>
      <c r="M209" s="31">
        <v>87.606399999999994</v>
      </c>
      <c r="N209" s="1"/>
      <c r="O209" s="1"/>
    </row>
    <row r="210" spans="1:15" ht="12.75" customHeight="1">
      <c r="A210" s="33">
        <v>200</v>
      </c>
      <c r="B210" s="53" t="s">
        <v>400</v>
      </c>
      <c r="C210" s="31">
        <v>434.9</v>
      </c>
      <c r="D210" s="36">
        <v>439.43333333333334</v>
      </c>
      <c r="E210" s="36">
        <v>428.36666666666667</v>
      </c>
      <c r="F210" s="36">
        <v>421.83333333333331</v>
      </c>
      <c r="G210" s="36">
        <v>410.76666666666665</v>
      </c>
      <c r="H210" s="36">
        <v>445.9666666666667</v>
      </c>
      <c r="I210" s="36">
        <v>457.03333333333342</v>
      </c>
      <c r="J210" s="36">
        <v>463.56666666666672</v>
      </c>
      <c r="K210" s="31">
        <v>450.5</v>
      </c>
      <c r="L210" s="31">
        <v>432.9</v>
      </c>
      <c r="M210" s="31">
        <v>1.99942</v>
      </c>
      <c r="N210" s="1"/>
      <c r="O210" s="1"/>
    </row>
    <row r="211" spans="1:15" ht="12.75" customHeight="1">
      <c r="A211" s="33">
        <v>201</v>
      </c>
      <c r="B211" s="53" t="s">
        <v>401</v>
      </c>
      <c r="C211" s="31">
        <v>813.05</v>
      </c>
      <c r="D211" s="36">
        <v>817.09999999999991</v>
      </c>
      <c r="E211" s="36">
        <v>790.29999999999984</v>
      </c>
      <c r="F211" s="36">
        <v>767.55</v>
      </c>
      <c r="G211" s="36">
        <v>740.74999999999989</v>
      </c>
      <c r="H211" s="36">
        <v>839.8499999999998</v>
      </c>
      <c r="I211" s="36">
        <v>866.65</v>
      </c>
      <c r="J211" s="36">
        <v>889.39999999999975</v>
      </c>
      <c r="K211" s="31">
        <v>843.9</v>
      </c>
      <c r="L211" s="31">
        <v>794.35</v>
      </c>
      <c r="M211" s="31">
        <v>9.3784200000000002</v>
      </c>
      <c r="N211" s="1"/>
      <c r="O211" s="1"/>
    </row>
    <row r="212" spans="1:15" ht="12.75" customHeight="1">
      <c r="A212" s="33">
        <v>202</v>
      </c>
      <c r="B212" s="53" t="s">
        <v>124</v>
      </c>
      <c r="C212" s="31">
        <v>1482</v>
      </c>
      <c r="D212" s="36">
        <v>1487.1499999999999</v>
      </c>
      <c r="E212" s="36">
        <v>1468.2999999999997</v>
      </c>
      <c r="F212" s="36">
        <v>1454.6</v>
      </c>
      <c r="G212" s="36">
        <v>1435.7499999999998</v>
      </c>
      <c r="H212" s="36">
        <v>1500.8499999999997</v>
      </c>
      <c r="I212" s="36">
        <v>1519.6999999999996</v>
      </c>
      <c r="J212" s="36">
        <v>1533.3999999999996</v>
      </c>
      <c r="K212" s="31">
        <v>1506</v>
      </c>
      <c r="L212" s="31">
        <v>1473.45</v>
      </c>
      <c r="M212" s="31">
        <v>15.21805</v>
      </c>
      <c r="N212" s="1"/>
      <c r="O212" s="1"/>
    </row>
    <row r="213" spans="1:15" ht="12.75" customHeight="1">
      <c r="A213" s="33">
        <v>203</v>
      </c>
      <c r="B213" s="53" t="s">
        <v>129</v>
      </c>
      <c r="C213" s="31">
        <v>4322.8999999999996</v>
      </c>
      <c r="D213" s="36">
        <v>4352.4666666666662</v>
      </c>
      <c r="E213" s="36">
        <v>4258.4833333333327</v>
      </c>
      <c r="F213" s="36">
        <v>4194.0666666666666</v>
      </c>
      <c r="G213" s="36">
        <v>4100.083333333333</v>
      </c>
      <c r="H213" s="36">
        <v>4416.8833333333323</v>
      </c>
      <c r="I213" s="36">
        <v>4510.8666666666659</v>
      </c>
      <c r="J213" s="36">
        <v>4575.2833333333319</v>
      </c>
      <c r="K213" s="31">
        <v>4446.45</v>
      </c>
      <c r="L213" s="31">
        <v>4288.05</v>
      </c>
      <c r="M213" s="31">
        <v>7.1991800000000001</v>
      </c>
      <c r="N213" s="1"/>
      <c r="O213" s="1"/>
    </row>
    <row r="214" spans="1:15" ht="12.75" customHeight="1">
      <c r="A214" s="33">
        <v>204</v>
      </c>
      <c r="B214" s="53" t="s">
        <v>131</v>
      </c>
      <c r="C214" s="31">
        <v>608.85</v>
      </c>
      <c r="D214" s="36">
        <v>612.35</v>
      </c>
      <c r="E214" s="36">
        <v>603.30000000000007</v>
      </c>
      <c r="F214" s="36">
        <v>597.75</v>
      </c>
      <c r="G214" s="36">
        <v>588.70000000000005</v>
      </c>
      <c r="H214" s="36">
        <v>617.90000000000009</v>
      </c>
      <c r="I214" s="36">
        <v>626.95000000000005</v>
      </c>
      <c r="J214" s="36">
        <v>632.50000000000011</v>
      </c>
      <c r="K214" s="31">
        <v>621.4</v>
      </c>
      <c r="L214" s="31">
        <v>606.79999999999995</v>
      </c>
      <c r="M214" s="31">
        <v>107.22248</v>
      </c>
      <c r="N214" s="1"/>
      <c r="O214" s="1"/>
    </row>
    <row r="215" spans="1:15" ht="12.75" customHeight="1">
      <c r="A215" s="33">
        <v>205</v>
      </c>
      <c r="B215" s="53" t="s">
        <v>123</v>
      </c>
      <c r="C215" s="31">
        <v>3722.15</v>
      </c>
      <c r="D215" s="36">
        <v>3682.15</v>
      </c>
      <c r="E215" s="36">
        <v>3625.3500000000004</v>
      </c>
      <c r="F215" s="36">
        <v>3528.55</v>
      </c>
      <c r="G215" s="36">
        <v>3471.7500000000005</v>
      </c>
      <c r="H215" s="36">
        <v>3778.9500000000003</v>
      </c>
      <c r="I215" s="36">
        <v>3835.7500000000005</v>
      </c>
      <c r="J215" s="36">
        <v>3932.55</v>
      </c>
      <c r="K215" s="31">
        <v>3738.95</v>
      </c>
      <c r="L215" s="31">
        <v>3585.35</v>
      </c>
      <c r="M215" s="31">
        <v>29.398620000000001</v>
      </c>
      <c r="N215" s="1"/>
      <c r="O215" s="1"/>
    </row>
    <row r="216" spans="1:15" ht="12.75" customHeight="1">
      <c r="A216" s="33">
        <v>206</v>
      </c>
      <c r="B216" s="53" t="s">
        <v>132</v>
      </c>
      <c r="C216" s="31">
        <v>357.45</v>
      </c>
      <c r="D216" s="36">
        <v>358.26666666666665</v>
      </c>
      <c r="E216" s="36">
        <v>348.63333333333333</v>
      </c>
      <c r="F216" s="36">
        <v>339.81666666666666</v>
      </c>
      <c r="G216" s="36">
        <v>330.18333333333334</v>
      </c>
      <c r="H216" s="36">
        <v>367.08333333333331</v>
      </c>
      <c r="I216" s="36">
        <v>376.71666666666664</v>
      </c>
      <c r="J216" s="36">
        <v>385.5333333333333</v>
      </c>
      <c r="K216" s="31">
        <v>367.9</v>
      </c>
      <c r="L216" s="31">
        <v>349.45</v>
      </c>
      <c r="M216" s="31">
        <v>118.56229</v>
      </c>
      <c r="N216" s="1"/>
      <c r="O216" s="1"/>
    </row>
    <row r="217" spans="1:15" ht="12.75" customHeight="1">
      <c r="A217" s="33">
        <v>207</v>
      </c>
      <c r="B217" s="53" t="s">
        <v>133</v>
      </c>
      <c r="C217" s="31">
        <v>468.55</v>
      </c>
      <c r="D217" s="36">
        <v>469</v>
      </c>
      <c r="E217" s="36">
        <v>458.05</v>
      </c>
      <c r="F217" s="36">
        <v>447.55</v>
      </c>
      <c r="G217" s="36">
        <v>436.6</v>
      </c>
      <c r="H217" s="36">
        <v>479.5</v>
      </c>
      <c r="I217" s="36">
        <v>490.45000000000005</v>
      </c>
      <c r="J217" s="36">
        <v>500.95</v>
      </c>
      <c r="K217" s="31">
        <v>479.95</v>
      </c>
      <c r="L217" s="31">
        <v>458.5</v>
      </c>
      <c r="M217" s="31">
        <v>71.087360000000004</v>
      </c>
      <c r="N217" s="1"/>
      <c r="O217" s="1"/>
    </row>
    <row r="218" spans="1:15" ht="12.75" customHeight="1">
      <c r="A218" s="33">
        <v>208</v>
      </c>
      <c r="B218" s="53" t="s">
        <v>134</v>
      </c>
      <c r="C218" s="31">
        <v>2220.8000000000002</v>
      </c>
      <c r="D218" s="36">
        <v>2208.0333333333333</v>
      </c>
      <c r="E218" s="36">
        <v>2184.8166666666666</v>
      </c>
      <c r="F218" s="36">
        <v>2148.8333333333335</v>
      </c>
      <c r="G218" s="36">
        <v>2125.6166666666668</v>
      </c>
      <c r="H218" s="36">
        <v>2244.0166666666664</v>
      </c>
      <c r="I218" s="36">
        <v>2267.2333333333327</v>
      </c>
      <c r="J218" s="36">
        <v>2303.2166666666662</v>
      </c>
      <c r="K218" s="31">
        <v>2231.25</v>
      </c>
      <c r="L218" s="31">
        <v>2172.0500000000002</v>
      </c>
      <c r="M218" s="31">
        <v>28.211290000000002</v>
      </c>
      <c r="N218" s="1"/>
      <c r="O218" s="1"/>
    </row>
    <row r="219" spans="1:15" ht="12.75" customHeight="1">
      <c r="A219" s="33">
        <v>209</v>
      </c>
      <c r="B219" s="53" t="s">
        <v>277</v>
      </c>
      <c r="C219" s="31">
        <v>402.75</v>
      </c>
      <c r="D219" s="36">
        <v>406.91666666666669</v>
      </c>
      <c r="E219" s="36">
        <v>395.83333333333337</v>
      </c>
      <c r="F219" s="36">
        <v>388.91666666666669</v>
      </c>
      <c r="G219" s="36">
        <v>377.83333333333337</v>
      </c>
      <c r="H219" s="36">
        <v>413.83333333333337</v>
      </c>
      <c r="I219" s="36">
        <v>424.91666666666674</v>
      </c>
      <c r="J219" s="36">
        <v>431.83333333333337</v>
      </c>
      <c r="K219" s="31">
        <v>418</v>
      </c>
      <c r="L219" s="31">
        <v>400</v>
      </c>
      <c r="M219" s="31">
        <v>42.482149999999997</v>
      </c>
      <c r="N219" s="1"/>
      <c r="O219" s="1"/>
    </row>
    <row r="220" spans="1:15" ht="12.75" customHeight="1">
      <c r="A220" s="33">
        <v>210</v>
      </c>
      <c r="B220" s="53" t="s">
        <v>403</v>
      </c>
      <c r="C220" s="31">
        <v>7562.15</v>
      </c>
      <c r="D220" s="36">
        <v>7463.5333333333328</v>
      </c>
      <c r="E220" s="36">
        <v>7297.5666666666657</v>
      </c>
      <c r="F220" s="36">
        <v>7032.9833333333327</v>
      </c>
      <c r="G220" s="36">
        <v>6867.0166666666655</v>
      </c>
      <c r="H220" s="36">
        <v>7728.1166666666659</v>
      </c>
      <c r="I220" s="36">
        <v>7894.083333333333</v>
      </c>
      <c r="J220" s="36">
        <v>8158.6666666666661</v>
      </c>
      <c r="K220" s="31">
        <v>7629.5</v>
      </c>
      <c r="L220" s="31">
        <v>7198.95</v>
      </c>
      <c r="M220" s="31">
        <v>0.59916000000000003</v>
      </c>
      <c r="N220" s="1"/>
      <c r="O220" s="1"/>
    </row>
    <row r="221" spans="1:15" ht="12.75" customHeight="1">
      <c r="A221" s="33">
        <v>211</v>
      </c>
      <c r="B221" s="53" t="s">
        <v>404</v>
      </c>
      <c r="C221" s="31">
        <v>886.3</v>
      </c>
      <c r="D221" s="36">
        <v>890.61666666666667</v>
      </c>
      <c r="E221" s="36">
        <v>876.23333333333335</v>
      </c>
      <c r="F221" s="36">
        <v>866.16666666666663</v>
      </c>
      <c r="G221" s="36">
        <v>851.7833333333333</v>
      </c>
      <c r="H221" s="36">
        <v>900.68333333333339</v>
      </c>
      <c r="I221" s="36">
        <v>915.06666666666683</v>
      </c>
      <c r="J221" s="36">
        <v>925.13333333333344</v>
      </c>
      <c r="K221" s="31">
        <v>905</v>
      </c>
      <c r="L221" s="31">
        <v>880.55</v>
      </c>
      <c r="M221" s="31">
        <v>2.0031400000000001</v>
      </c>
      <c r="N221" s="1"/>
      <c r="O221" s="1"/>
    </row>
    <row r="222" spans="1:15" ht="12.75" customHeight="1">
      <c r="A222" s="33">
        <v>212</v>
      </c>
      <c r="B222" s="53" t="s">
        <v>278</v>
      </c>
      <c r="C222" s="31">
        <v>44728.3</v>
      </c>
      <c r="D222" s="36">
        <v>44691.1</v>
      </c>
      <c r="E222" s="36">
        <v>43937.2</v>
      </c>
      <c r="F222" s="36">
        <v>43146.1</v>
      </c>
      <c r="G222" s="36">
        <v>42392.2</v>
      </c>
      <c r="H222" s="36">
        <v>45482.2</v>
      </c>
      <c r="I222" s="36">
        <v>46236.100000000006</v>
      </c>
      <c r="J222" s="36">
        <v>47027.199999999997</v>
      </c>
      <c r="K222" s="31">
        <v>45445</v>
      </c>
      <c r="L222" s="31">
        <v>43900</v>
      </c>
      <c r="M222" s="31">
        <v>0.13062000000000001</v>
      </c>
      <c r="N222" s="1"/>
      <c r="O222" s="1"/>
    </row>
    <row r="223" spans="1:15" ht="12.75" customHeight="1">
      <c r="A223" s="33">
        <v>213</v>
      </c>
      <c r="B223" s="53" t="s">
        <v>405</v>
      </c>
      <c r="C223" s="31">
        <v>195.05</v>
      </c>
      <c r="D223" s="36">
        <v>196.04999999999998</v>
      </c>
      <c r="E223" s="36">
        <v>192.59999999999997</v>
      </c>
      <c r="F223" s="36">
        <v>190.14999999999998</v>
      </c>
      <c r="G223" s="36">
        <v>186.69999999999996</v>
      </c>
      <c r="H223" s="36">
        <v>198.49999999999997</v>
      </c>
      <c r="I223" s="36">
        <v>201.94999999999996</v>
      </c>
      <c r="J223" s="36">
        <v>204.39999999999998</v>
      </c>
      <c r="K223" s="31">
        <v>199.5</v>
      </c>
      <c r="L223" s="31">
        <v>193.6</v>
      </c>
      <c r="M223" s="31">
        <v>67.736069999999998</v>
      </c>
      <c r="N223" s="1"/>
      <c r="O223" s="1"/>
    </row>
    <row r="224" spans="1:15" ht="12.75" customHeight="1">
      <c r="A224" s="33">
        <v>214</v>
      </c>
      <c r="B224" s="53" t="s">
        <v>136</v>
      </c>
      <c r="C224" s="31">
        <v>1067.05</v>
      </c>
      <c r="D224" s="36">
        <v>1068.1166666666666</v>
      </c>
      <c r="E224" s="36">
        <v>1061.6333333333332</v>
      </c>
      <c r="F224" s="36">
        <v>1056.2166666666667</v>
      </c>
      <c r="G224" s="36">
        <v>1049.7333333333333</v>
      </c>
      <c r="H224" s="36">
        <v>1073.5333333333331</v>
      </c>
      <c r="I224" s="36">
        <v>1080.0166666666662</v>
      </c>
      <c r="J224" s="36">
        <v>1085.4333333333329</v>
      </c>
      <c r="K224" s="31">
        <v>1074.5999999999999</v>
      </c>
      <c r="L224" s="31">
        <v>1062.7</v>
      </c>
      <c r="M224" s="31">
        <v>112.78091999999999</v>
      </c>
      <c r="N224" s="1"/>
      <c r="O224" s="1"/>
    </row>
    <row r="225" spans="1:15" ht="12.75" customHeight="1">
      <c r="A225" s="33">
        <v>215</v>
      </c>
      <c r="B225" s="53" t="s">
        <v>137</v>
      </c>
      <c r="C225" s="31">
        <v>1648.65</v>
      </c>
      <c r="D225" s="36">
        <v>1653.1833333333334</v>
      </c>
      <c r="E225" s="36">
        <v>1612.6666666666667</v>
      </c>
      <c r="F225" s="36">
        <v>1576.6833333333334</v>
      </c>
      <c r="G225" s="36">
        <v>1536.1666666666667</v>
      </c>
      <c r="H225" s="36">
        <v>1689.1666666666667</v>
      </c>
      <c r="I225" s="36">
        <v>1729.6833333333332</v>
      </c>
      <c r="J225" s="36">
        <v>1765.6666666666667</v>
      </c>
      <c r="K225" s="31">
        <v>1693.7</v>
      </c>
      <c r="L225" s="31">
        <v>1617.2</v>
      </c>
      <c r="M225" s="31">
        <v>17.086749999999999</v>
      </c>
      <c r="N225" s="1"/>
      <c r="O225" s="1"/>
    </row>
    <row r="226" spans="1:15" ht="12.75" customHeight="1">
      <c r="A226" s="33">
        <v>216</v>
      </c>
      <c r="B226" s="53" t="s">
        <v>138</v>
      </c>
      <c r="C226" s="31">
        <v>608.5</v>
      </c>
      <c r="D226" s="36">
        <v>611.01666666666665</v>
      </c>
      <c r="E226" s="36">
        <v>602.23333333333335</v>
      </c>
      <c r="F226" s="36">
        <v>595.9666666666667</v>
      </c>
      <c r="G226" s="36">
        <v>587.18333333333339</v>
      </c>
      <c r="H226" s="36">
        <v>617.2833333333333</v>
      </c>
      <c r="I226" s="36">
        <v>626.06666666666661</v>
      </c>
      <c r="J226" s="36">
        <v>632.33333333333326</v>
      </c>
      <c r="K226" s="31">
        <v>619.79999999999995</v>
      </c>
      <c r="L226" s="31">
        <v>604.75</v>
      </c>
      <c r="M226" s="31">
        <v>6.7275799999999997</v>
      </c>
      <c r="N226" s="1"/>
      <c r="O226" s="1"/>
    </row>
    <row r="227" spans="1:15" ht="12.75" customHeight="1">
      <c r="A227" s="33">
        <v>217</v>
      </c>
      <c r="B227" s="53" t="s">
        <v>279</v>
      </c>
      <c r="C227" s="31">
        <v>712.35</v>
      </c>
      <c r="D227" s="36">
        <v>714.56666666666661</v>
      </c>
      <c r="E227" s="36">
        <v>708.58333333333326</v>
      </c>
      <c r="F227" s="36">
        <v>704.81666666666661</v>
      </c>
      <c r="G227" s="36">
        <v>698.83333333333326</v>
      </c>
      <c r="H227" s="36">
        <v>718.33333333333326</v>
      </c>
      <c r="I227" s="36">
        <v>724.31666666666661</v>
      </c>
      <c r="J227" s="36">
        <v>728.08333333333326</v>
      </c>
      <c r="K227" s="31">
        <v>720.55</v>
      </c>
      <c r="L227" s="31">
        <v>710.8</v>
      </c>
      <c r="M227" s="31">
        <v>6.4905499999999998</v>
      </c>
      <c r="N227" s="1"/>
      <c r="O227" s="1"/>
    </row>
    <row r="228" spans="1:15" ht="12.75" customHeight="1">
      <c r="A228" s="33">
        <v>218</v>
      </c>
      <c r="B228" s="53" t="s">
        <v>406</v>
      </c>
      <c r="C228" s="31">
        <v>85.4</v>
      </c>
      <c r="D228" s="36">
        <v>85.516666666666666</v>
      </c>
      <c r="E228" s="36">
        <v>83.383333333333326</v>
      </c>
      <c r="F228" s="36">
        <v>81.36666666666666</v>
      </c>
      <c r="G228" s="36">
        <v>79.23333333333332</v>
      </c>
      <c r="H228" s="36">
        <v>87.533333333333331</v>
      </c>
      <c r="I228" s="36">
        <v>89.666666666666686</v>
      </c>
      <c r="J228" s="36">
        <v>91.683333333333337</v>
      </c>
      <c r="K228" s="31">
        <v>87.65</v>
      </c>
      <c r="L228" s="31">
        <v>83.5</v>
      </c>
      <c r="M228" s="31">
        <v>91.827709999999996</v>
      </c>
      <c r="N228" s="1"/>
      <c r="O228" s="1"/>
    </row>
    <row r="229" spans="1:15" ht="12.75" customHeight="1">
      <c r="A229" s="33">
        <v>219</v>
      </c>
      <c r="B229" s="53" t="s">
        <v>141</v>
      </c>
      <c r="C229" s="31">
        <v>82.7</v>
      </c>
      <c r="D229" s="36">
        <v>82.766666666666666</v>
      </c>
      <c r="E229" s="36">
        <v>81.933333333333337</v>
      </c>
      <c r="F229" s="36">
        <v>81.166666666666671</v>
      </c>
      <c r="G229" s="36">
        <v>80.333333333333343</v>
      </c>
      <c r="H229" s="36">
        <v>83.533333333333331</v>
      </c>
      <c r="I229" s="36">
        <v>84.366666666666674</v>
      </c>
      <c r="J229" s="36">
        <v>85.133333333333326</v>
      </c>
      <c r="K229" s="31">
        <v>83.6</v>
      </c>
      <c r="L229" s="31">
        <v>82</v>
      </c>
      <c r="M229" s="31">
        <v>464.56733000000003</v>
      </c>
      <c r="N229" s="1"/>
      <c r="O229" s="1"/>
    </row>
    <row r="230" spans="1:15" ht="12.75" customHeight="1">
      <c r="A230" s="33">
        <v>220</v>
      </c>
      <c r="B230" s="53" t="s">
        <v>140</v>
      </c>
      <c r="C230" s="31">
        <v>122.35</v>
      </c>
      <c r="D230" s="36">
        <v>122.26666666666667</v>
      </c>
      <c r="E230" s="36">
        <v>121.03333333333333</v>
      </c>
      <c r="F230" s="36">
        <v>119.71666666666667</v>
      </c>
      <c r="G230" s="36">
        <v>118.48333333333333</v>
      </c>
      <c r="H230" s="36">
        <v>123.58333333333333</v>
      </c>
      <c r="I230" s="36">
        <v>124.81666666666665</v>
      </c>
      <c r="J230" s="36">
        <v>126.13333333333333</v>
      </c>
      <c r="K230" s="31">
        <v>123.5</v>
      </c>
      <c r="L230" s="31">
        <v>120.95</v>
      </c>
      <c r="M230" s="31">
        <v>37.6038</v>
      </c>
      <c r="N230" s="1"/>
      <c r="O230" s="1"/>
    </row>
    <row r="231" spans="1:15" ht="12.75" customHeight="1">
      <c r="A231" s="33">
        <v>221</v>
      </c>
      <c r="B231" s="53" t="s">
        <v>408</v>
      </c>
      <c r="C231" s="31">
        <v>422.05</v>
      </c>
      <c r="D231" s="36">
        <v>425.68333333333334</v>
      </c>
      <c r="E231" s="36">
        <v>415.36666666666667</v>
      </c>
      <c r="F231" s="36">
        <v>408.68333333333334</v>
      </c>
      <c r="G231" s="36">
        <v>398.36666666666667</v>
      </c>
      <c r="H231" s="36">
        <v>432.36666666666667</v>
      </c>
      <c r="I231" s="36">
        <v>442.68333333333339</v>
      </c>
      <c r="J231" s="36">
        <v>449.36666666666667</v>
      </c>
      <c r="K231" s="31">
        <v>436</v>
      </c>
      <c r="L231" s="31">
        <v>419</v>
      </c>
      <c r="M231" s="31">
        <v>12.041219999999999</v>
      </c>
      <c r="N231" s="1"/>
      <c r="O231" s="1"/>
    </row>
    <row r="232" spans="1:15" ht="12.75" customHeight="1">
      <c r="A232" s="33">
        <v>222</v>
      </c>
      <c r="B232" s="53" t="s">
        <v>409</v>
      </c>
      <c r="C232" s="31">
        <v>65.849999999999994</v>
      </c>
      <c r="D232" s="36">
        <v>65.966666666666654</v>
      </c>
      <c r="E232" s="36">
        <v>64.433333333333309</v>
      </c>
      <c r="F232" s="36">
        <v>63.016666666666652</v>
      </c>
      <c r="G232" s="36">
        <v>61.483333333333306</v>
      </c>
      <c r="H232" s="36">
        <v>67.383333333333312</v>
      </c>
      <c r="I232" s="36">
        <v>68.916666666666643</v>
      </c>
      <c r="J232" s="36">
        <v>70.333333333333314</v>
      </c>
      <c r="K232" s="31">
        <v>67.5</v>
      </c>
      <c r="L232" s="31">
        <v>64.55</v>
      </c>
      <c r="M232" s="31">
        <v>220.49531999999999</v>
      </c>
      <c r="N232" s="1"/>
      <c r="O232" s="1"/>
    </row>
    <row r="233" spans="1:15" ht="12.75" customHeight="1">
      <c r="A233" s="33">
        <v>223</v>
      </c>
      <c r="B233" s="53" t="s">
        <v>813</v>
      </c>
      <c r="C233" s="31">
        <v>220.5</v>
      </c>
      <c r="D233" s="36">
        <v>219.7166666666667</v>
      </c>
      <c r="E233" s="36">
        <v>216.3333333333334</v>
      </c>
      <c r="F233" s="36">
        <v>212.16666666666671</v>
      </c>
      <c r="G233" s="36">
        <v>208.78333333333342</v>
      </c>
      <c r="H233" s="36">
        <v>223.88333333333338</v>
      </c>
      <c r="I233" s="36">
        <v>227.26666666666671</v>
      </c>
      <c r="J233" s="36">
        <v>231.43333333333337</v>
      </c>
      <c r="K233" s="31">
        <v>223.1</v>
      </c>
      <c r="L233" s="31">
        <v>215.55</v>
      </c>
      <c r="M233" s="31">
        <v>48.58822</v>
      </c>
      <c r="N233" s="1"/>
      <c r="O233" s="1"/>
    </row>
    <row r="234" spans="1:15" ht="12.75" customHeight="1">
      <c r="A234" s="33">
        <v>224</v>
      </c>
      <c r="B234" s="53" t="s">
        <v>155</v>
      </c>
      <c r="C234" s="31">
        <v>425.9</v>
      </c>
      <c r="D234" s="36">
        <v>425.36666666666662</v>
      </c>
      <c r="E234" s="36">
        <v>423.73333333333323</v>
      </c>
      <c r="F234" s="36">
        <v>421.56666666666661</v>
      </c>
      <c r="G234" s="36">
        <v>419.93333333333322</v>
      </c>
      <c r="H234" s="36">
        <v>427.53333333333325</v>
      </c>
      <c r="I234" s="36">
        <v>429.16666666666657</v>
      </c>
      <c r="J234" s="36">
        <v>431.33333333333326</v>
      </c>
      <c r="K234" s="31">
        <v>427</v>
      </c>
      <c r="L234" s="31">
        <v>423.2</v>
      </c>
      <c r="M234" s="31">
        <v>99.736379999999997</v>
      </c>
      <c r="N234" s="1"/>
      <c r="O234" s="1"/>
    </row>
    <row r="235" spans="1:15" ht="12.75" customHeight="1">
      <c r="A235" s="33">
        <v>225</v>
      </c>
      <c r="B235" s="53" t="s">
        <v>410</v>
      </c>
      <c r="C235" s="31">
        <v>253.9</v>
      </c>
      <c r="D235" s="36">
        <v>252.38333333333333</v>
      </c>
      <c r="E235" s="36">
        <v>246.61666666666667</v>
      </c>
      <c r="F235" s="36">
        <v>239.33333333333334</v>
      </c>
      <c r="G235" s="36">
        <v>233.56666666666669</v>
      </c>
      <c r="H235" s="36">
        <v>259.66666666666663</v>
      </c>
      <c r="I235" s="36">
        <v>265.43333333333328</v>
      </c>
      <c r="J235" s="36">
        <v>272.71666666666664</v>
      </c>
      <c r="K235" s="31">
        <v>258.14999999999998</v>
      </c>
      <c r="L235" s="31">
        <v>245.1</v>
      </c>
      <c r="M235" s="31">
        <v>6.6720600000000001</v>
      </c>
      <c r="N235" s="1"/>
      <c r="O235" s="1"/>
    </row>
    <row r="236" spans="1:15" ht="12.75" customHeight="1">
      <c r="A236" s="33">
        <v>226</v>
      </c>
      <c r="B236" s="53" t="s">
        <v>145</v>
      </c>
      <c r="C236" s="31">
        <v>226.95</v>
      </c>
      <c r="D236" s="36">
        <v>224.79999999999998</v>
      </c>
      <c r="E236" s="36">
        <v>221.64999999999998</v>
      </c>
      <c r="F236" s="36">
        <v>216.35</v>
      </c>
      <c r="G236" s="36">
        <v>213.2</v>
      </c>
      <c r="H236" s="36">
        <v>230.09999999999997</v>
      </c>
      <c r="I236" s="36">
        <v>233.25</v>
      </c>
      <c r="J236" s="36">
        <v>238.54999999999995</v>
      </c>
      <c r="K236" s="31">
        <v>227.95</v>
      </c>
      <c r="L236" s="31">
        <v>219.5</v>
      </c>
      <c r="M236" s="31">
        <v>19.272490000000001</v>
      </c>
      <c r="N236" s="1"/>
      <c r="O236" s="1"/>
    </row>
    <row r="237" spans="1:15" ht="12.75" customHeight="1">
      <c r="A237" s="33">
        <v>227</v>
      </c>
      <c r="B237" s="53" t="s">
        <v>135</v>
      </c>
      <c r="C237" s="31">
        <v>167.9</v>
      </c>
      <c r="D237" s="36">
        <v>169.1</v>
      </c>
      <c r="E237" s="36">
        <v>165.2</v>
      </c>
      <c r="F237" s="36">
        <v>162.5</v>
      </c>
      <c r="G237" s="36">
        <v>158.6</v>
      </c>
      <c r="H237" s="36">
        <v>171.79999999999998</v>
      </c>
      <c r="I237" s="36">
        <v>175.70000000000002</v>
      </c>
      <c r="J237" s="36">
        <v>178.39999999999998</v>
      </c>
      <c r="K237" s="31">
        <v>173</v>
      </c>
      <c r="L237" s="31">
        <v>166.4</v>
      </c>
      <c r="M237" s="31">
        <v>71.735780000000005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2576.0500000000002</v>
      </c>
      <c r="D238" s="36">
        <v>2571.3833333333332</v>
      </c>
      <c r="E238" s="36">
        <v>2532.8166666666666</v>
      </c>
      <c r="F238" s="36">
        <v>2489.5833333333335</v>
      </c>
      <c r="G238" s="36">
        <v>2451.0166666666669</v>
      </c>
      <c r="H238" s="36">
        <v>2614.6166666666663</v>
      </c>
      <c r="I238" s="36">
        <v>2653.1833333333329</v>
      </c>
      <c r="J238" s="36">
        <v>2696.4166666666661</v>
      </c>
      <c r="K238" s="31">
        <v>2609.9499999999998</v>
      </c>
      <c r="L238" s="31">
        <v>2528.15</v>
      </c>
      <c r="M238" s="31">
        <v>1.1311199999999999</v>
      </c>
      <c r="N238" s="1"/>
      <c r="O238" s="1"/>
    </row>
    <row r="239" spans="1:15" ht="12.75" customHeight="1">
      <c r="A239" s="33">
        <v>229</v>
      </c>
      <c r="B239" s="53" t="s">
        <v>280</v>
      </c>
      <c r="C239" s="31">
        <v>520.1</v>
      </c>
      <c r="D239" s="36">
        <v>517.33333333333337</v>
      </c>
      <c r="E239" s="36">
        <v>512.66666666666674</v>
      </c>
      <c r="F239" s="36">
        <v>505.23333333333335</v>
      </c>
      <c r="G239" s="36">
        <v>500.56666666666672</v>
      </c>
      <c r="H239" s="36">
        <v>524.76666666666677</v>
      </c>
      <c r="I239" s="36">
        <v>529.43333333333351</v>
      </c>
      <c r="J239" s="36">
        <v>536.86666666666679</v>
      </c>
      <c r="K239" s="31">
        <v>522</v>
      </c>
      <c r="L239" s="31">
        <v>509.9</v>
      </c>
      <c r="M239" s="31">
        <v>6.9532999999999996</v>
      </c>
      <c r="N239" s="1"/>
      <c r="O239" s="1"/>
    </row>
    <row r="240" spans="1:15" ht="12.75" customHeight="1">
      <c r="A240" s="33">
        <v>230</v>
      </c>
      <c r="B240" s="53" t="s">
        <v>142</v>
      </c>
      <c r="C240" s="31">
        <v>148.19999999999999</v>
      </c>
      <c r="D240" s="36">
        <v>147.51666666666668</v>
      </c>
      <c r="E240" s="36">
        <v>145.63333333333335</v>
      </c>
      <c r="F240" s="36">
        <v>143.06666666666666</v>
      </c>
      <c r="G240" s="36">
        <v>141.18333333333334</v>
      </c>
      <c r="H240" s="36">
        <v>150.08333333333337</v>
      </c>
      <c r="I240" s="36">
        <v>151.9666666666667</v>
      </c>
      <c r="J240" s="36">
        <v>154.53333333333339</v>
      </c>
      <c r="K240" s="31">
        <v>149.4</v>
      </c>
      <c r="L240" s="31">
        <v>144.94999999999999</v>
      </c>
      <c r="M240" s="31">
        <v>79.184489999999997</v>
      </c>
      <c r="N240" s="1"/>
      <c r="O240" s="1"/>
    </row>
    <row r="241" spans="1:15" ht="12.75" customHeight="1">
      <c r="A241" s="33">
        <v>231</v>
      </c>
      <c r="B241" s="53" t="s">
        <v>144</v>
      </c>
      <c r="C241" s="31">
        <v>583.65</v>
      </c>
      <c r="D241" s="36">
        <v>590.06666666666661</v>
      </c>
      <c r="E241" s="36">
        <v>575.33333333333326</v>
      </c>
      <c r="F241" s="36">
        <v>567.01666666666665</v>
      </c>
      <c r="G241" s="36">
        <v>552.2833333333333</v>
      </c>
      <c r="H241" s="36">
        <v>598.38333333333321</v>
      </c>
      <c r="I241" s="36">
        <v>613.11666666666656</v>
      </c>
      <c r="J241" s="36">
        <v>621.43333333333317</v>
      </c>
      <c r="K241" s="31">
        <v>604.79999999999995</v>
      </c>
      <c r="L241" s="31">
        <v>581.75</v>
      </c>
      <c r="M241" s="31">
        <v>51.353580000000001</v>
      </c>
      <c r="N241" s="1"/>
      <c r="O241" s="1"/>
    </row>
    <row r="242" spans="1:15" ht="12.75" customHeight="1">
      <c r="A242" s="33">
        <v>232</v>
      </c>
      <c r="B242" s="53" t="s">
        <v>152</v>
      </c>
      <c r="C242" s="31">
        <v>169</v>
      </c>
      <c r="D242" s="36">
        <v>168.43333333333334</v>
      </c>
      <c r="E242" s="36">
        <v>166.06666666666666</v>
      </c>
      <c r="F242" s="36">
        <v>163.13333333333333</v>
      </c>
      <c r="G242" s="36">
        <v>160.76666666666665</v>
      </c>
      <c r="H242" s="36">
        <v>171.36666666666667</v>
      </c>
      <c r="I242" s="36">
        <v>173.73333333333335</v>
      </c>
      <c r="J242" s="36">
        <v>176.66666666666669</v>
      </c>
      <c r="K242" s="31">
        <v>170.8</v>
      </c>
      <c r="L242" s="31">
        <v>165.5</v>
      </c>
      <c r="M242" s="31">
        <v>193.47109</v>
      </c>
      <c r="N242" s="1"/>
      <c r="O242" s="1"/>
    </row>
    <row r="243" spans="1:15" ht="12.75" customHeight="1">
      <c r="A243" s="33">
        <v>233</v>
      </c>
      <c r="B243" s="53" t="s">
        <v>411</v>
      </c>
      <c r="C243" s="31">
        <v>62</v>
      </c>
      <c r="D243" s="36">
        <v>62.1</v>
      </c>
      <c r="E243" s="36">
        <v>60.900000000000006</v>
      </c>
      <c r="F243" s="36">
        <v>59.800000000000004</v>
      </c>
      <c r="G243" s="36">
        <v>58.600000000000009</v>
      </c>
      <c r="H243" s="36">
        <v>63.2</v>
      </c>
      <c r="I243" s="36">
        <v>64.400000000000006</v>
      </c>
      <c r="J243" s="36">
        <v>65.5</v>
      </c>
      <c r="K243" s="31">
        <v>63.3</v>
      </c>
      <c r="L243" s="31">
        <v>61</v>
      </c>
      <c r="M243" s="31">
        <v>107.26885</v>
      </c>
      <c r="N243" s="1"/>
      <c r="O243" s="1"/>
    </row>
    <row r="244" spans="1:15" ht="12.75" customHeight="1">
      <c r="A244" s="33">
        <v>234</v>
      </c>
      <c r="B244" s="53" t="s">
        <v>154</v>
      </c>
      <c r="C244" s="31">
        <v>1016.45</v>
      </c>
      <c r="D244" s="36">
        <v>1019.8666666666668</v>
      </c>
      <c r="E244" s="36">
        <v>1002.8333333333335</v>
      </c>
      <c r="F244" s="36">
        <v>989.2166666666667</v>
      </c>
      <c r="G244" s="36">
        <v>972.18333333333339</v>
      </c>
      <c r="H244" s="36">
        <v>1033.4833333333336</v>
      </c>
      <c r="I244" s="36">
        <v>1050.5166666666669</v>
      </c>
      <c r="J244" s="36">
        <v>1064.1333333333337</v>
      </c>
      <c r="K244" s="31">
        <v>1036.9000000000001</v>
      </c>
      <c r="L244" s="31">
        <v>1006.25</v>
      </c>
      <c r="M244" s="31">
        <v>27.607990000000001</v>
      </c>
      <c r="N244" s="1"/>
      <c r="O244" s="1"/>
    </row>
    <row r="245" spans="1:15" ht="12.75" customHeight="1">
      <c r="A245" s="33">
        <v>235</v>
      </c>
      <c r="B245" s="53" t="s">
        <v>412</v>
      </c>
      <c r="C245" s="31">
        <v>141.69999999999999</v>
      </c>
      <c r="D245" s="36">
        <v>140.79999999999998</v>
      </c>
      <c r="E245" s="36">
        <v>138.99999999999997</v>
      </c>
      <c r="F245" s="36">
        <v>136.29999999999998</v>
      </c>
      <c r="G245" s="36">
        <v>134.49999999999997</v>
      </c>
      <c r="H245" s="36">
        <v>143.49999999999997</v>
      </c>
      <c r="I245" s="36">
        <v>145.29999999999998</v>
      </c>
      <c r="J245" s="36">
        <v>147.99999999999997</v>
      </c>
      <c r="K245" s="31">
        <v>142.6</v>
      </c>
      <c r="L245" s="31">
        <v>138.1</v>
      </c>
      <c r="M245" s="31">
        <v>250.12120999999999</v>
      </c>
      <c r="N245" s="1"/>
      <c r="O245" s="1"/>
    </row>
    <row r="246" spans="1:15" ht="12.75" customHeight="1">
      <c r="A246" s="33">
        <v>236</v>
      </c>
      <c r="B246" s="53" t="s">
        <v>413</v>
      </c>
      <c r="C246" s="31">
        <v>1321.2</v>
      </c>
      <c r="D246" s="36">
        <v>1323.8999999999999</v>
      </c>
      <c r="E246" s="36">
        <v>1307.7999999999997</v>
      </c>
      <c r="F246" s="36">
        <v>1294.3999999999999</v>
      </c>
      <c r="G246" s="36">
        <v>1278.2999999999997</v>
      </c>
      <c r="H246" s="36">
        <v>1337.2999999999997</v>
      </c>
      <c r="I246" s="36">
        <v>1353.3999999999996</v>
      </c>
      <c r="J246" s="36">
        <v>1366.7999999999997</v>
      </c>
      <c r="K246" s="31">
        <v>1340</v>
      </c>
      <c r="L246" s="31">
        <v>1310.5</v>
      </c>
      <c r="M246" s="31">
        <v>0.96097999999999995</v>
      </c>
      <c r="N246" s="1"/>
      <c r="O246" s="1"/>
    </row>
    <row r="247" spans="1:15" ht="12.75" customHeight="1">
      <c r="A247" s="33">
        <v>237</v>
      </c>
      <c r="B247" s="53" t="s">
        <v>143</v>
      </c>
      <c r="C247" s="31">
        <v>462.7</v>
      </c>
      <c r="D247" s="36">
        <v>466.13333333333338</v>
      </c>
      <c r="E247" s="36">
        <v>458.06666666666678</v>
      </c>
      <c r="F247" s="36">
        <v>453.43333333333339</v>
      </c>
      <c r="G247" s="36">
        <v>445.36666666666679</v>
      </c>
      <c r="H247" s="36">
        <v>470.76666666666677</v>
      </c>
      <c r="I247" s="36">
        <v>478.83333333333337</v>
      </c>
      <c r="J247" s="36">
        <v>483.46666666666675</v>
      </c>
      <c r="K247" s="31">
        <v>474.2</v>
      </c>
      <c r="L247" s="31">
        <v>461.5</v>
      </c>
      <c r="M247" s="31">
        <v>24.673739999999999</v>
      </c>
      <c r="N247" s="1"/>
      <c r="O247" s="1"/>
    </row>
    <row r="248" spans="1:15" ht="12.75" customHeight="1">
      <c r="A248" s="33">
        <v>238</v>
      </c>
      <c r="B248" s="53" t="s">
        <v>149</v>
      </c>
      <c r="C248" s="31">
        <v>332.5</v>
      </c>
      <c r="D248" s="36">
        <v>332.7</v>
      </c>
      <c r="E248" s="36">
        <v>326.25</v>
      </c>
      <c r="F248" s="36">
        <v>320</v>
      </c>
      <c r="G248" s="36">
        <v>313.55</v>
      </c>
      <c r="H248" s="36">
        <v>338.95</v>
      </c>
      <c r="I248" s="36">
        <v>345.39999999999992</v>
      </c>
      <c r="J248" s="36">
        <v>351.65</v>
      </c>
      <c r="K248" s="31">
        <v>339.15</v>
      </c>
      <c r="L248" s="31">
        <v>326.45</v>
      </c>
      <c r="M248" s="31">
        <v>149.95679999999999</v>
      </c>
      <c r="N248" s="1"/>
      <c r="O248" s="1"/>
    </row>
    <row r="249" spans="1:15" ht="12.75" customHeight="1">
      <c r="A249" s="33">
        <v>239</v>
      </c>
      <c r="B249" s="53" t="s">
        <v>148</v>
      </c>
      <c r="C249" s="31">
        <v>1490.95</v>
      </c>
      <c r="D249" s="36">
        <v>1504.5666666666666</v>
      </c>
      <c r="E249" s="36">
        <v>1474.3333333333333</v>
      </c>
      <c r="F249" s="36">
        <v>1457.7166666666667</v>
      </c>
      <c r="G249" s="36">
        <v>1427.4833333333333</v>
      </c>
      <c r="H249" s="36">
        <v>1521.1833333333332</v>
      </c>
      <c r="I249" s="36">
        <v>1551.4166666666667</v>
      </c>
      <c r="J249" s="36">
        <v>1568.0333333333331</v>
      </c>
      <c r="K249" s="31">
        <v>1534.8</v>
      </c>
      <c r="L249" s="31">
        <v>1487.95</v>
      </c>
      <c r="M249" s="31">
        <v>39.813249999999996</v>
      </c>
      <c r="N249" s="1"/>
      <c r="O249" s="1"/>
    </row>
    <row r="250" spans="1:15" ht="12.75" customHeight="1">
      <c r="A250" s="33">
        <v>240</v>
      </c>
      <c r="B250" s="53" t="s">
        <v>414</v>
      </c>
      <c r="C250" s="31">
        <v>34.4</v>
      </c>
      <c r="D250" s="36">
        <v>34.383333333333333</v>
      </c>
      <c r="E250" s="36">
        <v>33.716666666666669</v>
      </c>
      <c r="F250" s="36">
        <v>33.033333333333339</v>
      </c>
      <c r="G250" s="36">
        <v>32.366666666666674</v>
      </c>
      <c r="H250" s="36">
        <v>35.066666666666663</v>
      </c>
      <c r="I250" s="36">
        <v>35.733333333333334</v>
      </c>
      <c r="J250" s="36">
        <v>36.416666666666657</v>
      </c>
      <c r="K250" s="31">
        <v>35.049999999999997</v>
      </c>
      <c r="L250" s="31">
        <v>33.700000000000003</v>
      </c>
      <c r="M250" s="31">
        <v>245.49180999999999</v>
      </c>
      <c r="N250" s="1"/>
      <c r="O250" s="1"/>
    </row>
    <row r="251" spans="1:15" ht="12.75" customHeight="1">
      <c r="A251" s="33">
        <v>241</v>
      </c>
      <c r="B251" s="53" t="s">
        <v>184</v>
      </c>
      <c r="C251" s="31">
        <v>5746.6</v>
      </c>
      <c r="D251" s="36">
        <v>5769.3166666666666</v>
      </c>
      <c r="E251" s="36">
        <v>5710.7833333333328</v>
      </c>
      <c r="F251" s="36">
        <v>5674.9666666666662</v>
      </c>
      <c r="G251" s="36">
        <v>5616.4333333333325</v>
      </c>
      <c r="H251" s="36">
        <v>5805.1333333333332</v>
      </c>
      <c r="I251" s="36">
        <v>5863.6666666666679</v>
      </c>
      <c r="J251" s="36">
        <v>5899.4833333333336</v>
      </c>
      <c r="K251" s="31">
        <v>5827.85</v>
      </c>
      <c r="L251" s="31">
        <v>5733.5</v>
      </c>
      <c r="M251" s="31">
        <v>1.76833</v>
      </c>
      <c r="N251" s="1"/>
      <c r="O251" s="1"/>
    </row>
    <row r="252" spans="1:15" ht="12.75" customHeight="1">
      <c r="A252" s="33">
        <v>242</v>
      </c>
      <c r="B252" s="53" t="s">
        <v>150</v>
      </c>
      <c r="C252" s="31">
        <v>1414.45</v>
      </c>
      <c r="D252" s="36">
        <v>1427.5500000000002</v>
      </c>
      <c r="E252" s="36">
        <v>1399.9500000000003</v>
      </c>
      <c r="F252" s="36">
        <v>1385.45</v>
      </c>
      <c r="G252" s="36">
        <v>1357.8500000000001</v>
      </c>
      <c r="H252" s="36">
        <v>1442.0500000000004</v>
      </c>
      <c r="I252" s="36">
        <v>1469.6500000000003</v>
      </c>
      <c r="J252" s="36">
        <v>1484.1500000000005</v>
      </c>
      <c r="K252" s="31">
        <v>1455.15</v>
      </c>
      <c r="L252" s="31">
        <v>1413.05</v>
      </c>
      <c r="M252" s="31">
        <v>161.73541</v>
      </c>
      <c r="N252" s="1"/>
      <c r="O252" s="1"/>
    </row>
    <row r="253" spans="1:15" ht="12.75" customHeight="1">
      <c r="A253" s="33">
        <v>243</v>
      </c>
      <c r="B253" s="53" t="s">
        <v>832</v>
      </c>
      <c r="C253" s="31">
        <v>3881.3</v>
      </c>
      <c r="D253" s="36">
        <v>3819.6333333333337</v>
      </c>
      <c r="E253" s="36">
        <v>3719.2166666666672</v>
      </c>
      <c r="F253" s="36">
        <v>3557.1333333333337</v>
      </c>
      <c r="G253" s="36">
        <v>3456.7166666666672</v>
      </c>
      <c r="H253" s="36">
        <v>3981.7166666666672</v>
      </c>
      <c r="I253" s="36">
        <v>4082.1333333333341</v>
      </c>
      <c r="J253" s="36">
        <v>4244.2166666666672</v>
      </c>
      <c r="K253" s="31">
        <v>3920.05</v>
      </c>
      <c r="L253" s="31">
        <v>3657.55</v>
      </c>
      <c r="M253" s="31">
        <v>0.57950999999999997</v>
      </c>
      <c r="N253" s="1"/>
      <c r="O253" s="1"/>
    </row>
    <row r="254" spans="1:15" ht="12.75" customHeight="1">
      <c r="A254" s="33">
        <v>244</v>
      </c>
      <c r="B254" s="53" t="s">
        <v>151</v>
      </c>
      <c r="C254" s="31">
        <v>1040.45</v>
      </c>
      <c r="D254" s="36">
        <v>1035.75</v>
      </c>
      <c r="E254" s="36">
        <v>1017.5</v>
      </c>
      <c r="F254" s="36">
        <v>994.55</v>
      </c>
      <c r="G254" s="36">
        <v>976.3</v>
      </c>
      <c r="H254" s="36">
        <v>1058.7</v>
      </c>
      <c r="I254" s="36">
        <v>1076.95</v>
      </c>
      <c r="J254" s="36">
        <v>1099.9000000000001</v>
      </c>
      <c r="K254" s="31">
        <v>1054</v>
      </c>
      <c r="L254" s="31">
        <v>1012.8</v>
      </c>
      <c r="M254" s="31">
        <v>6.1928700000000001</v>
      </c>
      <c r="N254" s="1"/>
      <c r="O254" s="1"/>
    </row>
    <row r="255" spans="1:15" ht="12.75" customHeight="1">
      <c r="A255" s="33">
        <v>245</v>
      </c>
      <c r="B255" s="53" t="s">
        <v>147</v>
      </c>
      <c r="C255" s="31">
        <v>3570.05</v>
      </c>
      <c r="D255" s="36">
        <v>3573.2333333333336</v>
      </c>
      <c r="E255" s="36">
        <v>3509.7166666666672</v>
      </c>
      <c r="F255" s="36">
        <v>3449.3833333333337</v>
      </c>
      <c r="G255" s="36">
        <v>3385.8666666666672</v>
      </c>
      <c r="H255" s="36">
        <v>3633.5666666666671</v>
      </c>
      <c r="I255" s="36">
        <v>3697.0833333333335</v>
      </c>
      <c r="J255" s="36">
        <v>3757.416666666667</v>
      </c>
      <c r="K255" s="31">
        <v>3636.75</v>
      </c>
      <c r="L255" s="31">
        <v>3512.9</v>
      </c>
      <c r="M255" s="31">
        <v>7.0195600000000002</v>
      </c>
      <c r="N255" s="1"/>
      <c r="O255" s="1"/>
    </row>
    <row r="256" spans="1:15" ht="12.75" customHeight="1">
      <c r="A256" s="33">
        <v>246</v>
      </c>
      <c r="B256" s="53" t="s">
        <v>153</v>
      </c>
      <c r="C256" s="31">
        <v>1341.5</v>
      </c>
      <c r="D256" s="36">
        <v>1339.4333333333334</v>
      </c>
      <c r="E256" s="36">
        <v>1318.1166666666668</v>
      </c>
      <c r="F256" s="36">
        <v>1294.7333333333333</v>
      </c>
      <c r="G256" s="36">
        <v>1273.4166666666667</v>
      </c>
      <c r="H256" s="36">
        <v>1362.8166666666668</v>
      </c>
      <c r="I256" s="36">
        <v>1384.1333333333334</v>
      </c>
      <c r="J256" s="36">
        <v>1407.5166666666669</v>
      </c>
      <c r="K256" s="31">
        <v>1360.75</v>
      </c>
      <c r="L256" s="31">
        <v>1316.05</v>
      </c>
      <c r="M256" s="31">
        <v>7.1934100000000001</v>
      </c>
      <c r="N256" s="1"/>
      <c r="O256" s="1"/>
    </row>
    <row r="257" spans="1:15" ht="12.75" customHeight="1">
      <c r="A257" s="33">
        <v>247</v>
      </c>
      <c r="B257" s="53" t="s">
        <v>415</v>
      </c>
      <c r="C257" s="31">
        <v>1794.8</v>
      </c>
      <c r="D257" s="36">
        <v>1798.6166666666668</v>
      </c>
      <c r="E257" s="36">
        <v>1781.1833333333336</v>
      </c>
      <c r="F257" s="36">
        <v>1767.5666666666668</v>
      </c>
      <c r="G257" s="36">
        <v>1750.1333333333337</v>
      </c>
      <c r="H257" s="36">
        <v>1812.2333333333336</v>
      </c>
      <c r="I257" s="36">
        <v>1829.666666666667</v>
      </c>
      <c r="J257" s="36">
        <v>1843.2833333333335</v>
      </c>
      <c r="K257" s="31">
        <v>1816.05</v>
      </c>
      <c r="L257" s="31">
        <v>1785</v>
      </c>
      <c r="M257" s="31">
        <v>0.73677999999999999</v>
      </c>
      <c r="N257" s="1"/>
      <c r="O257" s="1"/>
    </row>
    <row r="258" spans="1:15" ht="12.75" customHeight="1">
      <c r="A258" s="33">
        <v>248</v>
      </c>
      <c r="B258" s="53" t="s">
        <v>157</v>
      </c>
      <c r="C258" s="31">
        <v>4203.1499999999996</v>
      </c>
      <c r="D258" s="36">
        <v>4205.1833333333334</v>
      </c>
      <c r="E258" s="36">
        <v>4167.9666666666672</v>
      </c>
      <c r="F258" s="36">
        <v>4132.7833333333338</v>
      </c>
      <c r="G258" s="36">
        <v>4095.5666666666675</v>
      </c>
      <c r="H258" s="36">
        <v>4240.3666666666668</v>
      </c>
      <c r="I258" s="36">
        <v>4277.5833333333321</v>
      </c>
      <c r="J258" s="36">
        <v>4312.7666666666664</v>
      </c>
      <c r="K258" s="31">
        <v>4242.3999999999996</v>
      </c>
      <c r="L258" s="31">
        <v>4170</v>
      </c>
      <c r="M258" s="31">
        <v>1.6049800000000001</v>
      </c>
      <c r="N258" s="1"/>
      <c r="O258" s="1"/>
    </row>
    <row r="259" spans="1:15" ht="12.75" customHeight="1">
      <c r="A259" s="33">
        <v>249</v>
      </c>
      <c r="B259" s="53" t="s">
        <v>416</v>
      </c>
      <c r="C259" s="31">
        <v>1744.3</v>
      </c>
      <c r="D259" s="36">
        <v>1733.3333333333333</v>
      </c>
      <c r="E259" s="36">
        <v>1693.0166666666664</v>
      </c>
      <c r="F259" s="36">
        <v>1641.7333333333331</v>
      </c>
      <c r="G259" s="36">
        <v>1601.4166666666663</v>
      </c>
      <c r="H259" s="36">
        <v>1784.6166666666666</v>
      </c>
      <c r="I259" s="36">
        <v>1824.9333333333336</v>
      </c>
      <c r="J259" s="36">
        <v>1876.2166666666667</v>
      </c>
      <c r="K259" s="31">
        <v>1773.65</v>
      </c>
      <c r="L259" s="31">
        <v>1682.05</v>
      </c>
      <c r="M259" s="31">
        <v>0.92569999999999997</v>
      </c>
      <c r="N259" s="1"/>
      <c r="O259" s="1"/>
    </row>
    <row r="260" spans="1:15" ht="12.75" customHeight="1">
      <c r="A260" s="33">
        <v>250</v>
      </c>
      <c r="B260" s="53" t="s">
        <v>417</v>
      </c>
      <c r="C260" s="31">
        <v>813.15</v>
      </c>
      <c r="D260" s="36">
        <v>812.33333333333337</v>
      </c>
      <c r="E260" s="36">
        <v>802.16666666666674</v>
      </c>
      <c r="F260" s="36">
        <v>791.18333333333339</v>
      </c>
      <c r="G260" s="36">
        <v>781.01666666666677</v>
      </c>
      <c r="H260" s="36">
        <v>823.31666666666672</v>
      </c>
      <c r="I260" s="36">
        <v>833.48333333333346</v>
      </c>
      <c r="J260" s="36">
        <v>844.4666666666667</v>
      </c>
      <c r="K260" s="31">
        <v>822.5</v>
      </c>
      <c r="L260" s="31">
        <v>801.35</v>
      </c>
      <c r="M260" s="31">
        <v>3.625</v>
      </c>
      <c r="N260" s="1"/>
      <c r="O260" s="1"/>
    </row>
    <row r="261" spans="1:15" ht="12.75" customHeight="1">
      <c r="A261" s="33">
        <v>251</v>
      </c>
      <c r="B261" s="53" t="s">
        <v>418</v>
      </c>
      <c r="C261" s="31">
        <v>356.6</v>
      </c>
      <c r="D261" s="36">
        <v>356.23333333333335</v>
      </c>
      <c r="E261" s="36">
        <v>351.4666666666667</v>
      </c>
      <c r="F261" s="36">
        <v>346.33333333333337</v>
      </c>
      <c r="G261" s="36">
        <v>341.56666666666672</v>
      </c>
      <c r="H261" s="36">
        <v>361.36666666666667</v>
      </c>
      <c r="I261" s="36">
        <v>366.13333333333333</v>
      </c>
      <c r="J261" s="36">
        <v>371.26666666666665</v>
      </c>
      <c r="K261" s="31">
        <v>361</v>
      </c>
      <c r="L261" s="31">
        <v>351.1</v>
      </c>
      <c r="M261" s="31">
        <v>2.9520200000000001</v>
      </c>
      <c r="N261" s="1"/>
      <c r="O261" s="1"/>
    </row>
    <row r="262" spans="1:15" ht="12.75" customHeight="1">
      <c r="A262" s="33">
        <v>252</v>
      </c>
      <c r="B262" s="53" t="s">
        <v>419</v>
      </c>
      <c r="C262" s="31">
        <v>81.900000000000006</v>
      </c>
      <c r="D262" s="36">
        <v>80.683333333333323</v>
      </c>
      <c r="E262" s="36">
        <v>78.566666666666649</v>
      </c>
      <c r="F262" s="36">
        <v>75.23333333333332</v>
      </c>
      <c r="G262" s="36">
        <v>73.116666666666646</v>
      </c>
      <c r="H262" s="36">
        <v>84.016666666666652</v>
      </c>
      <c r="I262" s="36">
        <v>86.133333333333326</v>
      </c>
      <c r="J262" s="36">
        <v>89.466666666666654</v>
      </c>
      <c r="K262" s="31">
        <v>82.8</v>
      </c>
      <c r="L262" s="31">
        <v>77.349999999999994</v>
      </c>
      <c r="M262" s="31">
        <v>32.757710000000003</v>
      </c>
      <c r="N262" s="1"/>
      <c r="O262" s="1"/>
    </row>
    <row r="263" spans="1:15" ht="12.75" customHeight="1">
      <c r="A263" s="33">
        <v>253</v>
      </c>
      <c r="B263" s="53" t="s">
        <v>281</v>
      </c>
      <c r="C263" s="31">
        <v>602.04999999999995</v>
      </c>
      <c r="D263" s="36">
        <v>603.51666666666665</v>
      </c>
      <c r="E263" s="36">
        <v>595.0333333333333</v>
      </c>
      <c r="F263" s="36">
        <v>588.01666666666665</v>
      </c>
      <c r="G263" s="36">
        <v>579.5333333333333</v>
      </c>
      <c r="H263" s="36">
        <v>610.5333333333333</v>
      </c>
      <c r="I263" s="36">
        <v>619.01666666666665</v>
      </c>
      <c r="J263" s="36">
        <v>626.0333333333333</v>
      </c>
      <c r="K263" s="31">
        <v>612</v>
      </c>
      <c r="L263" s="31">
        <v>596.5</v>
      </c>
      <c r="M263" s="31">
        <v>46.299770000000002</v>
      </c>
      <c r="N263" s="1"/>
      <c r="O263" s="1"/>
    </row>
    <row r="264" spans="1:15" ht="12.75" customHeight="1">
      <c r="A264" s="33">
        <v>254</v>
      </c>
      <c r="B264" s="53" t="s">
        <v>158</v>
      </c>
      <c r="C264" s="31">
        <v>845.25</v>
      </c>
      <c r="D264" s="36">
        <v>850.5333333333333</v>
      </c>
      <c r="E264" s="36">
        <v>837.46666666666658</v>
      </c>
      <c r="F264" s="36">
        <v>829.68333333333328</v>
      </c>
      <c r="G264" s="36">
        <v>816.61666666666656</v>
      </c>
      <c r="H264" s="36">
        <v>858.31666666666661</v>
      </c>
      <c r="I264" s="36">
        <v>871.38333333333321</v>
      </c>
      <c r="J264" s="36">
        <v>879.16666666666663</v>
      </c>
      <c r="K264" s="31">
        <v>863.6</v>
      </c>
      <c r="L264" s="31">
        <v>842.75</v>
      </c>
      <c r="M264" s="31">
        <v>17.065629999999999</v>
      </c>
      <c r="N264" s="1"/>
      <c r="O264" s="1"/>
    </row>
    <row r="265" spans="1:15" ht="12.75" customHeight="1">
      <c r="A265" s="33">
        <v>255</v>
      </c>
      <c r="B265" s="53" t="s">
        <v>420</v>
      </c>
      <c r="C265" s="31">
        <v>131.15</v>
      </c>
      <c r="D265" s="36">
        <v>131.15</v>
      </c>
      <c r="E265" s="36">
        <v>129</v>
      </c>
      <c r="F265" s="36">
        <v>126.85</v>
      </c>
      <c r="G265" s="36">
        <v>124.69999999999999</v>
      </c>
      <c r="H265" s="36">
        <v>133.30000000000001</v>
      </c>
      <c r="I265" s="36">
        <v>135.45000000000005</v>
      </c>
      <c r="J265" s="36">
        <v>137.60000000000002</v>
      </c>
      <c r="K265" s="31">
        <v>133.30000000000001</v>
      </c>
      <c r="L265" s="31">
        <v>129</v>
      </c>
      <c r="M265" s="31">
        <v>34.636890000000001</v>
      </c>
      <c r="N265" s="1"/>
      <c r="O265" s="1"/>
    </row>
    <row r="266" spans="1:15" ht="12.75" customHeight="1">
      <c r="A266" s="33">
        <v>256</v>
      </c>
      <c r="B266" s="53" t="s">
        <v>871</v>
      </c>
      <c r="C266" s="31">
        <v>479.65</v>
      </c>
      <c r="D266" s="36">
        <v>484.84999999999997</v>
      </c>
      <c r="E266" s="36">
        <v>470.79999999999995</v>
      </c>
      <c r="F266" s="36">
        <v>461.95</v>
      </c>
      <c r="G266" s="36">
        <v>447.9</v>
      </c>
      <c r="H266" s="36">
        <v>493.69999999999993</v>
      </c>
      <c r="I266" s="36">
        <v>507.75</v>
      </c>
      <c r="J266" s="36">
        <v>516.59999999999991</v>
      </c>
      <c r="K266" s="31">
        <v>498.9</v>
      </c>
      <c r="L266" s="31">
        <v>476</v>
      </c>
      <c r="M266" s="31">
        <v>10.051360000000001</v>
      </c>
      <c r="N266" s="1"/>
      <c r="O266" s="1"/>
    </row>
    <row r="267" spans="1:15" ht="12.75" customHeight="1">
      <c r="A267" s="33">
        <v>257</v>
      </c>
      <c r="B267" s="53" t="s">
        <v>421</v>
      </c>
      <c r="C267" s="31">
        <v>673.45</v>
      </c>
      <c r="D267" s="36">
        <v>681.30000000000007</v>
      </c>
      <c r="E267" s="36">
        <v>661.35000000000014</v>
      </c>
      <c r="F267" s="36">
        <v>649.25000000000011</v>
      </c>
      <c r="G267" s="36">
        <v>629.30000000000018</v>
      </c>
      <c r="H267" s="36">
        <v>693.40000000000009</v>
      </c>
      <c r="I267" s="36">
        <v>713.35000000000014</v>
      </c>
      <c r="J267" s="36">
        <v>725.45</v>
      </c>
      <c r="K267" s="31">
        <v>701.25</v>
      </c>
      <c r="L267" s="31">
        <v>669.2</v>
      </c>
      <c r="M267" s="31">
        <v>12.43355</v>
      </c>
      <c r="N267" s="1"/>
      <c r="O267" s="1"/>
    </row>
    <row r="268" spans="1:15" ht="12.75" customHeight="1">
      <c r="A268" s="33">
        <v>258</v>
      </c>
      <c r="B268" s="53" t="s">
        <v>156</v>
      </c>
      <c r="C268" s="31">
        <v>901.8</v>
      </c>
      <c r="D268" s="36">
        <v>898</v>
      </c>
      <c r="E268" s="36">
        <v>886.8</v>
      </c>
      <c r="F268" s="36">
        <v>871.8</v>
      </c>
      <c r="G268" s="36">
        <v>860.59999999999991</v>
      </c>
      <c r="H268" s="36">
        <v>913</v>
      </c>
      <c r="I268" s="36">
        <v>924.2</v>
      </c>
      <c r="J268" s="36">
        <v>939.2</v>
      </c>
      <c r="K268" s="31">
        <v>909.2</v>
      </c>
      <c r="L268" s="31">
        <v>883</v>
      </c>
      <c r="M268" s="31">
        <v>15.5977</v>
      </c>
      <c r="N268" s="1"/>
      <c r="O268" s="1"/>
    </row>
    <row r="269" spans="1:15" ht="12.75" customHeight="1">
      <c r="A269" s="33">
        <v>259</v>
      </c>
      <c r="B269" s="53" t="s">
        <v>159</v>
      </c>
      <c r="C269" s="31">
        <v>444.7</v>
      </c>
      <c r="D269" s="36">
        <v>445.45</v>
      </c>
      <c r="E269" s="36">
        <v>439.95</v>
      </c>
      <c r="F269" s="36">
        <v>435.2</v>
      </c>
      <c r="G269" s="36">
        <v>429.7</v>
      </c>
      <c r="H269" s="36">
        <v>450.2</v>
      </c>
      <c r="I269" s="36">
        <v>455.7</v>
      </c>
      <c r="J269" s="36">
        <v>460.45</v>
      </c>
      <c r="K269" s="31">
        <v>450.95</v>
      </c>
      <c r="L269" s="31">
        <v>440.7</v>
      </c>
      <c r="M269" s="31">
        <v>17.576059999999998</v>
      </c>
      <c r="N269" s="1"/>
      <c r="O269" s="1"/>
    </row>
    <row r="270" spans="1:15" ht="12.75" customHeight="1">
      <c r="A270" s="33">
        <v>260</v>
      </c>
      <c r="B270" s="53" t="s">
        <v>422</v>
      </c>
      <c r="C270" s="31">
        <v>538.4</v>
      </c>
      <c r="D270" s="36">
        <v>543.7833333333333</v>
      </c>
      <c r="E270" s="36">
        <v>529.61666666666656</v>
      </c>
      <c r="F270" s="36">
        <v>520.83333333333326</v>
      </c>
      <c r="G270" s="36">
        <v>506.66666666666652</v>
      </c>
      <c r="H270" s="36">
        <v>552.56666666666661</v>
      </c>
      <c r="I270" s="36">
        <v>566.73333333333335</v>
      </c>
      <c r="J270" s="36">
        <v>575.51666666666665</v>
      </c>
      <c r="K270" s="31">
        <v>557.95000000000005</v>
      </c>
      <c r="L270" s="31">
        <v>535</v>
      </c>
      <c r="M270" s="31">
        <v>6.4323800000000002</v>
      </c>
      <c r="N270" s="1"/>
      <c r="O270" s="1"/>
    </row>
    <row r="271" spans="1:15" ht="12.75" customHeight="1">
      <c r="A271" s="33">
        <v>261</v>
      </c>
      <c r="B271" s="53" t="s">
        <v>423</v>
      </c>
      <c r="C271" s="31">
        <v>671.8</v>
      </c>
      <c r="D271" s="36">
        <v>661.76666666666665</v>
      </c>
      <c r="E271" s="36">
        <v>647.0333333333333</v>
      </c>
      <c r="F271" s="36">
        <v>622.26666666666665</v>
      </c>
      <c r="G271" s="36">
        <v>607.5333333333333</v>
      </c>
      <c r="H271" s="36">
        <v>686.5333333333333</v>
      </c>
      <c r="I271" s="36">
        <v>701.26666666666665</v>
      </c>
      <c r="J271" s="36">
        <v>726.0333333333333</v>
      </c>
      <c r="K271" s="31">
        <v>676.5</v>
      </c>
      <c r="L271" s="31">
        <v>637</v>
      </c>
      <c r="M271" s="31">
        <v>7.9670300000000003</v>
      </c>
      <c r="N271" s="1"/>
      <c r="O271" s="1"/>
    </row>
    <row r="272" spans="1:15" ht="12.75" customHeight="1">
      <c r="A272" s="33">
        <v>262</v>
      </c>
      <c r="B272" s="53" t="s">
        <v>424</v>
      </c>
      <c r="C272" s="31">
        <v>891.1</v>
      </c>
      <c r="D272" s="36">
        <v>896.11666666666667</v>
      </c>
      <c r="E272" s="36">
        <v>877.38333333333333</v>
      </c>
      <c r="F272" s="36">
        <v>863.66666666666663</v>
      </c>
      <c r="G272" s="36">
        <v>844.93333333333328</v>
      </c>
      <c r="H272" s="36">
        <v>909.83333333333337</v>
      </c>
      <c r="I272" s="36">
        <v>928.56666666666672</v>
      </c>
      <c r="J272" s="36">
        <v>942.28333333333342</v>
      </c>
      <c r="K272" s="31">
        <v>914.85</v>
      </c>
      <c r="L272" s="31">
        <v>882.4</v>
      </c>
      <c r="M272" s="31">
        <v>1.9441900000000001</v>
      </c>
      <c r="N272" s="1"/>
      <c r="O272" s="1"/>
    </row>
    <row r="273" spans="1:15" ht="12.75" customHeight="1">
      <c r="A273" s="33">
        <v>263</v>
      </c>
      <c r="B273" s="53" t="s">
        <v>425</v>
      </c>
      <c r="C273" s="31">
        <v>413.45</v>
      </c>
      <c r="D273" s="36">
        <v>417.26666666666665</v>
      </c>
      <c r="E273" s="36">
        <v>407.68333333333328</v>
      </c>
      <c r="F273" s="36">
        <v>401.91666666666663</v>
      </c>
      <c r="G273" s="36">
        <v>392.33333333333326</v>
      </c>
      <c r="H273" s="36">
        <v>423.0333333333333</v>
      </c>
      <c r="I273" s="36">
        <v>432.61666666666667</v>
      </c>
      <c r="J273" s="36">
        <v>438.38333333333333</v>
      </c>
      <c r="K273" s="31">
        <v>426.85</v>
      </c>
      <c r="L273" s="31">
        <v>411.5</v>
      </c>
      <c r="M273" s="31">
        <v>8.6801100000000009</v>
      </c>
      <c r="N273" s="1"/>
      <c r="O273" s="1"/>
    </row>
    <row r="274" spans="1:15" ht="12.75" customHeight="1">
      <c r="A274" s="33">
        <v>264</v>
      </c>
      <c r="B274" s="53" t="s">
        <v>426</v>
      </c>
      <c r="C274" s="31">
        <v>831.5</v>
      </c>
      <c r="D274" s="36">
        <v>829.01666666666677</v>
      </c>
      <c r="E274" s="36">
        <v>820.03333333333353</v>
      </c>
      <c r="F274" s="36">
        <v>808.56666666666672</v>
      </c>
      <c r="G274" s="36">
        <v>799.58333333333348</v>
      </c>
      <c r="H274" s="36">
        <v>840.48333333333358</v>
      </c>
      <c r="I274" s="36">
        <v>849.46666666666692</v>
      </c>
      <c r="J274" s="36">
        <v>860.93333333333362</v>
      </c>
      <c r="K274" s="31">
        <v>838</v>
      </c>
      <c r="L274" s="31">
        <v>817.55</v>
      </c>
      <c r="M274" s="31">
        <v>1.82958</v>
      </c>
      <c r="N274" s="1"/>
      <c r="O274" s="1"/>
    </row>
    <row r="275" spans="1:15" ht="12.75" customHeight="1">
      <c r="A275" s="33">
        <v>265</v>
      </c>
      <c r="B275" s="53" t="s">
        <v>427</v>
      </c>
      <c r="C275" s="31">
        <v>3849.2</v>
      </c>
      <c r="D275" s="36">
        <v>3887.3833333333332</v>
      </c>
      <c r="E275" s="36">
        <v>3797.8166666666666</v>
      </c>
      <c r="F275" s="36">
        <v>3746.4333333333334</v>
      </c>
      <c r="G275" s="36">
        <v>3656.8666666666668</v>
      </c>
      <c r="H275" s="36">
        <v>3938.7666666666664</v>
      </c>
      <c r="I275" s="36">
        <v>4028.333333333333</v>
      </c>
      <c r="J275" s="36">
        <v>4079.7166666666662</v>
      </c>
      <c r="K275" s="31">
        <v>3976.95</v>
      </c>
      <c r="L275" s="31">
        <v>3836</v>
      </c>
      <c r="M275" s="31">
        <v>3.7263899999999999</v>
      </c>
      <c r="N275" s="1"/>
      <c r="O275" s="1"/>
    </row>
    <row r="276" spans="1:15" ht="12.75" customHeight="1">
      <c r="A276" s="33">
        <v>266</v>
      </c>
      <c r="B276" s="53" t="s">
        <v>428</v>
      </c>
      <c r="C276" s="31">
        <v>261.3</v>
      </c>
      <c r="D276" s="36">
        <v>259.55</v>
      </c>
      <c r="E276" s="36">
        <v>255.20000000000005</v>
      </c>
      <c r="F276" s="36">
        <v>249.10000000000002</v>
      </c>
      <c r="G276" s="36">
        <v>244.75000000000006</v>
      </c>
      <c r="H276" s="36">
        <v>265.65000000000003</v>
      </c>
      <c r="I276" s="36">
        <v>270.00000000000006</v>
      </c>
      <c r="J276" s="36">
        <v>276.10000000000002</v>
      </c>
      <c r="K276" s="31">
        <v>263.89999999999998</v>
      </c>
      <c r="L276" s="31">
        <v>253.45</v>
      </c>
      <c r="M276" s="31">
        <v>3.8367399999999998</v>
      </c>
      <c r="N276" s="1"/>
      <c r="O276" s="1"/>
    </row>
    <row r="277" spans="1:15" ht="12.75" customHeight="1">
      <c r="A277" s="33">
        <v>267</v>
      </c>
      <c r="B277" s="53" t="s">
        <v>429</v>
      </c>
      <c r="C277" s="31">
        <v>1410.75</v>
      </c>
      <c r="D277" s="36">
        <v>1417.5833333333333</v>
      </c>
      <c r="E277" s="36">
        <v>1398.1666666666665</v>
      </c>
      <c r="F277" s="36">
        <v>1385.5833333333333</v>
      </c>
      <c r="G277" s="36">
        <v>1366.1666666666665</v>
      </c>
      <c r="H277" s="36">
        <v>1430.1666666666665</v>
      </c>
      <c r="I277" s="36">
        <v>1449.583333333333</v>
      </c>
      <c r="J277" s="36">
        <v>1462.1666666666665</v>
      </c>
      <c r="K277" s="31">
        <v>1437</v>
      </c>
      <c r="L277" s="31">
        <v>1405</v>
      </c>
      <c r="M277" s="31">
        <v>4.2589100000000002</v>
      </c>
      <c r="N277" s="1"/>
      <c r="O277" s="1"/>
    </row>
    <row r="278" spans="1:15" ht="12.75" customHeight="1">
      <c r="A278" s="33">
        <v>268</v>
      </c>
      <c r="B278" s="53" t="s">
        <v>430</v>
      </c>
      <c r="C278" s="31">
        <v>295.45</v>
      </c>
      <c r="D278" s="36">
        <v>296.38333333333338</v>
      </c>
      <c r="E278" s="36">
        <v>293.26666666666677</v>
      </c>
      <c r="F278" s="36">
        <v>291.08333333333337</v>
      </c>
      <c r="G278" s="36">
        <v>287.96666666666675</v>
      </c>
      <c r="H278" s="36">
        <v>298.56666666666678</v>
      </c>
      <c r="I278" s="36">
        <v>301.68333333333345</v>
      </c>
      <c r="J278" s="36">
        <v>303.86666666666679</v>
      </c>
      <c r="K278" s="31">
        <v>299.5</v>
      </c>
      <c r="L278" s="31">
        <v>294.2</v>
      </c>
      <c r="M278" s="31">
        <v>2.5342699999999998</v>
      </c>
      <c r="N278" s="1"/>
      <c r="O278" s="1"/>
    </row>
    <row r="279" spans="1:15" ht="12.75" customHeight="1">
      <c r="A279" s="33">
        <v>269</v>
      </c>
      <c r="B279" s="53" t="s">
        <v>834</v>
      </c>
      <c r="C279" s="31">
        <v>4303.6499999999996</v>
      </c>
      <c r="D279" s="36">
        <v>4307.9666666666662</v>
      </c>
      <c r="E279" s="36">
        <v>4235.9833333333327</v>
      </c>
      <c r="F279" s="36">
        <v>4168.3166666666666</v>
      </c>
      <c r="G279" s="36">
        <v>4096.333333333333</v>
      </c>
      <c r="H279" s="36">
        <v>4375.6333333333323</v>
      </c>
      <c r="I279" s="36">
        <v>4447.6166666666659</v>
      </c>
      <c r="J279" s="36">
        <v>4515.2833333333319</v>
      </c>
      <c r="K279" s="31">
        <v>4379.95</v>
      </c>
      <c r="L279" s="31">
        <v>4240.3</v>
      </c>
      <c r="M279" s="31">
        <v>0.24518999999999999</v>
      </c>
      <c r="N279" s="1"/>
      <c r="O279" s="1"/>
    </row>
    <row r="280" spans="1:15" ht="12.75" customHeight="1">
      <c r="A280" s="33">
        <v>270</v>
      </c>
      <c r="B280" s="53" t="s">
        <v>431</v>
      </c>
      <c r="C280" s="31">
        <v>1226.75</v>
      </c>
      <c r="D280" s="36">
        <v>1227.7666666666667</v>
      </c>
      <c r="E280" s="36">
        <v>1204.5333333333333</v>
      </c>
      <c r="F280" s="36">
        <v>1182.3166666666666</v>
      </c>
      <c r="G280" s="36">
        <v>1159.0833333333333</v>
      </c>
      <c r="H280" s="36">
        <v>1249.9833333333333</v>
      </c>
      <c r="I280" s="36">
        <v>1273.2166666666665</v>
      </c>
      <c r="J280" s="36">
        <v>1295.4333333333334</v>
      </c>
      <c r="K280" s="31">
        <v>1251</v>
      </c>
      <c r="L280" s="31">
        <v>1205.55</v>
      </c>
      <c r="M280" s="31">
        <v>3.2863799999999999</v>
      </c>
      <c r="N280" s="1"/>
      <c r="O280" s="1"/>
    </row>
    <row r="281" spans="1:15" ht="12.75" customHeight="1">
      <c r="A281" s="33">
        <v>271</v>
      </c>
      <c r="B281" s="53" t="s">
        <v>821</v>
      </c>
      <c r="C281" s="31">
        <v>1159.9000000000001</v>
      </c>
      <c r="D281" s="36">
        <v>1157.3499999999999</v>
      </c>
      <c r="E281" s="36">
        <v>1137.3999999999999</v>
      </c>
      <c r="F281" s="36">
        <v>1114.8999999999999</v>
      </c>
      <c r="G281" s="36">
        <v>1094.9499999999998</v>
      </c>
      <c r="H281" s="36">
        <v>1179.8499999999999</v>
      </c>
      <c r="I281" s="36">
        <v>1199.7999999999997</v>
      </c>
      <c r="J281" s="36">
        <v>1222.3</v>
      </c>
      <c r="K281" s="31">
        <v>1177.3</v>
      </c>
      <c r="L281" s="31">
        <v>1134.8499999999999</v>
      </c>
      <c r="M281" s="31">
        <v>2.0484900000000001</v>
      </c>
      <c r="N281" s="1"/>
      <c r="O281" s="1"/>
    </row>
    <row r="282" spans="1:15" ht="12.75" customHeight="1">
      <c r="A282" s="33">
        <v>272</v>
      </c>
      <c r="B282" s="53" t="s">
        <v>432</v>
      </c>
      <c r="C282" s="31">
        <v>413.25</v>
      </c>
      <c r="D282" s="36">
        <v>417.25</v>
      </c>
      <c r="E282" s="36">
        <v>406.6</v>
      </c>
      <c r="F282" s="36">
        <v>399.95000000000005</v>
      </c>
      <c r="G282" s="36">
        <v>389.30000000000007</v>
      </c>
      <c r="H282" s="36">
        <v>423.9</v>
      </c>
      <c r="I282" s="36">
        <v>434.54999999999995</v>
      </c>
      <c r="J282" s="36">
        <v>441.19999999999993</v>
      </c>
      <c r="K282" s="31">
        <v>427.9</v>
      </c>
      <c r="L282" s="31">
        <v>410.6</v>
      </c>
      <c r="M282" s="31">
        <v>25.21585</v>
      </c>
      <c r="N282" s="1"/>
      <c r="O282" s="1"/>
    </row>
    <row r="283" spans="1:15" ht="12.75" customHeight="1">
      <c r="A283" s="33">
        <v>273</v>
      </c>
      <c r="B283" s="53" t="s">
        <v>433</v>
      </c>
      <c r="C283" s="31">
        <v>272.55</v>
      </c>
      <c r="D283" s="36">
        <v>272.51666666666665</v>
      </c>
      <c r="E283" s="36">
        <v>270.0333333333333</v>
      </c>
      <c r="F283" s="36">
        <v>267.51666666666665</v>
      </c>
      <c r="G283" s="36">
        <v>265.0333333333333</v>
      </c>
      <c r="H283" s="36">
        <v>275.0333333333333</v>
      </c>
      <c r="I283" s="36">
        <v>277.51666666666665</v>
      </c>
      <c r="J283" s="36">
        <v>280.0333333333333</v>
      </c>
      <c r="K283" s="31">
        <v>275</v>
      </c>
      <c r="L283" s="31">
        <v>270</v>
      </c>
      <c r="M283" s="31">
        <v>2.6513</v>
      </c>
      <c r="N283" s="1"/>
      <c r="O283" s="1"/>
    </row>
    <row r="284" spans="1:15" ht="12.75" customHeight="1">
      <c r="A284" s="33">
        <v>274</v>
      </c>
      <c r="B284" s="53" t="s">
        <v>434</v>
      </c>
      <c r="C284" s="31">
        <v>189.2</v>
      </c>
      <c r="D284" s="36">
        <v>188.91666666666666</v>
      </c>
      <c r="E284" s="36">
        <v>187.2833333333333</v>
      </c>
      <c r="F284" s="36">
        <v>185.36666666666665</v>
      </c>
      <c r="G284" s="36">
        <v>183.73333333333329</v>
      </c>
      <c r="H284" s="36">
        <v>190.83333333333331</v>
      </c>
      <c r="I284" s="36">
        <v>192.4666666666667</v>
      </c>
      <c r="J284" s="36">
        <v>194.38333333333333</v>
      </c>
      <c r="K284" s="31">
        <v>190.55</v>
      </c>
      <c r="L284" s="31">
        <v>187</v>
      </c>
      <c r="M284" s="31">
        <v>15.26159</v>
      </c>
      <c r="N284" s="1"/>
      <c r="O284" s="1"/>
    </row>
    <row r="285" spans="1:15" ht="12.75" customHeight="1">
      <c r="A285" s="33">
        <v>275</v>
      </c>
      <c r="B285" s="53" t="s">
        <v>872</v>
      </c>
      <c r="C285" s="31">
        <v>2466.5</v>
      </c>
      <c r="D285" s="36">
        <v>2473.7000000000003</v>
      </c>
      <c r="E285" s="36">
        <v>2422.8500000000004</v>
      </c>
      <c r="F285" s="36">
        <v>2379.2000000000003</v>
      </c>
      <c r="G285" s="36">
        <v>2328.3500000000004</v>
      </c>
      <c r="H285" s="36">
        <v>2517.3500000000004</v>
      </c>
      <c r="I285" s="36">
        <v>2568.1999999999998</v>
      </c>
      <c r="J285" s="36">
        <v>2611.8500000000004</v>
      </c>
      <c r="K285" s="31">
        <v>2524.5500000000002</v>
      </c>
      <c r="L285" s="31">
        <v>2430.0500000000002</v>
      </c>
      <c r="M285" s="31">
        <v>0.90046000000000004</v>
      </c>
      <c r="N285" s="1"/>
      <c r="O285" s="1"/>
    </row>
    <row r="286" spans="1:15" ht="12.75" customHeight="1">
      <c r="A286" s="33">
        <v>276</v>
      </c>
      <c r="B286" s="53" t="s">
        <v>435</v>
      </c>
      <c r="C286" s="31">
        <v>701.3</v>
      </c>
      <c r="D286" s="36">
        <v>705.11666666666667</v>
      </c>
      <c r="E286" s="36">
        <v>693.73333333333335</v>
      </c>
      <c r="F286" s="36">
        <v>686.16666666666663</v>
      </c>
      <c r="G286" s="36">
        <v>674.7833333333333</v>
      </c>
      <c r="H286" s="36">
        <v>712.68333333333339</v>
      </c>
      <c r="I286" s="36">
        <v>724.06666666666683</v>
      </c>
      <c r="J286" s="36">
        <v>731.63333333333344</v>
      </c>
      <c r="K286" s="31">
        <v>716.5</v>
      </c>
      <c r="L286" s="31">
        <v>697.55</v>
      </c>
      <c r="M286" s="31">
        <v>3.5734699999999999</v>
      </c>
      <c r="N286" s="1"/>
      <c r="O286" s="1"/>
    </row>
    <row r="287" spans="1:15" ht="12.75" customHeight="1">
      <c r="A287" s="33">
        <v>277</v>
      </c>
      <c r="B287" s="53" t="s">
        <v>833</v>
      </c>
      <c r="C287" s="31">
        <v>618.54999999999995</v>
      </c>
      <c r="D287" s="36">
        <v>618.44999999999993</v>
      </c>
      <c r="E287" s="36">
        <v>608.89999999999986</v>
      </c>
      <c r="F287" s="36">
        <v>599.24999999999989</v>
      </c>
      <c r="G287" s="36">
        <v>589.69999999999982</v>
      </c>
      <c r="H287" s="36">
        <v>628.09999999999991</v>
      </c>
      <c r="I287" s="36">
        <v>637.64999999999986</v>
      </c>
      <c r="J287" s="36">
        <v>647.29999999999995</v>
      </c>
      <c r="K287" s="31">
        <v>628</v>
      </c>
      <c r="L287" s="31">
        <v>608.79999999999995</v>
      </c>
      <c r="M287" s="31">
        <v>5.3931500000000003</v>
      </c>
      <c r="N287" s="1"/>
      <c r="O287" s="1"/>
    </row>
    <row r="288" spans="1:15" ht="12.75" customHeight="1">
      <c r="A288" s="33">
        <v>278</v>
      </c>
      <c r="B288" s="53" t="s">
        <v>160</v>
      </c>
      <c r="C288" s="31">
        <v>1792.6</v>
      </c>
      <c r="D288" s="36">
        <v>1790.95</v>
      </c>
      <c r="E288" s="36">
        <v>1777.3000000000002</v>
      </c>
      <c r="F288" s="36">
        <v>1762.0000000000002</v>
      </c>
      <c r="G288" s="36">
        <v>1748.3500000000004</v>
      </c>
      <c r="H288" s="36">
        <v>1806.25</v>
      </c>
      <c r="I288" s="36">
        <v>1819.9</v>
      </c>
      <c r="J288" s="36">
        <v>1835.1999999999998</v>
      </c>
      <c r="K288" s="31">
        <v>1804.6</v>
      </c>
      <c r="L288" s="31">
        <v>1775.65</v>
      </c>
      <c r="M288" s="31">
        <v>40.967779999999998</v>
      </c>
      <c r="N288" s="1"/>
      <c r="O288" s="1"/>
    </row>
    <row r="289" spans="1:15" ht="12.75" customHeight="1">
      <c r="A289" s="33">
        <v>279</v>
      </c>
      <c r="B289" s="53" t="s">
        <v>436</v>
      </c>
      <c r="C289" s="31">
        <v>1952.65</v>
      </c>
      <c r="D289" s="36">
        <v>1955.2833333333335</v>
      </c>
      <c r="E289" s="36">
        <v>1927.116666666667</v>
      </c>
      <c r="F289" s="36">
        <v>1901.5833333333335</v>
      </c>
      <c r="G289" s="36">
        <v>1873.416666666667</v>
      </c>
      <c r="H289" s="36">
        <v>1980.8166666666671</v>
      </c>
      <c r="I289" s="36">
        <v>2008.9833333333336</v>
      </c>
      <c r="J289" s="36">
        <v>2034.5166666666671</v>
      </c>
      <c r="K289" s="31">
        <v>1983.45</v>
      </c>
      <c r="L289" s="31">
        <v>1929.75</v>
      </c>
      <c r="M289" s="31">
        <v>0.55232999999999999</v>
      </c>
      <c r="N289" s="1"/>
      <c r="O289" s="1"/>
    </row>
    <row r="290" spans="1:15" ht="12.75" customHeight="1">
      <c r="A290" s="33">
        <v>280</v>
      </c>
      <c r="B290" s="53" t="s">
        <v>161</v>
      </c>
      <c r="C290" s="31">
        <v>161.55000000000001</v>
      </c>
      <c r="D290" s="36">
        <v>162.4</v>
      </c>
      <c r="E290" s="36">
        <v>159.35000000000002</v>
      </c>
      <c r="F290" s="36">
        <v>157.15</v>
      </c>
      <c r="G290" s="36">
        <v>154.10000000000002</v>
      </c>
      <c r="H290" s="36">
        <v>164.60000000000002</v>
      </c>
      <c r="I290" s="36">
        <v>167.65000000000003</v>
      </c>
      <c r="J290" s="36">
        <v>169.85000000000002</v>
      </c>
      <c r="K290" s="31">
        <v>165.45</v>
      </c>
      <c r="L290" s="31">
        <v>160.19999999999999</v>
      </c>
      <c r="M290" s="31">
        <v>46.081650000000003</v>
      </c>
      <c r="N290" s="1"/>
      <c r="O290" s="1"/>
    </row>
    <row r="291" spans="1:15" ht="12.75" customHeight="1">
      <c r="A291" s="33">
        <v>281</v>
      </c>
      <c r="B291" s="53" t="s">
        <v>167</v>
      </c>
      <c r="C291" s="31">
        <v>5316.9</v>
      </c>
      <c r="D291" s="36">
        <v>5362.5999999999995</v>
      </c>
      <c r="E291" s="36">
        <v>5263.0999999999985</v>
      </c>
      <c r="F291" s="36">
        <v>5209.2999999999993</v>
      </c>
      <c r="G291" s="36">
        <v>5109.7999999999984</v>
      </c>
      <c r="H291" s="36">
        <v>5416.3999999999987</v>
      </c>
      <c r="I291" s="36">
        <v>5515.9000000000005</v>
      </c>
      <c r="J291" s="36">
        <v>5569.6999999999989</v>
      </c>
      <c r="K291" s="31">
        <v>5462.1</v>
      </c>
      <c r="L291" s="31">
        <v>5308.8</v>
      </c>
      <c r="M291" s="31">
        <v>0.93179000000000001</v>
      </c>
      <c r="N291" s="1"/>
      <c r="O291" s="1"/>
    </row>
    <row r="292" spans="1:15" ht="12.75" customHeight="1">
      <c r="A292" s="33">
        <v>282</v>
      </c>
      <c r="B292" s="53" t="s">
        <v>164</v>
      </c>
      <c r="C292" s="31">
        <v>654.04999999999995</v>
      </c>
      <c r="D292" s="36">
        <v>649.74999999999989</v>
      </c>
      <c r="E292" s="36">
        <v>637.8499999999998</v>
      </c>
      <c r="F292" s="36">
        <v>621.64999999999986</v>
      </c>
      <c r="G292" s="36">
        <v>609.74999999999977</v>
      </c>
      <c r="H292" s="36">
        <v>665.94999999999982</v>
      </c>
      <c r="I292" s="36">
        <v>677.84999999999991</v>
      </c>
      <c r="J292" s="36">
        <v>694.04999999999984</v>
      </c>
      <c r="K292" s="31">
        <v>661.65</v>
      </c>
      <c r="L292" s="31">
        <v>633.54999999999995</v>
      </c>
      <c r="M292" s="31">
        <v>52.883960000000002</v>
      </c>
      <c r="N292" s="1"/>
      <c r="O292" s="1"/>
    </row>
    <row r="293" spans="1:15" ht="12.75" customHeight="1">
      <c r="A293" s="33">
        <v>283</v>
      </c>
      <c r="B293" s="53" t="s">
        <v>166</v>
      </c>
      <c r="C293" s="31">
        <v>4662.8500000000004</v>
      </c>
      <c r="D293" s="36">
        <v>4699.95</v>
      </c>
      <c r="E293" s="36">
        <v>4612.95</v>
      </c>
      <c r="F293" s="36">
        <v>4563.05</v>
      </c>
      <c r="G293" s="36">
        <v>4476.05</v>
      </c>
      <c r="H293" s="36">
        <v>4749.8499999999995</v>
      </c>
      <c r="I293" s="36">
        <v>4836.8499999999995</v>
      </c>
      <c r="J293" s="36">
        <v>4886.7499999999991</v>
      </c>
      <c r="K293" s="31">
        <v>4786.95</v>
      </c>
      <c r="L293" s="31">
        <v>4650.05</v>
      </c>
      <c r="M293" s="31">
        <v>13.37626</v>
      </c>
      <c r="N293" s="1"/>
      <c r="O293" s="1"/>
    </row>
    <row r="294" spans="1:15" ht="12.75" customHeight="1">
      <c r="A294" s="33">
        <v>284</v>
      </c>
      <c r="B294" s="53" t="s">
        <v>437</v>
      </c>
      <c r="C294" s="31">
        <v>17061</v>
      </c>
      <c r="D294" s="36">
        <v>17198.533333333333</v>
      </c>
      <c r="E294" s="36">
        <v>16848.066666666666</v>
      </c>
      <c r="F294" s="36">
        <v>16635.133333333331</v>
      </c>
      <c r="G294" s="36">
        <v>16284.666666666664</v>
      </c>
      <c r="H294" s="36">
        <v>17411.466666666667</v>
      </c>
      <c r="I294" s="36">
        <v>17761.933333333334</v>
      </c>
      <c r="J294" s="36">
        <v>17974.866666666669</v>
      </c>
      <c r="K294" s="31">
        <v>17549</v>
      </c>
      <c r="L294" s="31">
        <v>16985.599999999999</v>
      </c>
      <c r="M294" s="31">
        <v>8.4180000000000005E-2</v>
      </c>
      <c r="N294" s="1"/>
      <c r="O294" s="1"/>
    </row>
    <row r="295" spans="1:15" ht="12.75" customHeight="1">
      <c r="A295" s="33">
        <v>285</v>
      </c>
      <c r="B295" s="53" t="s">
        <v>165</v>
      </c>
      <c r="C295" s="31">
        <v>3543.45</v>
      </c>
      <c r="D295" s="36">
        <v>3557.0166666666664</v>
      </c>
      <c r="E295" s="36">
        <v>3515.8833333333328</v>
      </c>
      <c r="F295" s="36">
        <v>3488.3166666666662</v>
      </c>
      <c r="G295" s="36">
        <v>3447.1833333333325</v>
      </c>
      <c r="H295" s="36">
        <v>3584.583333333333</v>
      </c>
      <c r="I295" s="36">
        <v>3625.7166666666662</v>
      </c>
      <c r="J295" s="36">
        <v>3653.2833333333333</v>
      </c>
      <c r="K295" s="31">
        <v>3598.15</v>
      </c>
      <c r="L295" s="31">
        <v>3529.45</v>
      </c>
      <c r="M295" s="31">
        <v>22.910419999999998</v>
      </c>
      <c r="N295" s="1"/>
      <c r="O295" s="1"/>
    </row>
    <row r="296" spans="1:15" ht="12.75" customHeight="1">
      <c r="A296" s="33">
        <v>286</v>
      </c>
      <c r="B296" s="53" t="s">
        <v>438</v>
      </c>
      <c r="C296" s="31">
        <v>527.45000000000005</v>
      </c>
      <c r="D296" s="36">
        <v>525.31666666666672</v>
      </c>
      <c r="E296" s="36">
        <v>518.13333333333344</v>
      </c>
      <c r="F296" s="36">
        <v>508.81666666666672</v>
      </c>
      <c r="G296" s="36">
        <v>501.63333333333344</v>
      </c>
      <c r="H296" s="36">
        <v>534.63333333333344</v>
      </c>
      <c r="I296" s="36">
        <v>541.81666666666661</v>
      </c>
      <c r="J296" s="36">
        <v>551.13333333333344</v>
      </c>
      <c r="K296" s="31">
        <v>532.5</v>
      </c>
      <c r="L296" s="31">
        <v>516</v>
      </c>
      <c r="M296" s="31">
        <v>5.3930800000000003</v>
      </c>
      <c r="N296" s="1"/>
      <c r="O296" s="1"/>
    </row>
    <row r="297" spans="1:15" ht="12.75" customHeight="1">
      <c r="A297" s="33">
        <v>287</v>
      </c>
      <c r="B297" s="53" t="s">
        <v>163</v>
      </c>
      <c r="C297" s="31">
        <v>443.15</v>
      </c>
      <c r="D297" s="36">
        <v>438.34999999999997</v>
      </c>
      <c r="E297" s="36">
        <v>431.69999999999993</v>
      </c>
      <c r="F297" s="36">
        <v>420.24999999999994</v>
      </c>
      <c r="G297" s="36">
        <v>413.59999999999991</v>
      </c>
      <c r="H297" s="36">
        <v>449.79999999999995</v>
      </c>
      <c r="I297" s="36">
        <v>456.44999999999993</v>
      </c>
      <c r="J297" s="36">
        <v>467.9</v>
      </c>
      <c r="K297" s="31">
        <v>445</v>
      </c>
      <c r="L297" s="31">
        <v>426.9</v>
      </c>
      <c r="M297" s="31">
        <v>26.335159999999998</v>
      </c>
      <c r="N297" s="1"/>
      <c r="O297" s="1"/>
    </row>
    <row r="298" spans="1:15" ht="12.75" customHeight="1">
      <c r="A298" s="33">
        <v>288</v>
      </c>
      <c r="B298" s="53" t="s">
        <v>439</v>
      </c>
      <c r="C298" s="31">
        <v>250</v>
      </c>
      <c r="D298" s="36">
        <v>250.81666666666669</v>
      </c>
      <c r="E298" s="36">
        <v>244.73333333333341</v>
      </c>
      <c r="F298" s="36">
        <v>239.46666666666673</v>
      </c>
      <c r="G298" s="36">
        <v>233.38333333333344</v>
      </c>
      <c r="H298" s="36">
        <v>256.08333333333337</v>
      </c>
      <c r="I298" s="36">
        <v>262.16666666666669</v>
      </c>
      <c r="J298" s="36">
        <v>267.43333333333334</v>
      </c>
      <c r="K298" s="31">
        <v>256.89999999999998</v>
      </c>
      <c r="L298" s="31">
        <v>245.55</v>
      </c>
      <c r="M298" s="31">
        <v>9.952</v>
      </c>
      <c r="N298" s="1"/>
      <c r="O298" s="1"/>
    </row>
    <row r="299" spans="1:15" ht="12.75" customHeight="1">
      <c r="A299" s="33">
        <v>289</v>
      </c>
      <c r="B299" s="53" t="s">
        <v>440</v>
      </c>
      <c r="C299" s="31">
        <v>137.30000000000001</v>
      </c>
      <c r="D299" s="36">
        <v>137.20000000000002</v>
      </c>
      <c r="E299" s="36">
        <v>135.65000000000003</v>
      </c>
      <c r="F299" s="36">
        <v>134.00000000000003</v>
      </c>
      <c r="G299" s="36">
        <v>132.45000000000005</v>
      </c>
      <c r="H299" s="36">
        <v>138.85000000000002</v>
      </c>
      <c r="I299" s="36">
        <v>140.40000000000003</v>
      </c>
      <c r="J299" s="36">
        <v>142.05000000000001</v>
      </c>
      <c r="K299" s="31">
        <v>138.75</v>
      </c>
      <c r="L299" s="31">
        <v>135.55000000000001</v>
      </c>
      <c r="M299" s="31">
        <v>19.285430000000002</v>
      </c>
      <c r="N299" s="1"/>
      <c r="O299" s="1"/>
    </row>
    <row r="300" spans="1:15" ht="12.75" customHeight="1">
      <c r="A300" s="33">
        <v>290</v>
      </c>
      <c r="B300" s="53" t="s">
        <v>282</v>
      </c>
      <c r="C300" s="31">
        <v>975.9</v>
      </c>
      <c r="D300" s="36">
        <v>968.19999999999993</v>
      </c>
      <c r="E300" s="36">
        <v>952.09999999999991</v>
      </c>
      <c r="F300" s="36">
        <v>928.3</v>
      </c>
      <c r="G300" s="36">
        <v>912.19999999999993</v>
      </c>
      <c r="H300" s="36">
        <v>991.99999999999989</v>
      </c>
      <c r="I300" s="36">
        <v>1008.1</v>
      </c>
      <c r="J300" s="36">
        <v>1031.8999999999999</v>
      </c>
      <c r="K300" s="31">
        <v>984.3</v>
      </c>
      <c r="L300" s="31">
        <v>944.4</v>
      </c>
      <c r="M300" s="31">
        <v>22.26633</v>
      </c>
      <c r="N300" s="1"/>
      <c r="O300" s="1"/>
    </row>
    <row r="301" spans="1:15" ht="12.75" customHeight="1">
      <c r="A301" s="33">
        <v>291</v>
      </c>
      <c r="B301" s="53" t="s">
        <v>283</v>
      </c>
      <c r="C301" s="31">
        <v>6916.85</v>
      </c>
      <c r="D301" s="36">
        <v>6879.55</v>
      </c>
      <c r="E301" s="36">
        <v>6764.1</v>
      </c>
      <c r="F301" s="36">
        <v>6611.35</v>
      </c>
      <c r="G301" s="36">
        <v>6495.9000000000005</v>
      </c>
      <c r="H301" s="36">
        <v>7032.3</v>
      </c>
      <c r="I301" s="36">
        <v>7147.7499999999991</v>
      </c>
      <c r="J301" s="36">
        <v>7300.5</v>
      </c>
      <c r="K301" s="31">
        <v>6995</v>
      </c>
      <c r="L301" s="31">
        <v>6726.8</v>
      </c>
      <c r="M301" s="31">
        <v>0.79274999999999995</v>
      </c>
      <c r="N301" s="1"/>
      <c r="O301" s="1"/>
    </row>
    <row r="302" spans="1:15" ht="12.75" customHeight="1">
      <c r="A302" s="33">
        <v>292</v>
      </c>
      <c r="B302" s="53" t="s">
        <v>168</v>
      </c>
      <c r="C302" s="31">
        <v>1611.45</v>
      </c>
      <c r="D302" s="36">
        <v>1616.1666666666667</v>
      </c>
      <c r="E302" s="36">
        <v>1595.3833333333334</v>
      </c>
      <c r="F302" s="36">
        <v>1579.3166666666666</v>
      </c>
      <c r="G302" s="36">
        <v>1558.5333333333333</v>
      </c>
      <c r="H302" s="36">
        <v>1632.2333333333336</v>
      </c>
      <c r="I302" s="36">
        <v>1653.0166666666669</v>
      </c>
      <c r="J302" s="36">
        <v>1669.0833333333337</v>
      </c>
      <c r="K302" s="31">
        <v>1636.95</v>
      </c>
      <c r="L302" s="31">
        <v>1600.1</v>
      </c>
      <c r="M302" s="31">
        <v>7.6273799999999996</v>
      </c>
      <c r="N302" s="1"/>
      <c r="O302" s="1"/>
    </row>
    <row r="303" spans="1:15" ht="12.75" customHeight="1">
      <c r="A303" s="33">
        <v>293</v>
      </c>
      <c r="B303" s="53" t="s">
        <v>441</v>
      </c>
      <c r="C303" s="31">
        <v>1145.5</v>
      </c>
      <c r="D303" s="36">
        <v>1146.8500000000001</v>
      </c>
      <c r="E303" s="36">
        <v>1131.7000000000003</v>
      </c>
      <c r="F303" s="36">
        <v>1117.9000000000001</v>
      </c>
      <c r="G303" s="36">
        <v>1102.7500000000002</v>
      </c>
      <c r="H303" s="36">
        <v>1160.6500000000003</v>
      </c>
      <c r="I303" s="36">
        <v>1175.8000000000004</v>
      </c>
      <c r="J303" s="36">
        <v>1189.6000000000004</v>
      </c>
      <c r="K303" s="31">
        <v>1162</v>
      </c>
      <c r="L303" s="31">
        <v>1133.05</v>
      </c>
      <c r="M303" s="31">
        <v>0.25818999999999998</v>
      </c>
      <c r="N303" s="1"/>
      <c r="O303" s="1"/>
    </row>
    <row r="304" spans="1:15" ht="12.75" customHeight="1">
      <c r="A304" s="33">
        <v>294</v>
      </c>
      <c r="B304" s="53" t="s">
        <v>442</v>
      </c>
      <c r="C304" s="31">
        <v>72.3</v>
      </c>
      <c r="D304" s="36">
        <v>72.316666666666663</v>
      </c>
      <c r="E304" s="36">
        <v>70.533333333333331</v>
      </c>
      <c r="F304" s="36">
        <v>68.766666666666666</v>
      </c>
      <c r="G304" s="36">
        <v>66.983333333333334</v>
      </c>
      <c r="H304" s="36">
        <v>74.083333333333329</v>
      </c>
      <c r="I304" s="36">
        <v>75.86666666666666</v>
      </c>
      <c r="J304" s="36">
        <v>77.633333333333326</v>
      </c>
      <c r="K304" s="31">
        <v>74.099999999999994</v>
      </c>
      <c r="L304" s="31">
        <v>70.55</v>
      </c>
      <c r="M304" s="31">
        <v>16.83671</v>
      </c>
      <c r="N304" s="1"/>
      <c r="O304" s="1"/>
    </row>
    <row r="305" spans="1:15" ht="12.75" customHeight="1">
      <c r="A305" s="33">
        <v>295</v>
      </c>
      <c r="B305" s="53" t="s">
        <v>181</v>
      </c>
      <c r="C305" s="31">
        <v>130156.15</v>
      </c>
      <c r="D305" s="36">
        <v>129615.33333333333</v>
      </c>
      <c r="E305" s="36">
        <v>128541.96666666666</v>
      </c>
      <c r="F305" s="36">
        <v>126927.78333333333</v>
      </c>
      <c r="G305" s="36">
        <v>125854.41666666666</v>
      </c>
      <c r="H305" s="36">
        <v>131229.51666666666</v>
      </c>
      <c r="I305" s="36">
        <v>132302.88333333333</v>
      </c>
      <c r="J305" s="36">
        <v>133917.06666666665</v>
      </c>
      <c r="K305" s="31">
        <v>130688.7</v>
      </c>
      <c r="L305" s="31">
        <v>128001.15</v>
      </c>
      <c r="M305" s="31">
        <v>6.7989999999999995E-2</v>
      </c>
      <c r="N305" s="1"/>
      <c r="O305" s="1"/>
    </row>
    <row r="306" spans="1:15" ht="12.75" customHeight="1">
      <c r="A306" s="33">
        <v>296</v>
      </c>
      <c r="B306" s="53" t="s">
        <v>443</v>
      </c>
      <c r="C306" s="31">
        <v>1822.2</v>
      </c>
      <c r="D306" s="36">
        <v>1821.55</v>
      </c>
      <c r="E306" s="36">
        <v>1790.6499999999999</v>
      </c>
      <c r="F306" s="36">
        <v>1759.1</v>
      </c>
      <c r="G306" s="36">
        <v>1728.1999999999998</v>
      </c>
      <c r="H306" s="36">
        <v>1853.1</v>
      </c>
      <c r="I306" s="36">
        <v>1884</v>
      </c>
      <c r="J306" s="36">
        <v>1915.55</v>
      </c>
      <c r="K306" s="31">
        <v>1852.45</v>
      </c>
      <c r="L306" s="31">
        <v>1790</v>
      </c>
      <c r="M306" s="31">
        <v>1.22864</v>
      </c>
      <c r="N306" s="1"/>
      <c r="O306" s="1"/>
    </row>
    <row r="307" spans="1:15" ht="12.75" customHeight="1">
      <c r="A307" s="33">
        <v>297</v>
      </c>
      <c r="B307" s="53" t="s">
        <v>444</v>
      </c>
      <c r="C307" s="31">
        <v>1159.25</v>
      </c>
      <c r="D307" s="36">
        <v>1170.3666666666666</v>
      </c>
      <c r="E307" s="36">
        <v>1141.1333333333332</v>
      </c>
      <c r="F307" s="36">
        <v>1123.0166666666667</v>
      </c>
      <c r="G307" s="36">
        <v>1093.7833333333333</v>
      </c>
      <c r="H307" s="36">
        <v>1188.4833333333331</v>
      </c>
      <c r="I307" s="36">
        <v>1217.7166666666662</v>
      </c>
      <c r="J307" s="36">
        <v>1235.833333333333</v>
      </c>
      <c r="K307" s="31">
        <v>1199.5999999999999</v>
      </c>
      <c r="L307" s="31">
        <v>1152.25</v>
      </c>
      <c r="M307" s="31">
        <v>4.9046399999999997</v>
      </c>
      <c r="N307" s="1"/>
      <c r="O307" s="1"/>
    </row>
    <row r="308" spans="1:15" ht="12.75" customHeight="1">
      <c r="A308" s="33">
        <v>298</v>
      </c>
      <c r="B308" s="53" t="s">
        <v>178</v>
      </c>
      <c r="C308" s="31">
        <v>1464.45</v>
      </c>
      <c r="D308" s="36">
        <v>1459.8166666666666</v>
      </c>
      <c r="E308" s="36">
        <v>1444.6333333333332</v>
      </c>
      <c r="F308" s="36">
        <v>1424.8166666666666</v>
      </c>
      <c r="G308" s="36">
        <v>1409.6333333333332</v>
      </c>
      <c r="H308" s="36">
        <v>1479.6333333333332</v>
      </c>
      <c r="I308" s="36">
        <v>1494.8166666666666</v>
      </c>
      <c r="J308" s="36">
        <v>1514.6333333333332</v>
      </c>
      <c r="K308" s="31">
        <v>1475</v>
      </c>
      <c r="L308" s="31">
        <v>1440</v>
      </c>
      <c r="M308" s="31">
        <v>4.1198199999999998</v>
      </c>
      <c r="N308" s="1"/>
      <c r="O308" s="1"/>
    </row>
    <row r="309" spans="1:15" ht="12.75" customHeight="1">
      <c r="A309" s="33">
        <v>299</v>
      </c>
      <c r="B309" s="53" t="s">
        <v>170</v>
      </c>
      <c r="C309" s="31">
        <v>288</v>
      </c>
      <c r="D309" s="36">
        <v>289.98333333333335</v>
      </c>
      <c r="E309" s="36">
        <v>284.9666666666667</v>
      </c>
      <c r="F309" s="36">
        <v>281.93333333333334</v>
      </c>
      <c r="G309" s="36">
        <v>276.91666666666669</v>
      </c>
      <c r="H309" s="36">
        <v>293.01666666666671</v>
      </c>
      <c r="I309" s="36">
        <v>298.03333333333336</v>
      </c>
      <c r="J309" s="36">
        <v>301.06666666666672</v>
      </c>
      <c r="K309" s="31">
        <v>295</v>
      </c>
      <c r="L309" s="31">
        <v>286.95</v>
      </c>
      <c r="M309" s="31">
        <v>12.77406</v>
      </c>
      <c r="N309" s="1"/>
      <c r="O309" s="1"/>
    </row>
    <row r="310" spans="1:15" ht="12.75" customHeight="1">
      <c r="A310" s="33">
        <v>300</v>
      </c>
      <c r="B310" s="53" t="s">
        <v>169</v>
      </c>
      <c r="C310" s="31">
        <v>2031.3</v>
      </c>
      <c r="D310" s="36">
        <v>2044.2666666666667</v>
      </c>
      <c r="E310" s="36">
        <v>2014.7833333333333</v>
      </c>
      <c r="F310" s="36">
        <v>1998.2666666666667</v>
      </c>
      <c r="G310" s="36">
        <v>1968.7833333333333</v>
      </c>
      <c r="H310" s="36">
        <v>2060.7833333333333</v>
      </c>
      <c r="I310" s="36">
        <v>2090.2666666666664</v>
      </c>
      <c r="J310" s="36">
        <v>2106.7833333333333</v>
      </c>
      <c r="K310" s="31">
        <v>2073.75</v>
      </c>
      <c r="L310" s="31">
        <v>2027.75</v>
      </c>
      <c r="M310" s="31">
        <v>19.817299999999999</v>
      </c>
      <c r="N310" s="1"/>
      <c r="O310" s="1"/>
    </row>
    <row r="311" spans="1:15" ht="12.75" customHeight="1">
      <c r="A311" s="33">
        <v>301</v>
      </c>
      <c r="B311" s="53" t="s">
        <v>445</v>
      </c>
      <c r="C311" s="31">
        <v>394.2</v>
      </c>
      <c r="D311" s="36">
        <v>397.58333333333331</v>
      </c>
      <c r="E311" s="36">
        <v>386.41666666666663</v>
      </c>
      <c r="F311" s="36">
        <v>378.63333333333333</v>
      </c>
      <c r="G311" s="36">
        <v>367.46666666666664</v>
      </c>
      <c r="H311" s="36">
        <v>405.36666666666662</v>
      </c>
      <c r="I311" s="36">
        <v>416.53333333333325</v>
      </c>
      <c r="J311" s="36">
        <v>424.31666666666661</v>
      </c>
      <c r="K311" s="31">
        <v>408.75</v>
      </c>
      <c r="L311" s="31">
        <v>389.8</v>
      </c>
      <c r="M311" s="31">
        <v>4.36646</v>
      </c>
      <c r="N311" s="1"/>
      <c r="O311" s="1"/>
    </row>
    <row r="312" spans="1:15" ht="12.75" customHeight="1">
      <c r="A312" s="33">
        <v>302</v>
      </c>
      <c r="B312" s="53" t="s">
        <v>446</v>
      </c>
      <c r="C312" s="31">
        <v>635.15</v>
      </c>
      <c r="D312" s="36">
        <v>631.7833333333333</v>
      </c>
      <c r="E312" s="36">
        <v>625.36666666666656</v>
      </c>
      <c r="F312" s="36">
        <v>615.58333333333326</v>
      </c>
      <c r="G312" s="36">
        <v>609.16666666666652</v>
      </c>
      <c r="H312" s="36">
        <v>641.56666666666661</v>
      </c>
      <c r="I312" s="36">
        <v>647.98333333333335</v>
      </c>
      <c r="J312" s="36">
        <v>657.76666666666665</v>
      </c>
      <c r="K312" s="31">
        <v>638.20000000000005</v>
      </c>
      <c r="L312" s="31">
        <v>622</v>
      </c>
      <c r="M312" s="31">
        <v>3.39595</v>
      </c>
      <c r="N312" s="1"/>
      <c r="O312" s="1"/>
    </row>
    <row r="313" spans="1:15" ht="12.75" customHeight="1">
      <c r="A313" s="33">
        <v>303</v>
      </c>
      <c r="B313" s="53" t="s">
        <v>171</v>
      </c>
      <c r="C313" s="31">
        <v>188.85</v>
      </c>
      <c r="D313" s="36">
        <v>189.46666666666667</v>
      </c>
      <c r="E313" s="36">
        <v>186.58333333333334</v>
      </c>
      <c r="F313" s="36">
        <v>184.31666666666666</v>
      </c>
      <c r="G313" s="36">
        <v>181.43333333333334</v>
      </c>
      <c r="H313" s="36">
        <v>191.73333333333335</v>
      </c>
      <c r="I313" s="36">
        <v>194.61666666666667</v>
      </c>
      <c r="J313" s="36">
        <v>196.88333333333335</v>
      </c>
      <c r="K313" s="31">
        <v>192.35</v>
      </c>
      <c r="L313" s="31">
        <v>187.2</v>
      </c>
      <c r="M313" s="31">
        <v>40.797170000000001</v>
      </c>
      <c r="N313" s="1"/>
      <c r="O313" s="1"/>
    </row>
    <row r="314" spans="1:15" ht="12.75" customHeight="1">
      <c r="A314" s="33">
        <v>304</v>
      </c>
      <c r="B314" s="53" t="s">
        <v>447</v>
      </c>
      <c r="C314" s="31">
        <v>225.4</v>
      </c>
      <c r="D314" s="36">
        <v>224.95000000000002</v>
      </c>
      <c r="E314" s="36">
        <v>221.50000000000003</v>
      </c>
      <c r="F314" s="36">
        <v>217.60000000000002</v>
      </c>
      <c r="G314" s="36">
        <v>214.15000000000003</v>
      </c>
      <c r="H314" s="36">
        <v>228.85000000000002</v>
      </c>
      <c r="I314" s="36">
        <v>232.3</v>
      </c>
      <c r="J314" s="36">
        <v>236.20000000000002</v>
      </c>
      <c r="K314" s="31">
        <v>228.4</v>
      </c>
      <c r="L314" s="31">
        <v>221.05</v>
      </c>
      <c r="M314" s="31">
        <v>28.848230000000001</v>
      </c>
      <c r="N314" s="1"/>
      <c r="O314" s="1"/>
    </row>
    <row r="315" spans="1:15" ht="12.75" customHeight="1">
      <c r="A315" s="33">
        <v>305</v>
      </c>
      <c r="B315" s="53" t="s">
        <v>839</v>
      </c>
      <c r="C315" s="31">
        <v>2281.0500000000002</v>
      </c>
      <c r="D315" s="36">
        <v>2275.7333333333336</v>
      </c>
      <c r="E315" s="36">
        <v>2246.4666666666672</v>
      </c>
      <c r="F315" s="36">
        <v>2211.8833333333337</v>
      </c>
      <c r="G315" s="36">
        <v>2182.6166666666672</v>
      </c>
      <c r="H315" s="36">
        <v>2310.3166666666671</v>
      </c>
      <c r="I315" s="36">
        <v>2339.5833333333335</v>
      </c>
      <c r="J315" s="36">
        <v>2374.166666666667</v>
      </c>
      <c r="K315" s="31">
        <v>2305</v>
      </c>
      <c r="L315" s="31">
        <v>2241.15</v>
      </c>
      <c r="M315" s="31">
        <v>2.4660799999999998</v>
      </c>
      <c r="N315" s="1"/>
      <c r="O315" s="1"/>
    </row>
    <row r="316" spans="1:15" ht="12.75" customHeight="1">
      <c r="A316" s="33">
        <v>306</v>
      </c>
      <c r="B316" s="53" t="s">
        <v>172</v>
      </c>
      <c r="C316" s="31">
        <v>508.15</v>
      </c>
      <c r="D316" s="36">
        <v>508.59999999999997</v>
      </c>
      <c r="E316" s="36">
        <v>501.74999999999989</v>
      </c>
      <c r="F316" s="36">
        <v>495.34999999999991</v>
      </c>
      <c r="G316" s="36">
        <v>488.49999999999983</v>
      </c>
      <c r="H316" s="36">
        <v>515</v>
      </c>
      <c r="I316" s="36">
        <v>521.84999999999991</v>
      </c>
      <c r="J316" s="36">
        <v>528.25</v>
      </c>
      <c r="K316" s="31">
        <v>515.45000000000005</v>
      </c>
      <c r="L316" s="31">
        <v>502.2</v>
      </c>
      <c r="M316" s="31">
        <v>13.571339999999999</v>
      </c>
      <c r="N316" s="1"/>
      <c r="O316" s="1"/>
    </row>
    <row r="317" spans="1:15" ht="12.75" customHeight="1">
      <c r="A317" s="33">
        <v>307</v>
      </c>
      <c r="B317" s="53" t="s">
        <v>173</v>
      </c>
      <c r="C317" s="31">
        <v>12502.7</v>
      </c>
      <c r="D317" s="36">
        <v>12442.65</v>
      </c>
      <c r="E317" s="36">
        <v>12335.4</v>
      </c>
      <c r="F317" s="36">
        <v>12168.1</v>
      </c>
      <c r="G317" s="36">
        <v>12060.85</v>
      </c>
      <c r="H317" s="36">
        <v>12609.949999999999</v>
      </c>
      <c r="I317" s="36">
        <v>12717.199999999999</v>
      </c>
      <c r="J317" s="36">
        <v>12884.499999999998</v>
      </c>
      <c r="K317" s="31">
        <v>12549.9</v>
      </c>
      <c r="L317" s="31">
        <v>12275.35</v>
      </c>
      <c r="M317" s="31">
        <v>5.79183</v>
      </c>
      <c r="N317" s="1"/>
      <c r="O317" s="1"/>
    </row>
    <row r="318" spans="1:15" ht="12.75" customHeight="1">
      <c r="A318" s="33">
        <v>308</v>
      </c>
      <c r="B318" s="53" t="s">
        <v>448</v>
      </c>
      <c r="C318" s="31">
        <v>2582.6</v>
      </c>
      <c r="D318" s="36">
        <v>2585.0500000000002</v>
      </c>
      <c r="E318" s="36">
        <v>2560.1000000000004</v>
      </c>
      <c r="F318" s="36">
        <v>2537.6000000000004</v>
      </c>
      <c r="G318" s="36">
        <v>2512.6500000000005</v>
      </c>
      <c r="H318" s="36">
        <v>2607.5500000000002</v>
      </c>
      <c r="I318" s="36">
        <v>2632.5</v>
      </c>
      <c r="J318" s="36">
        <v>2655</v>
      </c>
      <c r="K318" s="31">
        <v>2610</v>
      </c>
      <c r="L318" s="31">
        <v>2562.5500000000002</v>
      </c>
      <c r="M318" s="31">
        <v>0.29476000000000002</v>
      </c>
      <c r="N318" s="1"/>
      <c r="O318" s="1"/>
    </row>
    <row r="319" spans="1:15" ht="12.75" customHeight="1">
      <c r="A319" s="33">
        <v>309</v>
      </c>
      <c r="B319" s="53" t="s">
        <v>177</v>
      </c>
      <c r="C319" s="31">
        <v>1001.8</v>
      </c>
      <c r="D319" s="36">
        <v>1009.6833333333334</v>
      </c>
      <c r="E319" s="36">
        <v>991.36666666666679</v>
      </c>
      <c r="F319" s="36">
        <v>980.93333333333339</v>
      </c>
      <c r="G319" s="36">
        <v>962.61666666666679</v>
      </c>
      <c r="H319" s="36">
        <v>1020.1166666666668</v>
      </c>
      <c r="I319" s="36">
        <v>1038.4333333333334</v>
      </c>
      <c r="J319" s="36">
        <v>1048.8666666666668</v>
      </c>
      <c r="K319" s="31">
        <v>1028</v>
      </c>
      <c r="L319" s="31">
        <v>999.25</v>
      </c>
      <c r="M319" s="31">
        <v>11.612579999999999</v>
      </c>
      <c r="N319" s="1"/>
      <c r="O319" s="1"/>
    </row>
    <row r="320" spans="1:15" ht="12.75" customHeight="1">
      <c r="A320" s="33">
        <v>310</v>
      </c>
      <c r="B320" s="53" t="s">
        <v>284</v>
      </c>
      <c r="C320" s="31">
        <v>817.95</v>
      </c>
      <c r="D320" s="36">
        <v>818.5</v>
      </c>
      <c r="E320" s="36">
        <v>807.05</v>
      </c>
      <c r="F320" s="36">
        <v>796.15</v>
      </c>
      <c r="G320" s="36">
        <v>784.69999999999993</v>
      </c>
      <c r="H320" s="36">
        <v>829.4</v>
      </c>
      <c r="I320" s="36">
        <v>840.85</v>
      </c>
      <c r="J320" s="36">
        <v>851.75</v>
      </c>
      <c r="K320" s="31">
        <v>829.95</v>
      </c>
      <c r="L320" s="31">
        <v>807.6</v>
      </c>
      <c r="M320" s="31">
        <v>16.074470000000002</v>
      </c>
      <c r="N320" s="1"/>
      <c r="O320" s="1"/>
    </row>
    <row r="321" spans="1:15" ht="12.75" customHeight="1">
      <c r="A321" s="33">
        <v>311</v>
      </c>
      <c r="B321" s="53" t="s">
        <v>449</v>
      </c>
      <c r="C321" s="31">
        <v>2213</v>
      </c>
      <c r="D321" s="36">
        <v>2186.5333333333333</v>
      </c>
      <c r="E321" s="36">
        <v>2126.6666666666665</v>
      </c>
      <c r="F321" s="36">
        <v>2040.333333333333</v>
      </c>
      <c r="G321" s="36">
        <v>1980.4666666666662</v>
      </c>
      <c r="H321" s="36">
        <v>2272.8666666666668</v>
      </c>
      <c r="I321" s="36">
        <v>2332.7333333333336</v>
      </c>
      <c r="J321" s="36">
        <v>2419.0666666666671</v>
      </c>
      <c r="K321" s="31">
        <v>2246.4</v>
      </c>
      <c r="L321" s="31">
        <v>2100.1999999999998</v>
      </c>
      <c r="M321" s="31">
        <v>19.68028</v>
      </c>
      <c r="N321" s="1"/>
      <c r="O321" s="1"/>
    </row>
    <row r="322" spans="1:15" ht="12.75" customHeight="1">
      <c r="A322" s="33">
        <v>312</v>
      </c>
      <c r="B322" s="53" t="s">
        <v>450</v>
      </c>
      <c r="C322" s="31">
        <v>692</v>
      </c>
      <c r="D322" s="36">
        <v>687.91666666666663</v>
      </c>
      <c r="E322" s="36">
        <v>680.83333333333326</v>
      </c>
      <c r="F322" s="36">
        <v>669.66666666666663</v>
      </c>
      <c r="G322" s="36">
        <v>662.58333333333326</v>
      </c>
      <c r="H322" s="36">
        <v>699.08333333333326</v>
      </c>
      <c r="I322" s="36">
        <v>706.16666666666652</v>
      </c>
      <c r="J322" s="36">
        <v>717.33333333333326</v>
      </c>
      <c r="K322" s="31">
        <v>695</v>
      </c>
      <c r="L322" s="31">
        <v>676.75</v>
      </c>
      <c r="M322" s="31">
        <v>1.7843899999999999</v>
      </c>
      <c r="N322" s="1"/>
      <c r="O322" s="1"/>
    </row>
    <row r="323" spans="1:15" ht="12.75" customHeight="1">
      <c r="A323" s="33">
        <v>313</v>
      </c>
      <c r="B323" s="53" t="s">
        <v>451</v>
      </c>
      <c r="C323" s="31">
        <v>1078.25</v>
      </c>
      <c r="D323" s="36">
        <v>1073.3999999999999</v>
      </c>
      <c r="E323" s="36">
        <v>1049.7999999999997</v>
      </c>
      <c r="F323" s="36">
        <v>1021.3499999999999</v>
      </c>
      <c r="G323" s="36">
        <v>997.74999999999977</v>
      </c>
      <c r="H323" s="36">
        <v>1101.8499999999997</v>
      </c>
      <c r="I323" s="36">
        <v>1125.4499999999996</v>
      </c>
      <c r="J323" s="36">
        <v>1153.8999999999996</v>
      </c>
      <c r="K323" s="31">
        <v>1097</v>
      </c>
      <c r="L323" s="31">
        <v>1044.95</v>
      </c>
      <c r="M323" s="31">
        <v>1.64015</v>
      </c>
      <c r="N323" s="1"/>
      <c r="O323" s="1"/>
    </row>
    <row r="324" spans="1:15" ht="12.75" customHeight="1">
      <c r="A324" s="33">
        <v>314</v>
      </c>
      <c r="B324" s="53" t="s">
        <v>176</v>
      </c>
      <c r="C324" s="31">
        <v>1746.45</v>
      </c>
      <c r="D324" s="36">
        <v>1742.2833333333335</v>
      </c>
      <c r="E324" s="36">
        <v>1716.5666666666671</v>
      </c>
      <c r="F324" s="36">
        <v>1686.6833333333336</v>
      </c>
      <c r="G324" s="36">
        <v>1660.9666666666672</v>
      </c>
      <c r="H324" s="36">
        <v>1772.166666666667</v>
      </c>
      <c r="I324" s="36">
        <v>1797.8833333333337</v>
      </c>
      <c r="J324" s="36">
        <v>1827.7666666666669</v>
      </c>
      <c r="K324" s="31">
        <v>1768</v>
      </c>
      <c r="L324" s="31">
        <v>1712.4</v>
      </c>
      <c r="M324" s="31">
        <v>3.0319099999999999</v>
      </c>
      <c r="N324" s="1"/>
      <c r="O324" s="1"/>
    </row>
    <row r="325" spans="1:15" ht="12.75" customHeight="1">
      <c r="A325" s="33">
        <v>315</v>
      </c>
      <c r="B325" s="53" t="s">
        <v>838</v>
      </c>
      <c r="C325" s="31">
        <v>406.65</v>
      </c>
      <c r="D325" s="36">
        <v>408.5333333333333</v>
      </c>
      <c r="E325" s="36">
        <v>403.21666666666658</v>
      </c>
      <c r="F325" s="36">
        <v>399.7833333333333</v>
      </c>
      <c r="G325" s="36">
        <v>394.46666666666658</v>
      </c>
      <c r="H325" s="36">
        <v>411.96666666666658</v>
      </c>
      <c r="I325" s="36">
        <v>417.2833333333333</v>
      </c>
      <c r="J325" s="36">
        <v>420.71666666666658</v>
      </c>
      <c r="K325" s="31">
        <v>413.85</v>
      </c>
      <c r="L325" s="31">
        <v>405.1</v>
      </c>
      <c r="M325" s="31">
        <v>2.17685</v>
      </c>
      <c r="N325" s="1"/>
      <c r="O325" s="1"/>
    </row>
    <row r="326" spans="1:15" ht="12.75" customHeight="1">
      <c r="A326" s="33">
        <v>316</v>
      </c>
      <c r="B326" s="53" t="s">
        <v>285</v>
      </c>
      <c r="C326" s="31">
        <v>70.8</v>
      </c>
      <c r="D326" s="36">
        <v>70.25</v>
      </c>
      <c r="E326" s="36">
        <v>68.099999999999994</v>
      </c>
      <c r="F326" s="36">
        <v>65.399999999999991</v>
      </c>
      <c r="G326" s="36">
        <v>63.249999999999986</v>
      </c>
      <c r="H326" s="36">
        <v>72.95</v>
      </c>
      <c r="I326" s="36">
        <v>75.100000000000009</v>
      </c>
      <c r="J326" s="36">
        <v>77.800000000000011</v>
      </c>
      <c r="K326" s="31">
        <v>72.400000000000006</v>
      </c>
      <c r="L326" s="31">
        <v>67.55</v>
      </c>
      <c r="M326" s="31">
        <v>228.30741</v>
      </c>
      <c r="N326" s="1"/>
      <c r="O326" s="1"/>
    </row>
    <row r="327" spans="1:15" ht="12.75" customHeight="1">
      <c r="A327" s="33">
        <v>317</v>
      </c>
      <c r="B327" s="53" t="s">
        <v>452</v>
      </c>
      <c r="C327" s="31">
        <v>2026.55</v>
      </c>
      <c r="D327" s="36">
        <v>2011.1166666666668</v>
      </c>
      <c r="E327" s="36">
        <v>1974.4833333333336</v>
      </c>
      <c r="F327" s="36">
        <v>1922.4166666666667</v>
      </c>
      <c r="G327" s="36">
        <v>1885.7833333333335</v>
      </c>
      <c r="H327" s="36">
        <v>2063.1833333333334</v>
      </c>
      <c r="I327" s="36">
        <v>2099.8166666666666</v>
      </c>
      <c r="J327" s="36">
        <v>2151.8833333333337</v>
      </c>
      <c r="K327" s="31">
        <v>2047.75</v>
      </c>
      <c r="L327" s="31">
        <v>1959.05</v>
      </c>
      <c r="M327" s="31">
        <v>3.2867099999999998</v>
      </c>
      <c r="N327" s="1"/>
      <c r="O327" s="1"/>
    </row>
    <row r="328" spans="1:15" ht="12.75" customHeight="1">
      <c r="A328" s="33">
        <v>318</v>
      </c>
      <c r="B328" s="53" t="s">
        <v>180</v>
      </c>
      <c r="C328" s="31">
        <v>2308</v>
      </c>
      <c r="D328" s="36">
        <v>2333.4833333333331</v>
      </c>
      <c r="E328" s="36">
        <v>2276.5166666666664</v>
      </c>
      <c r="F328" s="36">
        <v>2245.0333333333333</v>
      </c>
      <c r="G328" s="36">
        <v>2188.0666666666666</v>
      </c>
      <c r="H328" s="36">
        <v>2364.9666666666662</v>
      </c>
      <c r="I328" s="36">
        <v>2421.9333333333325</v>
      </c>
      <c r="J328" s="36">
        <v>2453.4166666666661</v>
      </c>
      <c r="K328" s="31">
        <v>2390.4499999999998</v>
      </c>
      <c r="L328" s="31">
        <v>2302</v>
      </c>
      <c r="M328" s="31">
        <v>6.7118200000000003</v>
      </c>
      <c r="N328" s="1"/>
      <c r="O328" s="1"/>
    </row>
    <row r="329" spans="1:15" ht="12.75" customHeight="1">
      <c r="A329" s="33">
        <v>319</v>
      </c>
      <c r="B329" s="53" t="s">
        <v>175</v>
      </c>
      <c r="C329" s="31">
        <v>3745</v>
      </c>
      <c r="D329" s="36">
        <v>3736.4666666666667</v>
      </c>
      <c r="E329" s="36">
        <v>3670.8833333333332</v>
      </c>
      <c r="F329" s="36">
        <v>3596.7666666666664</v>
      </c>
      <c r="G329" s="36">
        <v>3531.1833333333329</v>
      </c>
      <c r="H329" s="36">
        <v>3810.5833333333335</v>
      </c>
      <c r="I329" s="36">
        <v>3876.1666666666665</v>
      </c>
      <c r="J329" s="36">
        <v>3950.2833333333338</v>
      </c>
      <c r="K329" s="31">
        <v>3802.05</v>
      </c>
      <c r="L329" s="31">
        <v>3662.35</v>
      </c>
      <c r="M329" s="31">
        <v>7.8349700000000002</v>
      </c>
      <c r="N329" s="1"/>
      <c r="O329" s="1"/>
    </row>
    <row r="330" spans="1:15" ht="12.75" customHeight="1">
      <c r="A330" s="33">
        <v>320</v>
      </c>
      <c r="B330" s="53" t="s">
        <v>182</v>
      </c>
      <c r="C330" s="31">
        <v>1633.25</v>
      </c>
      <c r="D330" s="36">
        <v>1637.9166666666667</v>
      </c>
      <c r="E330" s="36">
        <v>1621.3833333333334</v>
      </c>
      <c r="F330" s="36">
        <v>1609.5166666666667</v>
      </c>
      <c r="G330" s="36">
        <v>1592.9833333333333</v>
      </c>
      <c r="H330" s="36">
        <v>1649.7833333333335</v>
      </c>
      <c r="I330" s="36">
        <v>1666.3166666666668</v>
      </c>
      <c r="J330" s="36">
        <v>1678.1833333333336</v>
      </c>
      <c r="K330" s="31">
        <v>1654.45</v>
      </c>
      <c r="L330" s="31">
        <v>1626.05</v>
      </c>
      <c r="M330" s="31">
        <v>4.79495</v>
      </c>
      <c r="N330" s="1"/>
      <c r="O330" s="1"/>
    </row>
    <row r="331" spans="1:15" ht="12.75" customHeight="1">
      <c r="A331" s="33">
        <v>321</v>
      </c>
      <c r="B331" s="53" t="s">
        <v>453</v>
      </c>
      <c r="C331" s="31">
        <v>986.9</v>
      </c>
      <c r="D331" s="36">
        <v>984.63333333333333</v>
      </c>
      <c r="E331" s="36">
        <v>972.26666666666665</v>
      </c>
      <c r="F331" s="36">
        <v>957.63333333333333</v>
      </c>
      <c r="G331" s="36">
        <v>945.26666666666665</v>
      </c>
      <c r="H331" s="36">
        <v>999.26666666666665</v>
      </c>
      <c r="I331" s="36">
        <v>1011.6333333333332</v>
      </c>
      <c r="J331" s="36">
        <v>1026.2666666666667</v>
      </c>
      <c r="K331" s="31">
        <v>997</v>
      </c>
      <c r="L331" s="31">
        <v>970</v>
      </c>
      <c r="M331" s="31">
        <v>4.7237499999999999</v>
      </c>
      <c r="N331" s="1"/>
      <c r="O331" s="1"/>
    </row>
    <row r="332" spans="1:15" ht="12.75" customHeight="1">
      <c r="A332" s="33">
        <v>322</v>
      </c>
      <c r="B332" s="53" t="s">
        <v>454</v>
      </c>
      <c r="C332" s="31">
        <v>125.65</v>
      </c>
      <c r="D332" s="36">
        <v>125.95</v>
      </c>
      <c r="E332" s="36">
        <v>123.4</v>
      </c>
      <c r="F332" s="36">
        <v>121.15</v>
      </c>
      <c r="G332" s="36">
        <v>118.60000000000001</v>
      </c>
      <c r="H332" s="36">
        <v>128.19999999999999</v>
      </c>
      <c r="I332" s="36">
        <v>130.75</v>
      </c>
      <c r="J332" s="36">
        <v>133</v>
      </c>
      <c r="K332" s="31">
        <v>128.5</v>
      </c>
      <c r="L332" s="31">
        <v>123.7</v>
      </c>
      <c r="M332" s="31">
        <v>76.08708</v>
      </c>
      <c r="N332" s="1"/>
      <c r="O332" s="1"/>
    </row>
    <row r="333" spans="1:15" ht="12.75" customHeight="1">
      <c r="A333" s="33">
        <v>323</v>
      </c>
      <c r="B333" s="53" t="s">
        <v>455</v>
      </c>
      <c r="C333" s="31">
        <v>247.6</v>
      </c>
      <c r="D333" s="36">
        <v>250.83333333333334</v>
      </c>
      <c r="E333" s="36">
        <v>243.76666666666671</v>
      </c>
      <c r="F333" s="36">
        <v>239.93333333333337</v>
      </c>
      <c r="G333" s="36">
        <v>232.86666666666673</v>
      </c>
      <c r="H333" s="36">
        <v>254.66666666666669</v>
      </c>
      <c r="I333" s="36">
        <v>261.73333333333335</v>
      </c>
      <c r="J333" s="36">
        <v>265.56666666666666</v>
      </c>
      <c r="K333" s="31">
        <v>257.89999999999998</v>
      </c>
      <c r="L333" s="31">
        <v>247</v>
      </c>
      <c r="M333" s="31">
        <v>45.340209999999999</v>
      </c>
      <c r="N333" s="1"/>
      <c r="O333" s="1"/>
    </row>
    <row r="334" spans="1:15" ht="12.75" customHeight="1">
      <c r="A334" s="33">
        <v>324</v>
      </c>
      <c r="B334" s="53" t="s">
        <v>456</v>
      </c>
      <c r="C334" s="31">
        <v>91.2</v>
      </c>
      <c r="D334" s="36">
        <v>90.233333333333334</v>
      </c>
      <c r="E334" s="36">
        <v>88.666666666666671</v>
      </c>
      <c r="F334" s="36">
        <v>86.13333333333334</v>
      </c>
      <c r="G334" s="36">
        <v>84.566666666666677</v>
      </c>
      <c r="H334" s="36">
        <v>92.766666666666666</v>
      </c>
      <c r="I334" s="36">
        <v>94.333333333333329</v>
      </c>
      <c r="J334" s="36">
        <v>96.86666666666666</v>
      </c>
      <c r="K334" s="31">
        <v>91.8</v>
      </c>
      <c r="L334" s="31">
        <v>87.7</v>
      </c>
      <c r="M334" s="31">
        <v>503.48939000000001</v>
      </c>
      <c r="N334" s="1"/>
      <c r="O334" s="1"/>
    </row>
    <row r="335" spans="1:15" ht="12.75" customHeight="1">
      <c r="A335" s="33">
        <v>325</v>
      </c>
      <c r="B335" s="53" t="s">
        <v>457</v>
      </c>
      <c r="C335" s="31">
        <v>225.55</v>
      </c>
      <c r="D335" s="36">
        <v>225.25</v>
      </c>
      <c r="E335" s="36">
        <v>222.15</v>
      </c>
      <c r="F335" s="36">
        <v>218.75</v>
      </c>
      <c r="G335" s="36">
        <v>215.65</v>
      </c>
      <c r="H335" s="36">
        <v>228.65</v>
      </c>
      <c r="I335" s="36">
        <v>231.75000000000003</v>
      </c>
      <c r="J335" s="36">
        <v>235.15</v>
      </c>
      <c r="K335" s="31">
        <v>228.35</v>
      </c>
      <c r="L335" s="31">
        <v>221.85</v>
      </c>
      <c r="M335" s="31">
        <v>26.715219999999999</v>
      </c>
      <c r="N335" s="1"/>
      <c r="O335" s="1"/>
    </row>
    <row r="336" spans="1:15" ht="12.75" customHeight="1">
      <c r="A336" s="33">
        <v>326</v>
      </c>
      <c r="B336" s="53" t="s">
        <v>187</v>
      </c>
      <c r="C336" s="31">
        <v>240.45</v>
      </c>
      <c r="D336" s="36">
        <v>240.71666666666667</v>
      </c>
      <c r="E336" s="36">
        <v>235.88333333333333</v>
      </c>
      <c r="F336" s="36">
        <v>231.31666666666666</v>
      </c>
      <c r="G336" s="36">
        <v>226.48333333333332</v>
      </c>
      <c r="H336" s="36">
        <v>245.28333333333333</v>
      </c>
      <c r="I336" s="36">
        <v>250.11666666666665</v>
      </c>
      <c r="J336" s="36">
        <v>254.68333333333334</v>
      </c>
      <c r="K336" s="31">
        <v>245.55</v>
      </c>
      <c r="L336" s="31">
        <v>236.15</v>
      </c>
      <c r="M336" s="31">
        <v>134.64749</v>
      </c>
      <c r="N336" s="1"/>
      <c r="O336" s="1"/>
    </row>
    <row r="337" spans="1:15" ht="12.75" customHeight="1">
      <c r="A337" s="33">
        <v>327</v>
      </c>
      <c r="B337" s="53" t="s">
        <v>836</v>
      </c>
      <c r="C337" s="31">
        <v>62.25</v>
      </c>
      <c r="D337" s="36">
        <v>62.983333333333327</v>
      </c>
      <c r="E337" s="36">
        <v>60.816666666666649</v>
      </c>
      <c r="F337" s="36">
        <v>59.383333333333319</v>
      </c>
      <c r="G337" s="36">
        <v>57.21666666666664</v>
      </c>
      <c r="H337" s="36">
        <v>64.416666666666657</v>
      </c>
      <c r="I337" s="36">
        <v>66.583333333333329</v>
      </c>
      <c r="J337" s="36">
        <v>68.016666666666666</v>
      </c>
      <c r="K337" s="31">
        <v>65.150000000000006</v>
      </c>
      <c r="L337" s="31">
        <v>61.55</v>
      </c>
      <c r="M337" s="31">
        <v>459.36225000000002</v>
      </c>
      <c r="N337" s="1"/>
      <c r="O337" s="1"/>
    </row>
    <row r="338" spans="1:15" ht="12.75" customHeight="1">
      <c r="A338" s="33">
        <v>328</v>
      </c>
      <c r="B338" s="53" t="s">
        <v>189</v>
      </c>
      <c r="C338" s="31">
        <v>359.25</v>
      </c>
      <c r="D338" s="36">
        <v>358.60000000000008</v>
      </c>
      <c r="E338" s="36">
        <v>355.25000000000017</v>
      </c>
      <c r="F338" s="36">
        <v>351.25000000000011</v>
      </c>
      <c r="G338" s="36">
        <v>347.9000000000002</v>
      </c>
      <c r="H338" s="36">
        <v>362.60000000000014</v>
      </c>
      <c r="I338" s="36">
        <v>365.95000000000005</v>
      </c>
      <c r="J338" s="36">
        <v>369.9500000000001</v>
      </c>
      <c r="K338" s="31">
        <v>361.95</v>
      </c>
      <c r="L338" s="31">
        <v>354.6</v>
      </c>
      <c r="M338" s="31">
        <v>153.28939</v>
      </c>
      <c r="N338" s="1"/>
      <c r="O338" s="1"/>
    </row>
    <row r="339" spans="1:15" ht="12.75" customHeight="1">
      <c r="A339" s="33">
        <v>329</v>
      </c>
      <c r="B339" s="53" t="s">
        <v>459</v>
      </c>
      <c r="C339" s="31">
        <v>1277.5</v>
      </c>
      <c r="D339" s="36">
        <v>1279.1666666666667</v>
      </c>
      <c r="E339" s="36">
        <v>1261.3333333333335</v>
      </c>
      <c r="F339" s="36">
        <v>1245.1666666666667</v>
      </c>
      <c r="G339" s="36">
        <v>1227.3333333333335</v>
      </c>
      <c r="H339" s="36">
        <v>1295.3333333333335</v>
      </c>
      <c r="I339" s="36">
        <v>1313.166666666667</v>
      </c>
      <c r="J339" s="36">
        <v>1329.3333333333335</v>
      </c>
      <c r="K339" s="31">
        <v>1297</v>
      </c>
      <c r="L339" s="31">
        <v>1263</v>
      </c>
      <c r="M339" s="31">
        <v>2.6977199999999999</v>
      </c>
      <c r="N339" s="1"/>
      <c r="O339" s="1"/>
    </row>
    <row r="340" spans="1:15" ht="12.75" customHeight="1">
      <c r="A340" s="33">
        <v>330</v>
      </c>
      <c r="B340" s="53" t="s">
        <v>183</v>
      </c>
      <c r="C340" s="31">
        <v>182.95</v>
      </c>
      <c r="D340" s="36">
        <v>182.35</v>
      </c>
      <c r="E340" s="36">
        <v>179</v>
      </c>
      <c r="F340" s="36">
        <v>175.05</v>
      </c>
      <c r="G340" s="36">
        <v>171.70000000000002</v>
      </c>
      <c r="H340" s="36">
        <v>186.29999999999998</v>
      </c>
      <c r="I340" s="36">
        <v>189.64999999999995</v>
      </c>
      <c r="J340" s="36">
        <v>193.59999999999997</v>
      </c>
      <c r="K340" s="31">
        <v>185.7</v>
      </c>
      <c r="L340" s="31">
        <v>178.4</v>
      </c>
      <c r="M340" s="31">
        <v>244.35651999999999</v>
      </c>
      <c r="N340" s="1"/>
      <c r="O340" s="1"/>
    </row>
    <row r="341" spans="1:15" ht="12.75" customHeight="1">
      <c r="A341" s="33">
        <v>331</v>
      </c>
      <c r="B341" s="53" t="s">
        <v>185</v>
      </c>
      <c r="C341" s="31">
        <v>3229.5</v>
      </c>
      <c r="D341" s="36">
        <v>3229.0666666666671</v>
      </c>
      <c r="E341" s="36">
        <v>3192.483333333334</v>
      </c>
      <c r="F341" s="36">
        <v>3155.4666666666672</v>
      </c>
      <c r="G341" s="36">
        <v>3118.8833333333341</v>
      </c>
      <c r="H341" s="36">
        <v>3266.0833333333339</v>
      </c>
      <c r="I341" s="36">
        <v>3302.666666666667</v>
      </c>
      <c r="J341" s="36">
        <v>3339.6833333333338</v>
      </c>
      <c r="K341" s="31">
        <v>3265.65</v>
      </c>
      <c r="L341" s="31">
        <v>3192.05</v>
      </c>
      <c r="M341" s="31">
        <v>3.1834600000000002</v>
      </c>
      <c r="N341" s="1"/>
      <c r="O341" s="1"/>
    </row>
    <row r="342" spans="1:15" ht="12.75" customHeight="1">
      <c r="A342" s="33">
        <v>332</v>
      </c>
      <c r="B342" s="53" t="s">
        <v>460</v>
      </c>
      <c r="C342" s="31">
        <v>635.85</v>
      </c>
      <c r="D342" s="36">
        <v>638.65</v>
      </c>
      <c r="E342" s="36">
        <v>627.29999999999995</v>
      </c>
      <c r="F342" s="36">
        <v>618.75</v>
      </c>
      <c r="G342" s="36">
        <v>607.4</v>
      </c>
      <c r="H342" s="36">
        <v>647.19999999999993</v>
      </c>
      <c r="I342" s="36">
        <v>658.55000000000007</v>
      </c>
      <c r="J342" s="36">
        <v>667.09999999999991</v>
      </c>
      <c r="K342" s="31">
        <v>650</v>
      </c>
      <c r="L342" s="31">
        <v>630.1</v>
      </c>
      <c r="M342" s="31">
        <v>2.2648600000000001</v>
      </c>
      <c r="N342" s="1"/>
      <c r="O342" s="1"/>
    </row>
    <row r="343" spans="1:15" ht="12.75" customHeight="1">
      <c r="A343" s="33">
        <v>333</v>
      </c>
      <c r="B343" s="53" t="s">
        <v>186</v>
      </c>
      <c r="C343" s="31">
        <v>2546.1</v>
      </c>
      <c r="D343" s="36">
        <v>2557.35</v>
      </c>
      <c r="E343" s="36">
        <v>2531.0499999999997</v>
      </c>
      <c r="F343" s="36">
        <v>2516</v>
      </c>
      <c r="G343" s="36">
        <v>2489.6999999999998</v>
      </c>
      <c r="H343" s="36">
        <v>2572.3999999999996</v>
      </c>
      <c r="I343" s="36">
        <v>2598.6999999999998</v>
      </c>
      <c r="J343" s="36">
        <v>2613.7499999999995</v>
      </c>
      <c r="K343" s="31">
        <v>2583.65</v>
      </c>
      <c r="L343" s="31">
        <v>2542.3000000000002</v>
      </c>
      <c r="M343" s="31">
        <v>7.6886099999999997</v>
      </c>
      <c r="N343" s="1"/>
      <c r="O343" s="1"/>
    </row>
    <row r="344" spans="1:15" ht="12.75" customHeight="1">
      <c r="A344" s="33">
        <v>334</v>
      </c>
      <c r="B344" s="53" t="s">
        <v>461</v>
      </c>
      <c r="C344" s="31">
        <v>85.9</v>
      </c>
      <c r="D344" s="36">
        <v>86.516666666666666</v>
      </c>
      <c r="E344" s="36">
        <v>84.033333333333331</v>
      </c>
      <c r="F344" s="36">
        <v>82.166666666666671</v>
      </c>
      <c r="G344" s="36">
        <v>79.683333333333337</v>
      </c>
      <c r="H344" s="36">
        <v>88.383333333333326</v>
      </c>
      <c r="I344" s="36">
        <v>90.866666666666646</v>
      </c>
      <c r="J344" s="36">
        <v>92.73333333333332</v>
      </c>
      <c r="K344" s="31">
        <v>89</v>
      </c>
      <c r="L344" s="31">
        <v>84.65</v>
      </c>
      <c r="M344" s="31">
        <v>6.1812300000000002</v>
      </c>
      <c r="N344" s="1"/>
      <c r="O344" s="1"/>
    </row>
    <row r="345" spans="1:15" ht="12.75" customHeight="1">
      <c r="A345" s="33">
        <v>335</v>
      </c>
      <c r="B345" s="53" t="s">
        <v>286</v>
      </c>
      <c r="C345" s="31">
        <v>553.25</v>
      </c>
      <c r="D345" s="36">
        <v>546.43333333333328</v>
      </c>
      <c r="E345" s="36">
        <v>536.86666666666656</v>
      </c>
      <c r="F345" s="36">
        <v>520.48333333333323</v>
      </c>
      <c r="G345" s="36">
        <v>510.91666666666652</v>
      </c>
      <c r="H345" s="36">
        <v>562.81666666666661</v>
      </c>
      <c r="I345" s="36">
        <v>572.38333333333344</v>
      </c>
      <c r="J345" s="36">
        <v>588.76666666666665</v>
      </c>
      <c r="K345" s="31">
        <v>556</v>
      </c>
      <c r="L345" s="31">
        <v>530.04999999999995</v>
      </c>
      <c r="M345" s="31">
        <v>14.71461</v>
      </c>
      <c r="N345" s="1"/>
      <c r="O345" s="1"/>
    </row>
    <row r="346" spans="1:15" ht="12.75" customHeight="1">
      <c r="A346" s="33">
        <v>336</v>
      </c>
      <c r="B346" s="53" t="s">
        <v>462</v>
      </c>
      <c r="C346" s="31">
        <v>312.89999999999998</v>
      </c>
      <c r="D346" s="36">
        <v>310.31666666666666</v>
      </c>
      <c r="E346" s="36">
        <v>305.63333333333333</v>
      </c>
      <c r="F346" s="36">
        <v>298.36666666666667</v>
      </c>
      <c r="G346" s="36">
        <v>293.68333333333334</v>
      </c>
      <c r="H346" s="36">
        <v>317.58333333333331</v>
      </c>
      <c r="I346" s="36">
        <v>322.26666666666659</v>
      </c>
      <c r="J346" s="36">
        <v>329.5333333333333</v>
      </c>
      <c r="K346" s="31">
        <v>315</v>
      </c>
      <c r="L346" s="31">
        <v>303.05</v>
      </c>
      <c r="M346" s="31">
        <v>3.6178499999999998</v>
      </c>
      <c r="N346" s="1"/>
      <c r="O346" s="1"/>
    </row>
    <row r="347" spans="1:15" ht="12.75" customHeight="1">
      <c r="A347" s="33">
        <v>337</v>
      </c>
      <c r="B347" s="53" t="s">
        <v>190</v>
      </c>
      <c r="C347" s="31">
        <v>1460.65</v>
      </c>
      <c r="D347" s="36">
        <v>1457.1499999999999</v>
      </c>
      <c r="E347" s="36">
        <v>1445.2499999999998</v>
      </c>
      <c r="F347" s="36">
        <v>1429.85</v>
      </c>
      <c r="G347" s="36">
        <v>1417.9499999999998</v>
      </c>
      <c r="H347" s="36">
        <v>1472.5499999999997</v>
      </c>
      <c r="I347" s="36">
        <v>1484.4499999999998</v>
      </c>
      <c r="J347" s="36">
        <v>1499.8499999999997</v>
      </c>
      <c r="K347" s="31">
        <v>1469.05</v>
      </c>
      <c r="L347" s="31">
        <v>1441.75</v>
      </c>
      <c r="M347" s="31">
        <v>6.1259199999999998</v>
      </c>
      <c r="N347" s="1"/>
      <c r="O347" s="1"/>
    </row>
    <row r="348" spans="1:15" ht="12.75" customHeight="1">
      <c r="A348" s="33">
        <v>338</v>
      </c>
      <c r="B348" s="53" t="s">
        <v>192</v>
      </c>
      <c r="C348" s="31">
        <v>283.14999999999998</v>
      </c>
      <c r="D348" s="36">
        <v>283.65000000000003</v>
      </c>
      <c r="E348" s="36">
        <v>274.75000000000006</v>
      </c>
      <c r="F348" s="36">
        <v>266.35000000000002</v>
      </c>
      <c r="G348" s="36">
        <v>257.45000000000005</v>
      </c>
      <c r="H348" s="36">
        <v>292.05000000000007</v>
      </c>
      <c r="I348" s="36">
        <v>300.95000000000005</v>
      </c>
      <c r="J348" s="36">
        <v>309.35000000000008</v>
      </c>
      <c r="K348" s="31">
        <v>292.55</v>
      </c>
      <c r="L348" s="31">
        <v>275.25</v>
      </c>
      <c r="M348" s="31">
        <v>790.82543999999996</v>
      </c>
      <c r="N348" s="1"/>
      <c r="O348" s="1"/>
    </row>
    <row r="349" spans="1:15" ht="12.75" customHeight="1">
      <c r="A349" s="33">
        <v>339</v>
      </c>
      <c r="B349" s="53" t="s">
        <v>287</v>
      </c>
      <c r="C349" s="31">
        <v>622.95000000000005</v>
      </c>
      <c r="D349" s="36">
        <v>622.98333333333323</v>
      </c>
      <c r="E349" s="36">
        <v>611.06666666666649</v>
      </c>
      <c r="F349" s="36">
        <v>599.18333333333328</v>
      </c>
      <c r="G349" s="36">
        <v>587.26666666666654</v>
      </c>
      <c r="H349" s="36">
        <v>634.86666666666645</v>
      </c>
      <c r="I349" s="36">
        <v>646.78333333333319</v>
      </c>
      <c r="J349" s="36">
        <v>658.6666666666664</v>
      </c>
      <c r="K349" s="31">
        <v>634.9</v>
      </c>
      <c r="L349" s="31">
        <v>611.1</v>
      </c>
      <c r="M349" s="31">
        <v>47.218649999999997</v>
      </c>
      <c r="N349" s="1"/>
      <c r="O349" s="1"/>
    </row>
    <row r="350" spans="1:15" ht="12.75" customHeight="1">
      <c r="A350" s="33">
        <v>340</v>
      </c>
      <c r="B350" s="53" t="s">
        <v>463</v>
      </c>
      <c r="C350" s="31">
        <v>1767.9</v>
      </c>
      <c r="D350" s="36">
        <v>1760.1499999999999</v>
      </c>
      <c r="E350" s="36">
        <v>1730.1999999999998</v>
      </c>
      <c r="F350" s="36">
        <v>1692.5</v>
      </c>
      <c r="G350" s="36">
        <v>1662.55</v>
      </c>
      <c r="H350" s="36">
        <v>1797.8499999999997</v>
      </c>
      <c r="I350" s="36">
        <v>1827.8</v>
      </c>
      <c r="J350" s="36">
        <v>1865.4999999999995</v>
      </c>
      <c r="K350" s="31">
        <v>1790.1</v>
      </c>
      <c r="L350" s="31">
        <v>1722.45</v>
      </c>
      <c r="M350" s="31">
        <v>8.5959699999999994</v>
      </c>
      <c r="N350" s="1"/>
      <c r="O350" s="1"/>
    </row>
    <row r="351" spans="1:15" ht="12.75" customHeight="1">
      <c r="A351" s="33">
        <v>341</v>
      </c>
      <c r="B351" s="53" t="s">
        <v>288</v>
      </c>
      <c r="C351" s="31">
        <v>391.35</v>
      </c>
      <c r="D351" s="36">
        <v>391.36666666666662</v>
      </c>
      <c r="E351" s="36">
        <v>385.33333333333326</v>
      </c>
      <c r="F351" s="36">
        <v>379.31666666666666</v>
      </c>
      <c r="G351" s="36">
        <v>373.2833333333333</v>
      </c>
      <c r="H351" s="36">
        <v>397.38333333333321</v>
      </c>
      <c r="I351" s="36">
        <v>403.41666666666663</v>
      </c>
      <c r="J351" s="36">
        <v>409.43333333333317</v>
      </c>
      <c r="K351" s="31">
        <v>397.4</v>
      </c>
      <c r="L351" s="31">
        <v>385.35</v>
      </c>
      <c r="M351" s="31">
        <v>10.98457</v>
      </c>
      <c r="N351" s="1"/>
      <c r="O351" s="1"/>
    </row>
    <row r="352" spans="1:15" ht="12.75" customHeight="1">
      <c r="A352" s="33">
        <v>342</v>
      </c>
      <c r="B352" s="53" t="s">
        <v>191</v>
      </c>
      <c r="C352" s="31">
        <v>7858.4</v>
      </c>
      <c r="D352" s="36">
        <v>7926.8166666666666</v>
      </c>
      <c r="E352" s="36">
        <v>7772.2833333333328</v>
      </c>
      <c r="F352" s="36">
        <v>7686.1666666666661</v>
      </c>
      <c r="G352" s="36">
        <v>7531.6333333333323</v>
      </c>
      <c r="H352" s="36">
        <v>8012.9333333333334</v>
      </c>
      <c r="I352" s="36">
        <v>8167.4666666666681</v>
      </c>
      <c r="J352" s="36">
        <v>8253.5833333333339</v>
      </c>
      <c r="K352" s="31">
        <v>8081.35</v>
      </c>
      <c r="L352" s="31">
        <v>7840.7</v>
      </c>
      <c r="M352" s="31">
        <v>2.0092500000000002</v>
      </c>
      <c r="N352" s="1"/>
      <c r="O352" s="1"/>
    </row>
    <row r="353" spans="1:15" ht="12.75" customHeight="1">
      <c r="A353" s="33">
        <v>343</v>
      </c>
      <c r="B353" s="53" t="s">
        <v>464</v>
      </c>
      <c r="C353" s="31">
        <v>208.3</v>
      </c>
      <c r="D353" s="36">
        <v>208.93333333333331</v>
      </c>
      <c r="E353" s="36">
        <v>206.81666666666661</v>
      </c>
      <c r="F353" s="36">
        <v>205.33333333333329</v>
      </c>
      <c r="G353" s="36">
        <v>203.21666666666658</v>
      </c>
      <c r="H353" s="36">
        <v>210.41666666666663</v>
      </c>
      <c r="I353" s="36">
        <v>212.53333333333336</v>
      </c>
      <c r="J353" s="36">
        <v>214.01666666666665</v>
      </c>
      <c r="K353" s="31">
        <v>211.05</v>
      </c>
      <c r="L353" s="31">
        <v>207.45</v>
      </c>
      <c r="M353" s="31">
        <v>1.1172800000000001</v>
      </c>
      <c r="N353" s="1"/>
      <c r="O353" s="1"/>
    </row>
    <row r="354" spans="1:15" ht="12.75" customHeight="1">
      <c r="A354" s="33">
        <v>344</v>
      </c>
      <c r="B354" s="53" t="s">
        <v>289</v>
      </c>
      <c r="C354" s="31">
        <v>1230.0999999999999</v>
      </c>
      <c r="D354" s="36">
        <v>1229.4833333333333</v>
      </c>
      <c r="E354" s="36">
        <v>1203.0666666666666</v>
      </c>
      <c r="F354" s="36">
        <v>1176.0333333333333</v>
      </c>
      <c r="G354" s="36">
        <v>1149.6166666666666</v>
      </c>
      <c r="H354" s="36">
        <v>1256.5166666666667</v>
      </c>
      <c r="I354" s="36">
        <v>1282.9333333333332</v>
      </c>
      <c r="J354" s="36">
        <v>1309.9666666666667</v>
      </c>
      <c r="K354" s="31">
        <v>1255.9000000000001</v>
      </c>
      <c r="L354" s="31">
        <v>1202.45</v>
      </c>
      <c r="M354" s="31">
        <v>14.014200000000001</v>
      </c>
      <c r="N354" s="1"/>
      <c r="O354" s="1"/>
    </row>
    <row r="355" spans="1:15" ht="12.75" customHeight="1">
      <c r="A355" s="33">
        <v>345</v>
      </c>
      <c r="B355" s="53" t="s">
        <v>465</v>
      </c>
      <c r="C355" s="31">
        <v>265.55</v>
      </c>
      <c r="D355" s="36">
        <v>265.48333333333335</v>
      </c>
      <c r="E355" s="36">
        <v>260.66666666666669</v>
      </c>
      <c r="F355" s="36">
        <v>255.78333333333336</v>
      </c>
      <c r="G355" s="36">
        <v>250.9666666666667</v>
      </c>
      <c r="H355" s="36">
        <v>270.36666666666667</v>
      </c>
      <c r="I355" s="36">
        <v>275.18333333333328</v>
      </c>
      <c r="J355" s="36">
        <v>280.06666666666666</v>
      </c>
      <c r="K355" s="31">
        <v>270.3</v>
      </c>
      <c r="L355" s="31">
        <v>260.60000000000002</v>
      </c>
      <c r="M355" s="31">
        <v>9.9949100000000008</v>
      </c>
      <c r="N355" s="1"/>
      <c r="O355" s="1"/>
    </row>
    <row r="356" spans="1:15" ht="12.75" customHeight="1">
      <c r="A356" s="33">
        <v>346</v>
      </c>
      <c r="B356" s="53" t="s">
        <v>199</v>
      </c>
      <c r="C356" s="31">
        <v>3742.25</v>
      </c>
      <c r="D356" s="36">
        <v>3770.7833333333333</v>
      </c>
      <c r="E356" s="36">
        <v>3708.4666666666667</v>
      </c>
      <c r="F356" s="36">
        <v>3674.6833333333334</v>
      </c>
      <c r="G356" s="36">
        <v>3612.3666666666668</v>
      </c>
      <c r="H356" s="36">
        <v>3804.5666666666666</v>
      </c>
      <c r="I356" s="36">
        <v>3866.8833333333332</v>
      </c>
      <c r="J356" s="36">
        <v>3900.6666666666665</v>
      </c>
      <c r="K356" s="31">
        <v>3833.1</v>
      </c>
      <c r="L356" s="31">
        <v>3737</v>
      </c>
      <c r="M356" s="31">
        <v>2.5534699999999999</v>
      </c>
      <c r="N356" s="1"/>
      <c r="O356" s="1"/>
    </row>
    <row r="357" spans="1:15" ht="12.75" customHeight="1">
      <c r="A357" s="33">
        <v>347</v>
      </c>
      <c r="B357" s="53" t="s">
        <v>466</v>
      </c>
      <c r="C357" s="31">
        <v>748.45</v>
      </c>
      <c r="D357" s="36">
        <v>747.68333333333339</v>
      </c>
      <c r="E357" s="36">
        <v>735.76666666666677</v>
      </c>
      <c r="F357" s="36">
        <v>723.08333333333337</v>
      </c>
      <c r="G357" s="36">
        <v>711.16666666666674</v>
      </c>
      <c r="H357" s="36">
        <v>760.36666666666679</v>
      </c>
      <c r="I357" s="36">
        <v>772.2833333333333</v>
      </c>
      <c r="J357" s="36">
        <v>784.96666666666681</v>
      </c>
      <c r="K357" s="31">
        <v>759.6</v>
      </c>
      <c r="L357" s="31">
        <v>735</v>
      </c>
      <c r="M357" s="31">
        <v>2.8327399999999998</v>
      </c>
      <c r="N357" s="1"/>
      <c r="O357" s="1"/>
    </row>
    <row r="358" spans="1:15" ht="12.75" customHeight="1">
      <c r="A358" s="33">
        <v>348</v>
      </c>
      <c r="B358" s="53" t="s">
        <v>467</v>
      </c>
      <c r="C358" s="31">
        <v>445.15</v>
      </c>
      <c r="D358" s="36">
        <v>440.2833333333333</v>
      </c>
      <c r="E358" s="36">
        <v>433.86666666666662</v>
      </c>
      <c r="F358" s="36">
        <v>422.58333333333331</v>
      </c>
      <c r="G358" s="36">
        <v>416.16666666666663</v>
      </c>
      <c r="H358" s="36">
        <v>451.56666666666661</v>
      </c>
      <c r="I358" s="36">
        <v>457.98333333333335</v>
      </c>
      <c r="J358" s="36">
        <v>469.26666666666659</v>
      </c>
      <c r="K358" s="31">
        <v>446.7</v>
      </c>
      <c r="L358" s="31">
        <v>429</v>
      </c>
      <c r="M358" s="31">
        <v>6.4742600000000001</v>
      </c>
      <c r="N358" s="1"/>
      <c r="O358" s="1"/>
    </row>
    <row r="359" spans="1:15" ht="12.75" customHeight="1">
      <c r="A359" s="33">
        <v>349</v>
      </c>
      <c r="B359" s="53" t="s">
        <v>204</v>
      </c>
      <c r="C359" s="31">
        <v>1385.05</v>
      </c>
      <c r="D359" s="36">
        <v>1390.45</v>
      </c>
      <c r="E359" s="36">
        <v>1364.6000000000001</v>
      </c>
      <c r="F359" s="36">
        <v>1344.15</v>
      </c>
      <c r="G359" s="36">
        <v>1318.3000000000002</v>
      </c>
      <c r="H359" s="36">
        <v>1410.9</v>
      </c>
      <c r="I359" s="36">
        <v>1436.75</v>
      </c>
      <c r="J359" s="36">
        <v>1457.2</v>
      </c>
      <c r="K359" s="31">
        <v>1416.3</v>
      </c>
      <c r="L359" s="31">
        <v>1370</v>
      </c>
      <c r="M359" s="31">
        <v>6.3260199999999998</v>
      </c>
      <c r="N359" s="1"/>
      <c r="O359" s="1"/>
    </row>
    <row r="360" spans="1:15" ht="12.75" customHeight="1">
      <c r="A360" s="33">
        <v>350</v>
      </c>
      <c r="B360" s="53" t="s">
        <v>193</v>
      </c>
      <c r="C360" s="31">
        <v>35675.5</v>
      </c>
      <c r="D360" s="36">
        <v>35547.200000000004</v>
      </c>
      <c r="E360" s="36">
        <v>35128.400000000009</v>
      </c>
      <c r="F360" s="36">
        <v>34581.300000000003</v>
      </c>
      <c r="G360" s="36">
        <v>34162.500000000007</v>
      </c>
      <c r="H360" s="36">
        <v>36094.30000000001</v>
      </c>
      <c r="I360" s="36">
        <v>36513.100000000013</v>
      </c>
      <c r="J360" s="36">
        <v>37060.200000000012</v>
      </c>
      <c r="K360" s="31">
        <v>35966</v>
      </c>
      <c r="L360" s="31">
        <v>35000.1</v>
      </c>
      <c r="M360" s="31">
        <v>0.28186</v>
      </c>
      <c r="N360" s="1"/>
      <c r="O360" s="1"/>
    </row>
    <row r="361" spans="1:15" ht="12.75" customHeight="1">
      <c r="A361" s="33">
        <v>351</v>
      </c>
      <c r="B361" s="53" t="s">
        <v>290</v>
      </c>
      <c r="C361" s="31">
        <v>1408.5</v>
      </c>
      <c r="D361" s="36">
        <v>1383.4833333333333</v>
      </c>
      <c r="E361" s="36">
        <v>1342.9666666666667</v>
      </c>
      <c r="F361" s="36">
        <v>1277.4333333333334</v>
      </c>
      <c r="G361" s="36">
        <v>1236.9166666666667</v>
      </c>
      <c r="H361" s="36">
        <v>1449.0166666666667</v>
      </c>
      <c r="I361" s="36">
        <v>1489.5333333333335</v>
      </c>
      <c r="J361" s="36">
        <v>1555.0666666666666</v>
      </c>
      <c r="K361" s="31">
        <v>1424</v>
      </c>
      <c r="L361" s="31">
        <v>1317.95</v>
      </c>
      <c r="M361" s="31">
        <v>21.20288</v>
      </c>
      <c r="N361" s="1"/>
      <c r="O361" s="1"/>
    </row>
    <row r="362" spans="1:15" ht="12.75" customHeight="1">
      <c r="A362" s="33">
        <v>352</v>
      </c>
      <c r="B362" s="53" t="s">
        <v>195</v>
      </c>
      <c r="C362" s="31">
        <v>3858.25</v>
      </c>
      <c r="D362" s="36">
        <v>3895.1</v>
      </c>
      <c r="E362" s="36">
        <v>3813.1499999999996</v>
      </c>
      <c r="F362" s="36">
        <v>3768.0499999999997</v>
      </c>
      <c r="G362" s="36">
        <v>3686.0999999999995</v>
      </c>
      <c r="H362" s="36">
        <v>3940.2</v>
      </c>
      <c r="I362" s="36">
        <v>4022.1499999999996</v>
      </c>
      <c r="J362" s="36">
        <v>4067.25</v>
      </c>
      <c r="K362" s="31">
        <v>3977.05</v>
      </c>
      <c r="L362" s="31">
        <v>3850</v>
      </c>
      <c r="M362" s="31">
        <v>3.2466599999999999</v>
      </c>
      <c r="N362" s="1"/>
      <c r="O362" s="1"/>
    </row>
    <row r="363" spans="1:15" ht="12.75" customHeight="1">
      <c r="A363" s="33">
        <v>353</v>
      </c>
      <c r="B363" s="53" t="s">
        <v>196</v>
      </c>
      <c r="C363" s="31">
        <v>308</v>
      </c>
      <c r="D363" s="36">
        <v>307.05</v>
      </c>
      <c r="E363" s="36">
        <v>300.45000000000005</v>
      </c>
      <c r="F363" s="36">
        <v>292.90000000000003</v>
      </c>
      <c r="G363" s="36">
        <v>286.30000000000007</v>
      </c>
      <c r="H363" s="36">
        <v>314.60000000000002</v>
      </c>
      <c r="I363" s="36">
        <v>321.20000000000005</v>
      </c>
      <c r="J363" s="36">
        <v>328.75</v>
      </c>
      <c r="K363" s="31">
        <v>313.64999999999998</v>
      </c>
      <c r="L363" s="31">
        <v>299.5</v>
      </c>
      <c r="M363" s="31">
        <v>138.39297999999999</v>
      </c>
      <c r="N363" s="1"/>
      <c r="O363" s="1"/>
    </row>
    <row r="364" spans="1:15" ht="12.75" customHeight="1">
      <c r="A364" s="33">
        <v>354</v>
      </c>
      <c r="B364" s="53" t="s">
        <v>468</v>
      </c>
      <c r="C364" s="31">
        <v>4114.3500000000004</v>
      </c>
      <c r="D364" s="36">
        <v>4113.75</v>
      </c>
      <c r="E364" s="36">
        <v>4085.6000000000004</v>
      </c>
      <c r="F364" s="36">
        <v>4056.8500000000004</v>
      </c>
      <c r="G364" s="36">
        <v>4028.7000000000007</v>
      </c>
      <c r="H364" s="36">
        <v>4142.5</v>
      </c>
      <c r="I364" s="36">
        <v>4170.6499999999996</v>
      </c>
      <c r="J364" s="36">
        <v>4199.3999999999996</v>
      </c>
      <c r="K364" s="31">
        <v>4141.8999999999996</v>
      </c>
      <c r="L364" s="31">
        <v>4085</v>
      </c>
      <c r="M364" s="31">
        <v>0.14524000000000001</v>
      </c>
      <c r="N364" s="1"/>
      <c r="O364" s="1"/>
    </row>
    <row r="365" spans="1:15" ht="12.75" customHeight="1">
      <c r="A365" s="33">
        <v>355</v>
      </c>
      <c r="B365" s="53" t="s">
        <v>469</v>
      </c>
      <c r="C365" s="31">
        <v>3128.9</v>
      </c>
      <c r="D365" s="36">
        <v>3095.25</v>
      </c>
      <c r="E365" s="36">
        <v>3013.65</v>
      </c>
      <c r="F365" s="36">
        <v>2898.4</v>
      </c>
      <c r="G365" s="36">
        <v>2816.8</v>
      </c>
      <c r="H365" s="36">
        <v>3210.5</v>
      </c>
      <c r="I365" s="36">
        <v>3292.1000000000004</v>
      </c>
      <c r="J365" s="36">
        <v>3407.35</v>
      </c>
      <c r="K365" s="31">
        <v>3176.85</v>
      </c>
      <c r="L365" s="31">
        <v>2980</v>
      </c>
      <c r="M365" s="31">
        <v>9.8451199999999996</v>
      </c>
      <c r="N365" s="1"/>
      <c r="O365" s="1"/>
    </row>
    <row r="366" spans="1:15" ht="12.75" customHeight="1">
      <c r="A366" s="33">
        <v>356</v>
      </c>
      <c r="B366" s="53" t="s">
        <v>198</v>
      </c>
      <c r="C366" s="31">
        <v>2879.1</v>
      </c>
      <c r="D366" s="36">
        <v>2876.7833333333333</v>
      </c>
      <c r="E366" s="36">
        <v>2855.3166666666666</v>
      </c>
      <c r="F366" s="36">
        <v>2831.5333333333333</v>
      </c>
      <c r="G366" s="36">
        <v>2810.0666666666666</v>
      </c>
      <c r="H366" s="36">
        <v>2900.5666666666666</v>
      </c>
      <c r="I366" s="36">
        <v>2922.0333333333328</v>
      </c>
      <c r="J366" s="36">
        <v>2945.8166666666666</v>
      </c>
      <c r="K366" s="31">
        <v>2898.25</v>
      </c>
      <c r="L366" s="31">
        <v>2853</v>
      </c>
      <c r="M366" s="31">
        <v>1.87154</v>
      </c>
      <c r="N366" s="1"/>
      <c r="O366" s="1"/>
    </row>
    <row r="367" spans="1:15" ht="12.75" customHeight="1">
      <c r="A367" s="33">
        <v>357</v>
      </c>
      <c r="B367" s="53" t="s">
        <v>194</v>
      </c>
      <c r="C367" s="31">
        <v>837.55</v>
      </c>
      <c r="D367" s="36">
        <v>837.35</v>
      </c>
      <c r="E367" s="36">
        <v>825.2</v>
      </c>
      <c r="F367" s="36">
        <v>812.85</v>
      </c>
      <c r="G367" s="36">
        <v>800.7</v>
      </c>
      <c r="H367" s="36">
        <v>849.7</v>
      </c>
      <c r="I367" s="36">
        <v>861.84999999999991</v>
      </c>
      <c r="J367" s="36">
        <v>874.2</v>
      </c>
      <c r="K367" s="31">
        <v>849.5</v>
      </c>
      <c r="L367" s="31">
        <v>825</v>
      </c>
      <c r="M367" s="31">
        <v>7.9941000000000004</v>
      </c>
      <c r="N367" s="1"/>
      <c r="O367" s="1"/>
    </row>
    <row r="368" spans="1:15" ht="12.75" customHeight="1">
      <c r="A368" s="33">
        <v>358</v>
      </c>
      <c r="B368" s="53" t="s">
        <v>470</v>
      </c>
      <c r="C368" s="31">
        <v>141.5</v>
      </c>
      <c r="D368" s="36">
        <v>140.85</v>
      </c>
      <c r="E368" s="36">
        <v>139.25</v>
      </c>
      <c r="F368" s="36">
        <v>137</v>
      </c>
      <c r="G368" s="36">
        <v>135.4</v>
      </c>
      <c r="H368" s="36">
        <v>143.1</v>
      </c>
      <c r="I368" s="36">
        <v>144.69999999999996</v>
      </c>
      <c r="J368" s="36">
        <v>146.94999999999999</v>
      </c>
      <c r="K368" s="31">
        <v>142.44999999999999</v>
      </c>
      <c r="L368" s="31">
        <v>138.6</v>
      </c>
      <c r="M368" s="31">
        <v>21.363510000000002</v>
      </c>
      <c r="N368" s="1"/>
      <c r="O368" s="1"/>
    </row>
    <row r="369" spans="1:15" ht="12.75" customHeight="1">
      <c r="A369" s="33">
        <v>359</v>
      </c>
      <c r="B369" s="53" t="s">
        <v>471</v>
      </c>
      <c r="C369" s="31">
        <v>1568.4</v>
      </c>
      <c r="D369" s="36">
        <v>1553.6833333333334</v>
      </c>
      <c r="E369" s="36">
        <v>1530.3666666666668</v>
      </c>
      <c r="F369" s="36">
        <v>1492.3333333333335</v>
      </c>
      <c r="G369" s="36">
        <v>1469.0166666666669</v>
      </c>
      <c r="H369" s="36">
        <v>1591.7166666666667</v>
      </c>
      <c r="I369" s="36">
        <v>1615.0333333333333</v>
      </c>
      <c r="J369" s="36">
        <v>1653.0666666666666</v>
      </c>
      <c r="K369" s="31">
        <v>1577</v>
      </c>
      <c r="L369" s="31">
        <v>1515.65</v>
      </c>
      <c r="M369" s="31">
        <v>0.92664000000000002</v>
      </c>
      <c r="N369" s="1"/>
      <c r="O369" s="1"/>
    </row>
    <row r="370" spans="1:15" ht="12.75" customHeight="1">
      <c r="A370" s="33">
        <v>360</v>
      </c>
      <c r="B370" s="53" t="s">
        <v>201</v>
      </c>
      <c r="C370" s="31">
        <v>5267.55</v>
      </c>
      <c r="D370" s="36">
        <v>5298.55</v>
      </c>
      <c r="E370" s="36">
        <v>5210.1000000000004</v>
      </c>
      <c r="F370" s="36">
        <v>5152.6500000000005</v>
      </c>
      <c r="G370" s="36">
        <v>5064.2000000000007</v>
      </c>
      <c r="H370" s="36">
        <v>5356</v>
      </c>
      <c r="I370" s="36">
        <v>5444.4499999999989</v>
      </c>
      <c r="J370" s="36">
        <v>5501.9</v>
      </c>
      <c r="K370" s="31">
        <v>5387</v>
      </c>
      <c r="L370" s="31">
        <v>5241.1000000000004</v>
      </c>
      <c r="M370" s="31">
        <v>3.4297399999999998</v>
      </c>
      <c r="N370" s="1"/>
      <c r="O370" s="1"/>
    </row>
    <row r="371" spans="1:15" ht="12.75" customHeight="1">
      <c r="A371" s="33">
        <v>361</v>
      </c>
      <c r="B371" s="53" t="s">
        <v>472</v>
      </c>
      <c r="C371" s="31">
        <v>855.3</v>
      </c>
      <c r="D371" s="36">
        <v>854.06666666666661</v>
      </c>
      <c r="E371" s="36">
        <v>846.23333333333323</v>
      </c>
      <c r="F371" s="36">
        <v>837.16666666666663</v>
      </c>
      <c r="G371" s="36">
        <v>829.33333333333326</v>
      </c>
      <c r="H371" s="36">
        <v>863.13333333333321</v>
      </c>
      <c r="I371" s="36">
        <v>870.9666666666667</v>
      </c>
      <c r="J371" s="36">
        <v>880.03333333333319</v>
      </c>
      <c r="K371" s="31">
        <v>861.9</v>
      </c>
      <c r="L371" s="31">
        <v>845</v>
      </c>
      <c r="M371" s="31">
        <v>0.52769999999999995</v>
      </c>
      <c r="N371" s="1"/>
      <c r="O371" s="1"/>
    </row>
    <row r="372" spans="1:15" ht="12.75" customHeight="1">
      <c r="A372" s="33">
        <v>362</v>
      </c>
      <c r="B372" s="53" t="s">
        <v>291</v>
      </c>
      <c r="C372" s="31">
        <v>489.25</v>
      </c>
      <c r="D372" s="36">
        <v>485.95</v>
      </c>
      <c r="E372" s="36">
        <v>478.5</v>
      </c>
      <c r="F372" s="36">
        <v>467.75</v>
      </c>
      <c r="G372" s="36">
        <v>460.3</v>
      </c>
      <c r="H372" s="36">
        <v>496.7</v>
      </c>
      <c r="I372" s="36">
        <v>504.14999999999992</v>
      </c>
      <c r="J372" s="36">
        <v>514.9</v>
      </c>
      <c r="K372" s="31">
        <v>493.4</v>
      </c>
      <c r="L372" s="31">
        <v>475.2</v>
      </c>
      <c r="M372" s="31">
        <v>9.3627800000000008</v>
      </c>
      <c r="N372" s="1"/>
      <c r="O372" s="1"/>
    </row>
    <row r="373" spans="1:15" ht="12.75" customHeight="1">
      <c r="A373" s="33">
        <v>363</v>
      </c>
      <c r="B373" s="53" t="s">
        <v>197</v>
      </c>
      <c r="C373" s="31">
        <v>396.55</v>
      </c>
      <c r="D373" s="36">
        <v>393.65000000000003</v>
      </c>
      <c r="E373" s="36">
        <v>387.90000000000009</v>
      </c>
      <c r="F373" s="36">
        <v>379.25000000000006</v>
      </c>
      <c r="G373" s="36">
        <v>373.50000000000011</v>
      </c>
      <c r="H373" s="36">
        <v>402.30000000000007</v>
      </c>
      <c r="I373" s="36">
        <v>408.04999999999995</v>
      </c>
      <c r="J373" s="36">
        <v>416.70000000000005</v>
      </c>
      <c r="K373" s="31">
        <v>399.4</v>
      </c>
      <c r="L373" s="31">
        <v>385</v>
      </c>
      <c r="M373" s="31">
        <v>105.43004000000001</v>
      </c>
      <c r="N373" s="1"/>
      <c r="O373" s="1"/>
    </row>
    <row r="374" spans="1:15" ht="12.75" customHeight="1">
      <c r="A374" s="33">
        <v>364</v>
      </c>
      <c r="B374" s="53" t="s">
        <v>202</v>
      </c>
      <c r="C374" s="31">
        <v>274.25</v>
      </c>
      <c r="D374" s="36">
        <v>273.68333333333334</v>
      </c>
      <c r="E374" s="36">
        <v>271.81666666666666</v>
      </c>
      <c r="F374" s="36">
        <v>269.38333333333333</v>
      </c>
      <c r="G374" s="36">
        <v>267.51666666666665</v>
      </c>
      <c r="H374" s="36">
        <v>276.11666666666667</v>
      </c>
      <c r="I374" s="36">
        <v>277.98333333333335</v>
      </c>
      <c r="J374" s="36">
        <v>280.41666666666669</v>
      </c>
      <c r="K374" s="31">
        <v>275.55</v>
      </c>
      <c r="L374" s="31">
        <v>271.25</v>
      </c>
      <c r="M374" s="31">
        <v>96.621949999999998</v>
      </c>
      <c r="N374" s="1"/>
      <c r="O374" s="1"/>
    </row>
    <row r="375" spans="1:15" ht="12.75" customHeight="1">
      <c r="A375" s="33">
        <v>365</v>
      </c>
      <c r="B375" s="53" t="s">
        <v>473</v>
      </c>
      <c r="C375" s="31">
        <v>508.45</v>
      </c>
      <c r="D375" s="36">
        <v>506.8</v>
      </c>
      <c r="E375" s="36">
        <v>496.65</v>
      </c>
      <c r="F375" s="36">
        <v>484.84999999999997</v>
      </c>
      <c r="G375" s="36">
        <v>474.69999999999993</v>
      </c>
      <c r="H375" s="36">
        <v>518.6</v>
      </c>
      <c r="I375" s="36">
        <v>528.75</v>
      </c>
      <c r="J375" s="36">
        <v>540.55000000000007</v>
      </c>
      <c r="K375" s="31">
        <v>516.95000000000005</v>
      </c>
      <c r="L375" s="31">
        <v>495</v>
      </c>
      <c r="M375" s="31">
        <v>3.93946</v>
      </c>
      <c r="N375" s="1"/>
      <c r="O375" s="1"/>
    </row>
    <row r="376" spans="1:15" ht="12.75" customHeight="1">
      <c r="A376" s="33">
        <v>366</v>
      </c>
      <c r="B376" s="53" t="s">
        <v>292</v>
      </c>
      <c r="C376" s="31">
        <v>1203.1500000000001</v>
      </c>
      <c r="D376" s="36">
        <v>1215.3500000000001</v>
      </c>
      <c r="E376" s="36">
        <v>1186.9500000000003</v>
      </c>
      <c r="F376" s="36">
        <v>1170.7500000000002</v>
      </c>
      <c r="G376" s="36">
        <v>1142.3500000000004</v>
      </c>
      <c r="H376" s="36">
        <v>1231.5500000000002</v>
      </c>
      <c r="I376" s="36">
        <v>1259.9500000000003</v>
      </c>
      <c r="J376" s="36">
        <v>1276.1500000000001</v>
      </c>
      <c r="K376" s="31">
        <v>1243.75</v>
      </c>
      <c r="L376" s="31">
        <v>1199.1500000000001</v>
      </c>
      <c r="M376" s="31">
        <v>5.30342</v>
      </c>
      <c r="N376" s="1"/>
      <c r="O376" s="1"/>
    </row>
    <row r="377" spans="1:15" ht="12.75" customHeight="1">
      <c r="A377" s="33">
        <v>367</v>
      </c>
      <c r="B377" s="53" t="s">
        <v>474</v>
      </c>
      <c r="C377" s="31">
        <v>605.15</v>
      </c>
      <c r="D377" s="36">
        <v>604.9666666666667</v>
      </c>
      <c r="E377" s="36">
        <v>593.28333333333342</v>
      </c>
      <c r="F377" s="36">
        <v>581.41666666666674</v>
      </c>
      <c r="G377" s="36">
        <v>569.73333333333346</v>
      </c>
      <c r="H377" s="36">
        <v>616.83333333333337</v>
      </c>
      <c r="I377" s="36">
        <v>628.51666666666677</v>
      </c>
      <c r="J377" s="36">
        <v>640.38333333333333</v>
      </c>
      <c r="K377" s="31">
        <v>616.65</v>
      </c>
      <c r="L377" s="31">
        <v>593.1</v>
      </c>
      <c r="M377" s="31">
        <v>1.92744</v>
      </c>
      <c r="N377" s="1"/>
      <c r="O377" s="1"/>
    </row>
    <row r="378" spans="1:15" ht="12.75" customHeight="1">
      <c r="A378" s="33">
        <v>368</v>
      </c>
      <c r="B378" s="53" t="s">
        <v>475</v>
      </c>
      <c r="C378" s="31">
        <v>170.5</v>
      </c>
      <c r="D378" s="36">
        <v>171.11666666666667</v>
      </c>
      <c r="E378" s="36">
        <v>169.38333333333335</v>
      </c>
      <c r="F378" s="36">
        <v>168.26666666666668</v>
      </c>
      <c r="G378" s="36">
        <v>166.53333333333336</v>
      </c>
      <c r="H378" s="36">
        <v>172.23333333333335</v>
      </c>
      <c r="I378" s="36">
        <v>173.9666666666667</v>
      </c>
      <c r="J378" s="36">
        <v>175.08333333333334</v>
      </c>
      <c r="K378" s="31">
        <v>172.85</v>
      </c>
      <c r="L378" s="31">
        <v>170</v>
      </c>
      <c r="M378" s="31">
        <v>1.4899800000000001</v>
      </c>
      <c r="N378" s="1"/>
      <c r="O378" s="1"/>
    </row>
    <row r="379" spans="1:15" ht="12.75" customHeight="1">
      <c r="A379" s="33">
        <v>369</v>
      </c>
      <c r="B379" s="53" t="s">
        <v>873</v>
      </c>
      <c r="C379" s="31">
        <v>4734.75</v>
      </c>
      <c r="D379" s="36">
        <v>4717.0166666666664</v>
      </c>
      <c r="E379" s="36">
        <v>4684.2333333333327</v>
      </c>
      <c r="F379" s="36">
        <v>4633.7166666666662</v>
      </c>
      <c r="G379" s="36">
        <v>4600.9333333333325</v>
      </c>
      <c r="H379" s="36">
        <v>4767.5333333333328</v>
      </c>
      <c r="I379" s="36">
        <v>4800.3166666666657</v>
      </c>
      <c r="J379" s="36">
        <v>4850.833333333333</v>
      </c>
      <c r="K379" s="31">
        <v>4749.8</v>
      </c>
      <c r="L379" s="31">
        <v>4666.5</v>
      </c>
      <c r="M379" s="31">
        <v>6.0470000000000003E-2</v>
      </c>
      <c r="N379" s="1"/>
      <c r="O379" s="1"/>
    </row>
    <row r="380" spans="1:15" ht="12.75" customHeight="1">
      <c r="A380" s="33">
        <v>370</v>
      </c>
      <c r="B380" s="53" t="s">
        <v>293</v>
      </c>
      <c r="C380" s="31">
        <v>15811.45</v>
      </c>
      <c r="D380" s="36">
        <v>15900.5</v>
      </c>
      <c r="E380" s="36">
        <v>15661</v>
      </c>
      <c r="F380" s="36">
        <v>15510.55</v>
      </c>
      <c r="G380" s="36">
        <v>15271.05</v>
      </c>
      <c r="H380" s="36">
        <v>16050.95</v>
      </c>
      <c r="I380" s="36">
        <v>16290.45</v>
      </c>
      <c r="J380" s="36">
        <v>16440.900000000001</v>
      </c>
      <c r="K380" s="31">
        <v>16140</v>
      </c>
      <c r="L380" s="31">
        <v>15750.05</v>
      </c>
      <c r="M380" s="31">
        <v>6.5009999999999998E-2</v>
      </c>
      <c r="N380" s="1"/>
      <c r="O380" s="1"/>
    </row>
    <row r="381" spans="1:15" ht="12.75" customHeight="1">
      <c r="A381" s="33">
        <v>371</v>
      </c>
      <c r="B381" s="53" t="s">
        <v>200</v>
      </c>
      <c r="C381" s="31">
        <v>128.55000000000001</v>
      </c>
      <c r="D381" s="36">
        <v>129.75</v>
      </c>
      <c r="E381" s="36">
        <v>127</v>
      </c>
      <c r="F381" s="36">
        <v>125.44999999999999</v>
      </c>
      <c r="G381" s="36">
        <v>122.69999999999999</v>
      </c>
      <c r="H381" s="36">
        <v>131.30000000000001</v>
      </c>
      <c r="I381" s="36">
        <v>134.05000000000001</v>
      </c>
      <c r="J381" s="36">
        <v>135.60000000000002</v>
      </c>
      <c r="K381" s="31">
        <v>132.5</v>
      </c>
      <c r="L381" s="31">
        <v>128.19999999999999</v>
      </c>
      <c r="M381" s="31">
        <v>450.07324</v>
      </c>
      <c r="N381" s="1"/>
      <c r="O381" s="1"/>
    </row>
    <row r="382" spans="1:15" ht="12.75" customHeight="1">
      <c r="A382" s="33">
        <v>372</v>
      </c>
      <c r="B382" s="53" t="s">
        <v>476</v>
      </c>
      <c r="C382" s="31">
        <v>593.79999999999995</v>
      </c>
      <c r="D382" s="36">
        <v>596.73333333333335</v>
      </c>
      <c r="E382" s="36">
        <v>586.76666666666665</v>
      </c>
      <c r="F382" s="36">
        <v>579.73333333333335</v>
      </c>
      <c r="G382" s="36">
        <v>569.76666666666665</v>
      </c>
      <c r="H382" s="36">
        <v>603.76666666666665</v>
      </c>
      <c r="I382" s="36">
        <v>613.73333333333335</v>
      </c>
      <c r="J382" s="36">
        <v>620.76666666666665</v>
      </c>
      <c r="K382" s="31">
        <v>606.70000000000005</v>
      </c>
      <c r="L382" s="31">
        <v>589.70000000000005</v>
      </c>
      <c r="M382" s="31">
        <v>3.64432</v>
      </c>
      <c r="N382" s="1"/>
      <c r="O382" s="1"/>
    </row>
    <row r="383" spans="1:15" ht="12.75" customHeight="1">
      <c r="A383" s="33">
        <v>373</v>
      </c>
      <c r="B383" s="53" t="s">
        <v>207</v>
      </c>
      <c r="C383" s="31">
        <v>243.85</v>
      </c>
      <c r="D383" s="36">
        <v>245.18333333333331</v>
      </c>
      <c r="E383" s="36">
        <v>240.76666666666662</v>
      </c>
      <c r="F383" s="36">
        <v>237.68333333333331</v>
      </c>
      <c r="G383" s="36">
        <v>233.26666666666662</v>
      </c>
      <c r="H383" s="36">
        <v>248.26666666666662</v>
      </c>
      <c r="I383" s="36">
        <v>252.68333333333331</v>
      </c>
      <c r="J383" s="36">
        <v>255.76666666666662</v>
      </c>
      <c r="K383" s="31">
        <v>249.6</v>
      </c>
      <c r="L383" s="31">
        <v>242.1</v>
      </c>
      <c r="M383" s="31">
        <v>72.62079</v>
      </c>
      <c r="N383" s="1"/>
      <c r="O383" s="1"/>
    </row>
    <row r="384" spans="1:15" ht="12.75" customHeight="1">
      <c r="A384" s="33">
        <v>374</v>
      </c>
      <c r="B384" s="53" t="s">
        <v>208</v>
      </c>
      <c r="C384" s="31">
        <v>429.35</v>
      </c>
      <c r="D384" s="36">
        <v>427.45</v>
      </c>
      <c r="E384" s="36">
        <v>422.04999999999995</v>
      </c>
      <c r="F384" s="36">
        <v>414.74999999999994</v>
      </c>
      <c r="G384" s="36">
        <v>409.34999999999991</v>
      </c>
      <c r="H384" s="36">
        <v>434.75</v>
      </c>
      <c r="I384" s="36">
        <v>440.15</v>
      </c>
      <c r="J384" s="36">
        <v>447.45000000000005</v>
      </c>
      <c r="K384" s="31">
        <v>432.85</v>
      </c>
      <c r="L384" s="31">
        <v>420.15</v>
      </c>
      <c r="M384" s="31">
        <v>121.15039</v>
      </c>
      <c r="N384" s="1"/>
      <c r="O384" s="1"/>
    </row>
    <row r="385" spans="1:15" ht="12.75" customHeight="1">
      <c r="A385" s="33">
        <v>375</v>
      </c>
      <c r="B385" s="53" t="s">
        <v>477</v>
      </c>
      <c r="C385" s="31">
        <v>642.1</v>
      </c>
      <c r="D385" s="36">
        <v>637.7833333333333</v>
      </c>
      <c r="E385" s="36">
        <v>627.41666666666663</v>
      </c>
      <c r="F385" s="36">
        <v>612.73333333333335</v>
      </c>
      <c r="G385" s="36">
        <v>602.36666666666667</v>
      </c>
      <c r="H385" s="36">
        <v>652.46666666666658</v>
      </c>
      <c r="I385" s="36">
        <v>662.83333333333337</v>
      </c>
      <c r="J385" s="36">
        <v>677.51666666666654</v>
      </c>
      <c r="K385" s="31">
        <v>648.15</v>
      </c>
      <c r="L385" s="31">
        <v>623.1</v>
      </c>
      <c r="M385" s="31">
        <v>5.2528100000000002</v>
      </c>
      <c r="N385" s="1"/>
      <c r="O385" s="1"/>
    </row>
    <row r="386" spans="1:15" ht="12.75" customHeight="1">
      <c r="A386" s="33">
        <v>376</v>
      </c>
      <c r="B386" s="53" t="s">
        <v>478</v>
      </c>
      <c r="C386" s="31">
        <v>662.2</v>
      </c>
      <c r="D386" s="36">
        <v>662.45</v>
      </c>
      <c r="E386" s="36">
        <v>650.95000000000005</v>
      </c>
      <c r="F386" s="36">
        <v>639.70000000000005</v>
      </c>
      <c r="G386" s="36">
        <v>628.20000000000005</v>
      </c>
      <c r="H386" s="36">
        <v>673.7</v>
      </c>
      <c r="I386" s="36">
        <v>685.2</v>
      </c>
      <c r="J386" s="36">
        <v>696.45</v>
      </c>
      <c r="K386" s="31">
        <v>673.95</v>
      </c>
      <c r="L386" s="31">
        <v>651.20000000000005</v>
      </c>
      <c r="M386" s="31">
        <v>9.1947200000000002</v>
      </c>
      <c r="N386" s="1"/>
      <c r="O386" s="1"/>
    </row>
    <row r="387" spans="1:15" ht="12.75" customHeight="1">
      <c r="A387" s="33">
        <v>377</v>
      </c>
      <c r="B387" s="53" t="s">
        <v>479</v>
      </c>
      <c r="C387" s="31">
        <v>1756.25</v>
      </c>
      <c r="D387" s="36">
        <v>1741.8999999999999</v>
      </c>
      <c r="E387" s="36">
        <v>1710.8999999999996</v>
      </c>
      <c r="F387" s="36">
        <v>1665.5499999999997</v>
      </c>
      <c r="G387" s="36">
        <v>1634.5499999999995</v>
      </c>
      <c r="H387" s="36">
        <v>1787.2499999999998</v>
      </c>
      <c r="I387" s="36">
        <v>1818.2500000000002</v>
      </c>
      <c r="J387" s="36">
        <v>1863.6</v>
      </c>
      <c r="K387" s="31">
        <v>1772.9</v>
      </c>
      <c r="L387" s="31">
        <v>1696.55</v>
      </c>
      <c r="M387" s="31">
        <v>3.8779499999999998</v>
      </c>
      <c r="N387" s="1"/>
      <c r="O387" s="1"/>
    </row>
    <row r="388" spans="1:15" ht="12.75" customHeight="1">
      <c r="A388" s="33">
        <v>378</v>
      </c>
      <c r="B388" s="53" t="s">
        <v>480</v>
      </c>
      <c r="C388" s="31">
        <v>257.89999999999998</v>
      </c>
      <c r="D388" s="36">
        <v>255.71666666666667</v>
      </c>
      <c r="E388" s="36">
        <v>250.43333333333334</v>
      </c>
      <c r="F388" s="36">
        <v>242.96666666666667</v>
      </c>
      <c r="G388" s="36">
        <v>237.68333333333334</v>
      </c>
      <c r="H388" s="36">
        <v>263.18333333333334</v>
      </c>
      <c r="I388" s="36">
        <v>268.4666666666667</v>
      </c>
      <c r="J388" s="36">
        <v>275.93333333333334</v>
      </c>
      <c r="K388" s="31">
        <v>261</v>
      </c>
      <c r="L388" s="31">
        <v>248.25</v>
      </c>
      <c r="M388" s="31">
        <v>97.320400000000006</v>
      </c>
      <c r="N388" s="1"/>
      <c r="O388" s="1"/>
    </row>
    <row r="389" spans="1:15" ht="12.75" customHeight="1">
      <c r="A389" s="33">
        <v>379</v>
      </c>
      <c r="B389" s="53" t="s">
        <v>205</v>
      </c>
      <c r="C389" s="31">
        <v>171.55</v>
      </c>
      <c r="D389" s="36">
        <v>172.03333333333333</v>
      </c>
      <c r="E389" s="36">
        <v>169.56666666666666</v>
      </c>
      <c r="F389" s="36">
        <v>167.58333333333334</v>
      </c>
      <c r="G389" s="36">
        <v>165.11666666666667</v>
      </c>
      <c r="H389" s="36">
        <v>174.01666666666665</v>
      </c>
      <c r="I389" s="36">
        <v>176.48333333333329</v>
      </c>
      <c r="J389" s="36">
        <v>178.46666666666664</v>
      </c>
      <c r="K389" s="31">
        <v>174.5</v>
      </c>
      <c r="L389" s="31">
        <v>170.05</v>
      </c>
      <c r="M389" s="31">
        <v>15.96354</v>
      </c>
      <c r="N389" s="1"/>
      <c r="O389" s="1"/>
    </row>
    <row r="390" spans="1:15" ht="12.75" customHeight="1">
      <c r="A390" s="33">
        <v>380</v>
      </c>
      <c r="B390" s="53" t="s">
        <v>481</v>
      </c>
      <c r="C390" s="31">
        <v>1312.1</v>
      </c>
      <c r="D390" s="36">
        <v>1311.4166666666665</v>
      </c>
      <c r="E390" s="36">
        <v>1301.0333333333331</v>
      </c>
      <c r="F390" s="36">
        <v>1289.9666666666665</v>
      </c>
      <c r="G390" s="36">
        <v>1279.583333333333</v>
      </c>
      <c r="H390" s="36">
        <v>1322.4833333333331</v>
      </c>
      <c r="I390" s="36">
        <v>1332.8666666666663</v>
      </c>
      <c r="J390" s="36">
        <v>1343.9333333333332</v>
      </c>
      <c r="K390" s="31">
        <v>1321.8</v>
      </c>
      <c r="L390" s="31">
        <v>1300.3499999999999</v>
      </c>
      <c r="M390" s="31">
        <v>0.28348000000000001</v>
      </c>
      <c r="N390" s="1"/>
      <c r="O390" s="1"/>
    </row>
    <row r="391" spans="1:15" ht="12.75" customHeight="1">
      <c r="A391" s="33">
        <v>381</v>
      </c>
      <c r="B391" s="53" t="s">
        <v>482</v>
      </c>
      <c r="C391" s="31">
        <v>290.14999999999998</v>
      </c>
      <c r="D391" s="36">
        <v>291.13333333333327</v>
      </c>
      <c r="E391" s="36">
        <v>286.56666666666655</v>
      </c>
      <c r="F391" s="36">
        <v>282.98333333333329</v>
      </c>
      <c r="G391" s="36">
        <v>278.41666666666657</v>
      </c>
      <c r="H391" s="36">
        <v>294.71666666666653</v>
      </c>
      <c r="I391" s="36">
        <v>299.28333333333325</v>
      </c>
      <c r="J391" s="36">
        <v>302.8666666666665</v>
      </c>
      <c r="K391" s="31">
        <v>295.7</v>
      </c>
      <c r="L391" s="31">
        <v>287.55</v>
      </c>
      <c r="M391" s="31">
        <v>6.3358699999999999</v>
      </c>
      <c r="N391" s="1"/>
      <c r="O391" s="1"/>
    </row>
    <row r="392" spans="1:15" ht="12.75" customHeight="1">
      <c r="A392" s="33">
        <v>382</v>
      </c>
      <c r="B392" s="53" t="s">
        <v>483</v>
      </c>
      <c r="C392" s="31">
        <v>276.39999999999998</v>
      </c>
      <c r="D392" s="36">
        <v>275.26666666666665</v>
      </c>
      <c r="E392" s="36">
        <v>268.63333333333333</v>
      </c>
      <c r="F392" s="36">
        <v>260.86666666666667</v>
      </c>
      <c r="G392" s="36">
        <v>254.23333333333335</v>
      </c>
      <c r="H392" s="36">
        <v>283.0333333333333</v>
      </c>
      <c r="I392" s="36">
        <v>289.66666666666663</v>
      </c>
      <c r="J392" s="36">
        <v>297.43333333333328</v>
      </c>
      <c r="K392" s="31">
        <v>281.89999999999998</v>
      </c>
      <c r="L392" s="31">
        <v>267.5</v>
      </c>
      <c r="M392" s="31">
        <v>7.2027200000000002</v>
      </c>
      <c r="N392" s="1"/>
      <c r="O392" s="1"/>
    </row>
    <row r="393" spans="1:15" ht="12.75" customHeight="1">
      <c r="A393" s="33">
        <v>383</v>
      </c>
      <c r="B393" s="53" t="s">
        <v>484</v>
      </c>
      <c r="C393" s="31">
        <v>140.65</v>
      </c>
      <c r="D393" s="36">
        <v>140.25000000000003</v>
      </c>
      <c r="E393" s="36">
        <v>137.70000000000005</v>
      </c>
      <c r="F393" s="36">
        <v>134.75000000000003</v>
      </c>
      <c r="G393" s="36">
        <v>132.20000000000005</v>
      </c>
      <c r="H393" s="36">
        <v>143.20000000000005</v>
      </c>
      <c r="I393" s="36">
        <v>145.75000000000006</v>
      </c>
      <c r="J393" s="36">
        <v>148.70000000000005</v>
      </c>
      <c r="K393" s="31">
        <v>142.80000000000001</v>
      </c>
      <c r="L393" s="31">
        <v>137.30000000000001</v>
      </c>
      <c r="M393" s="31">
        <v>21.488769999999999</v>
      </c>
      <c r="N393" s="1"/>
      <c r="O393" s="1"/>
    </row>
    <row r="394" spans="1:15" ht="12.75" customHeight="1">
      <c r="A394" s="33">
        <v>384</v>
      </c>
      <c r="B394" s="53" t="s">
        <v>485</v>
      </c>
      <c r="C394" s="31">
        <v>2962.8</v>
      </c>
      <c r="D394" s="36">
        <v>2946.25</v>
      </c>
      <c r="E394" s="36">
        <v>2917.5</v>
      </c>
      <c r="F394" s="36">
        <v>2872.2</v>
      </c>
      <c r="G394" s="36">
        <v>2843.45</v>
      </c>
      <c r="H394" s="36">
        <v>2991.55</v>
      </c>
      <c r="I394" s="36">
        <v>3020.3</v>
      </c>
      <c r="J394" s="36">
        <v>3065.6000000000004</v>
      </c>
      <c r="K394" s="31">
        <v>2975</v>
      </c>
      <c r="L394" s="31">
        <v>2900.95</v>
      </c>
      <c r="M394" s="31">
        <v>0.37181999999999998</v>
      </c>
      <c r="N394" s="1"/>
      <c r="O394" s="1"/>
    </row>
    <row r="395" spans="1:15" ht="12.75" customHeight="1">
      <c r="A395" s="33">
        <v>385</v>
      </c>
      <c r="B395" s="53" t="s">
        <v>486</v>
      </c>
      <c r="C395" s="31">
        <v>70.849999999999994</v>
      </c>
      <c r="D395" s="36">
        <v>70.366666666666674</v>
      </c>
      <c r="E395" s="36">
        <v>68.533333333333346</v>
      </c>
      <c r="F395" s="36">
        <v>66.216666666666669</v>
      </c>
      <c r="G395" s="36">
        <v>64.38333333333334</v>
      </c>
      <c r="H395" s="36">
        <v>72.683333333333351</v>
      </c>
      <c r="I395" s="36">
        <v>74.516666666666666</v>
      </c>
      <c r="J395" s="36">
        <v>76.833333333333357</v>
      </c>
      <c r="K395" s="31">
        <v>72.2</v>
      </c>
      <c r="L395" s="31">
        <v>68.05</v>
      </c>
      <c r="M395" s="31">
        <v>29.191230000000001</v>
      </c>
      <c r="N395" s="1"/>
      <c r="O395" s="1"/>
    </row>
    <row r="396" spans="1:15" ht="12.75" customHeight="1">
      <c r="A396" s="33">
        <v>386</v>
      </c>
      <c r="B396" s="53" t="s">
        <v>487</v>
      </c>
      <c r="C396" s="31">
        <v>1871.55</v>
      </c>
      <c r="D396" s="36">
        <v>1874.1166666666668</v>
      </c>
      <c r="E396" s="36">
        <v>1857.2333333333336</v>
      </c>
      <c r="F396" s="36">
        <v>1842.9166666666667</v>
      </c>
      <c r="G396" s="36">
        <v>1826.0333333333335</v>
      </c>
      <c r="H396" s="36">
        <v>1888.4333333333336</v>
      </c>
      <c r="I396" s="36">
        <v>1905.3166666666668</v>
      </c>
      <c r="J396" s="36">
        <v>1919.6333333333337</v>
      </c>
      <c r="K396" s="31">
        <v>1891</v>
      </c>
      <c r="L396" s="31">
        <v>1859.8</v>
      </c>
      <c r="M396" s="31">
        <v>0.63731000000000004</v>
      </c>
      <c r="N396" s="1"/>
      <c r="O396" s="1"/>
    </row>
    <row r="397" spans="1:15" ht="12.75" customHeight="1">
      <c r="A397" s="33">
        <v>387</v>
      </c>
      <c r="B397" s="53" t="s">
        <v>488</v>
      </c>
      <c r="C397" s="31">
        <v>221.9</v>
      </c>
      <c r="D397" s="36">
        <v>222.78333333333333</v>
      </c>
      <c r="E397" s="36">
        <v>217.66666666666666</v>
      </c>
      <c r="F397" s="36">
        <v>213.43333333333334</v>
      </c>
      <c r="G397" s="36">
        <v>208.31666666666666</v>
      </c>
      <c r="H397" s="36">
        <v>227.01666666666665</v>
      </c>
      <c r="I397" s="36">
        <v>232.13333333333333</v>
      </c>
      <c r="J397" s="36">
        <v>236.36666666666665</v>
      </c>
      <c r="K397" s="31">
        <v>227.9</v>
      </c>
      <c r="L397" s="31">
        <v>218.55</v>
      </c>
      <c r="M397" s="31">
        <v>23.355119999999999</v>
      </c>
      <c r="N397" s="1"/>
      <c r="O397" s="1"/>
    </row>
    <row r="398" spans="1:15" ht="12.75" customHeight="1">
      <c r="A398" s="33">
        <v>388</v>
      </c>
      <c r="B398" s="53" t="s">
        <v>489</v>
      </c>
      <c r="C398" s="31">
        <v>820.2</v>
      </c>
      <c r="D398" s="36">
        <v>821.41666666666663</v>
      </c>
      <c r="E398" s="36">
        <v>808.7833333333333</v>
      </c>
      <c r="F398" s="36">
        <v>797.36666666666667</v>
      </c>
      <c r="G398" s="36">
        <v>784.73333333333335</v>
      </c>
      <c r="H398" s="36">
        <v>832.83333333333326</v>
      </c>
      <c r="I398" s="36">
        <v>845.4666666666667</v>
      </c>
      <c r="J398" s="36">
        <v>856.88333333333321</v>
      </c>
      <c r="K398" s="31">
        <v>834.05</v>
      </c>
      <c r="L398" s="31">
        <v>810</v>
      </c>
      <c r="M398" s="31">
        <v>0.54634000000000005</v>
      </c>
      <c r="N398" s="1"/>
      <c r="O398" s="1"/>
    </row>
    <row r="399" spans="1:15" ht="12.75" customHeight="1">
      <c r="A399" s="33">
        <v>389</v>
      </c>
      <c r="B399" s="53" t="s">
        <v>209</v>
      </c>
      <c r="C399" s="31">
        <v>2931.5</v>
      </c>
      <c r="D399" s="36">
        <v>2925.2333333333336</v>
      </c>
      <c r="E399" s="36">
        <v>2908.1166666666672</v>
      </c>
      <c r="F399" s="36">
        <v>2884.7333333333336</v>
      </c>
      <c r="G399" s="36">
        <v>2867.6166666666672</v>
      </c>
      <c r="H399" s="36">
        <v>2948.6166666666672</v>
      </c>
      <c r="I399" s="36">
        <v>2965.733333333334</v>
      </c>
      <c r="J399" s="36">
        <v>2989.1166666666672</v>
      </c>
      <c r="K399" s="31">
        <v>2942.35</v>
      </c>
      <c r="L399" s="31">
        <v>2901.85</v>
      </c>
      <c r="M399" s="31">
        <v>46.830919999999999</v>
      </c>
      <c r="N399" s="1"/>
      <c r="O399" s="1"/>
    </row>
    <row r="400" spans="1:15" ht="12.75" customHeight="1">
      <c r="A400" s="33">
        <v>390</v>
      </c>
      <c r="B400" s="53" t="s">
        <v>490</v>
      </c>
      <c r="C400" s="31">
        <v>95.75</v>
      </c>
      <c r="D400" s="36">
        <v>96.016666666666666</v>
      </c>
      <c r="E400" s="36">
        <v>94.733333333333334</v>
      </c>
      <c r="F400" s="36">
        <v>93.716666666666669</v>
      </c>
      <c r="G400" s="36">
        <v>92.433333333333337</v>
      </c>
      <c r="H400" s="36">
        <v>97.033333333333331</v>
      </c>
      <c r="I400" s="36">
        <v>98.316666666666663</v>
      </c>
      <c r="J400" s="36">
        <v>99.333333333333329</v>
      </c>
      <c r="K400" s="31">
        <v>97.3</v>
      </c>
      <c r="L400" s="31">
        <v>95</v>
      </c>
      <c r="M400" s="31">
        <v>20.88279</v>
      </c>
      <c r="N400" s="1"/>
      <c r="O400" s="1"/>
    </row>
    <row r="401" spans="1:15" ht="12.75" customHeight="1">
      <c r="A401" s="33">
        <v>391</v>
      </c>
      <c r="B401" s="53" t="s">
        <v>491</v>
      </c>
      <c r="C401" s="31">
        <v>736.55</v>
      </c>
      <c r="D401" s="36">
        <v>733.98333333333323</v>
      </c>
      <c r="E401" s="36">
        <v>722.11666666666645</v>
      </c>
      <c r="F401" s="36">
        <v>707.68333333333317</v>
      </c>
      <c r="G401" s="36">
        <v>695.81666666666638</v>
      </c>
      <c r="H401" s="36">
        <v>748.41666666666652</v>
      </c>
      <c r="I401" s="36">
        <v>760.2833333333333</v>
      </c>
      <c r="J401" s="36">
        <v>774.71666666666658</v>
      </c>
      <c r="K401" s="31">
        <v>745.85</v>
      </c>
      <c r="L401" s="31">
        <v>719.55</v>
      </c>
      <c r="M401" s="31">
        <v>0.83314999999999995</v>
      </c>
      <c r="N401" s="1"/>
      <c r="O401" s="1"/>
    </row>
    <row r="402" spans="1:15" ht="12.75" customHeight="1">
      <c r="A402" s="33">
        <v>392</v>
      </c>
      <c r="B402" s="53" t="s">
        <v>492</v>
      </c>
      <c r="C402" s="31">
        <v>1576.85</v>
      </c>
      <c r="D402" s="36">
        <v>1574.6499999999999</v>
      </c>
      <c r="E402" s="36">
        <v>1558.2999999999997</v>
      </c>
      <c r="F402" s="36">
        <v>1539.7499999999998</v>
      </c>
      <c r="G402" s="36">
        <v>1523.3999999999996</v>
      </c>
      <c r="H402" s="36">
        <v>1593.1999999999998</v>
      </c>
      <c r="I402" s="36">
        <v>1609.5499999999997</v>
      </c>
      <c r="J402" s="36">
        <v>1628.1</v>
      </c>
      <c r="K402" s="31">
        <v>1591</v>
      </c>
      <c r="L402" s="31">
        <v>1556.1</v>
      </c>
      <c r="M402" s="31">
        <v>0.78302000000000005</v>
      </c>
      <c r="N402" s="1"/>
      <c r="O402" s="1"/>
    </row>
    <row r="403" spans="1:15" ht="12.75" customHeight="1">
      <c r="A403" s="33">
        <v>393</v>
      </c>
      <c r="B403" s="53" t="s">
        <v>211</v>
      </c>
      <c r="C403" s="31">
        <v>725.8</v>
      </c>
      <c r="D403" s="36">
        <v>723.2166666666667</v>
      </c>
      <c r="E403" s="36">
        <v>715.08333333333337</v>
      </c>
      <c r="F403" s="36">
        <v>704.36666666666667</v>
      </c>
      <c r="G403" s="36">
        <v>696.23333333333335</v>
      </c>
      <c r="H403" s="36">
        <v>733.93333333333339</v>
      </c>
      <c r="I403" s="36">
        <v>742.06666666666661</v>
      </c>
      <c r="J403" s="36">
        <v>752.78333333333342</v>
      </c>
      <c r="K403" s="31">
        <v>731.35</v>
      </c>
      <c r="L403" s="31">
        <v>712.5</v>
      </c>
      <c r="M403" s="31">
        <v>10.1326</v>
      </c>
      <c r="N403" s="1"/>
      <c r="O403" s="1"/>
    </row>
    <row r="404" spans="1:15" ht="12.75" customHeight="1">
      <c r="A404" s="33">
        <v>394</v>
      </c>
      <c r="B404" s="53" t="s">
        <v>212</v>
      </c>
      <c r="C404" s="31">
        <v>1462.75</v>
      </c>
      <c r="D404" s="36">
        <v>1463.8833333333332</v>
      </c>
      <c r="E404" s="36">
        <v>1450.8666666666663</v>
      </c>
      <c r="F404" s="36">
        <v>1438.9833333333331</v>
      </c>
      <c r="G404" s="36">
        <v>1425.9666666666662</v>
      </c>
      <c r="H404" s="36">
        <v>1475.7666666666664</v>
      </c>
      <c r="I404" s="36">
        <v>1488.7833333333333</v>
      </c>
      <c r="J404" s="36">
        <v>1500.6666666666665</v>
      </c>
      <c r="K404" s="31">
        <v>1476.9</v>
      </c>
      <c r="L404" s="31">
        <v>1452</v>
      </c>
      <c r="M404" s="31">
        <v>7.1775000000000002</v>
      </c>
      <c r="N404" s="1"/>
      <c r="O404" s="1"/>
    </row>
    <row r="405" spans="1:15" ht="12.75" customHeight="1">
      <c r="A405" s="33">
        <v>395</v>
      </c>
      <c r="B405" s="53" t="s">
        <v>493</v>
      </c>
      <c r="C405" s="31">
        <v>127.5</v>
      </c>
      <c r="D405" s="36">
        <v>126.14999999999999</v>
      </c>
      <c r="E405" s="36">
        <v>123.89999999999998</v>
      </c>
      <c r="F405" s="36">
        <v>120.29999999999998</v>
      </c>
      <c r="G405" s="36">
        <v>118.04999999999997</v>
      </c>
      <c r="H405" s="36">
        <v>129.75</v>
      </c>
      <c r="I405" s="36">
        <v>132</v>
      </c>
      <c r="J405" s="36">
        <v>135.6</v>
      </c>
      <c r="K405" s="31">
        <v>128.4</v>
      </c>
      <c r="L405" s="31">
        <v>122.55</v>
      </c>
      <c r="M405" s="31">
        <v>198.99223000000001</v>
      </c>
      <c r="N405" s="1"/>
      <c r="O405" s="1"/>
    </row>
    <row r="406" spans="1:15" ht="12.75" customHeight="1">
      <c r="A406" s="33">
        <v>396</v>
      </c>
      <c r="B406" s="53" t="s">
        <v>494</v>
      </c>
      <c r="C406" s="31">
        <v>4457.7</v>
      </c>
      <c r="D406" s="36">
        <v>4486.8833333333332</v>
      </c>
      <c r="E406" s="36">
        <v>4418.8166666666666</v>
      </c>
      <c r="F406" s="36">
        <v>4379.9333333333334</v>
      </c>
      <c r="G406" s="36">
        <v>4311.8666666666668</v>
      </c>
      <c r="H406" s="36">
        <v>4525.7666666666664</v>
      </c>
      <c r="I406" s="36">
        <v>4593.8333333333321</v>
      </c>
      <c r="J406" s="36">
        <v>4632.7166666666662</v>
      </c>
      <c r="K406" s="31">
        <v>4554.95</v>
      </c>
      <c r="L406" s="31">
        <v>4448</v>
      </c>
      <c r="M406" s="31">
        <v>0.12331</v>
      </c>
      <c r="N406" s="1"/>
      <c r="O406" s="1"/>
    </row>
    <row r="407" spans="1:15" ht="12.75" customHeight="1">
      <c r="A407" s="33">
        <v>397</v>
      </c>
      <c r="B407" s="53" t="s">
        <v>216</v>
      </c>
      <c r="C407" s="31">
        <v>2518.25</v>
      </c>
      <c r="D407" s="36">
        <v>2533.7000000000003</v>
      </c>
      <c r="E407" s="36">
        <v>2495.5500000000006</v>
      </c>
      <c r="F407" s="36">
        <v>2472.8500000000004</v>
      </c>
      <c r="G407" s="36">
        <v>2434.7000000000007</v>
      </c>
      <c r="H407" s="36">
        <v>2556.4000000000005</v>
      </c>
      <c r="I407" s="36">
        <v>2594.5500000000002</v>
      </c>
      <c r="J407" s="36">
        <v>2617.2500000000005</v>
      </c>
      <c r="K407" s="31">
        <v>2571.85</v>
      </c>
      <c r="L407" s="31">
        <v>2511</v>
      </c>
      <c r="M407" s="31">
        <v>4.7344299999999997</v>
      </c>
      <c r="N407" s="1"/>
      <c r="O407" s="1"/>
    </row>
    <row r="408" spans="1:15" ht="12.75" customHeight="1">
      <c r="A408" s="33">
        <v>398</v>
      </c>
      <c r="B408" s="53" t="s">
        <v>874</v>
      </c>
      <c r="C408" s="31">
        <v>2066.5</v>
      </c>
      <c r="D408" s="36">
        <v>2062.2000000000003</v>
      </c>
      <c r="E408" s="36">
        <v>2030.3000000000006</v>
      </c>
      <c r="F408" s="36">
        <v>1994.1000000000004</v>
      </c>
      <c r="G408" s="36">
        <v>1962.2000000000007</v>
      </c>
      <c r="H408" s="36">
        <v>2098.4000000000005</v>
      </c>
      <c r="I408" s="36">
        <v>2130.3000000000002</v>
      </c>
      <c r="J408" s="36">
        <v>2166.5000000000005</v>
      </c>
      <c r="K408" s="31">
        <v>2094.1</v>
      </c>
      <c r="L408" s="31">
        <v>2026</v>
      </c>
      <c r="M408" s="31">
        <v>1.04975</v>
      </c>
      <c r="N408" s="1"/>
      <c r="O408" s="1"/>
    </row>
    <row r="409" spans="1:15" ht="12.75" customHeight="1">
      <c r="A409" s="33">
        <v>399</v>
      </c>
      <c r="B409" s="53" t="s">
        <v>179</v>
      </c>
      <c r="C409" s="31">
        <v>124.25</v>
      </c>
      <c r="D409" s="36">
        <v>122.73333333333333</v>
      </c>
      <c r="E409" s="36">
        <v>119.76666666666667</v>
      </c>
      <c r="F409" s="36">
        <v>115.28333333333333</v>
      </c>
      <c r="G409" s="36">
        <v>112.31666666666666</v>
      </c>
      <c r="H409" s="36">
        <v>127.21666666666667</v>
      </c>
      <c r="I409" s="36">
        <v>130.18333333333334</v>
      </c>
      <c r="J409" s="36">
        <v>134.66666666666669</v>
      </c>
      <c r="K409" s="31">
        <v>125.7</v>
      </c>
      <c r="L409" s="31">
        <v>118.25</v>
      </c>
      <c r="M409" s="31">
        <v>298.90341000000001</v>
      </c>
      <c r="N409" s="1"/>
      <c r="O409" s="1"/>
    </row>
    <row r="410" spans="1:15" ht="12.75" customHeight="1">
      <c r="A410" s="33">
        <v>400</v>
      </c>
      <c r="B410" s="53" t="s">
        <v>495</v>
      </c>
      <c r="C410" s="31">
        <v>8399.35</v>
      </c>
      <c r="D410" s="36">
        <v>8425.6666666666661</v>
      </c>
      <c r="E410" s="36">
        <v>8328.4833333333318</v>
      </c>
      <c r="F410" s="36">
        <v>8257.616666666665</v>
      </c>
      <c r="G410" s="36">
        <v>8160.4333333333307</v>
      </c>
      <c r="H410" s="36">
        <v>8496.5333333333328</v>
      </c>
      <c r="I410" s="36">
        <v>8593.7166666666672</v>
      </c>
      <c r="J410" s="36">
        <v>8664.5833333333339</v>
      </c>
      <c r="K410" s="31">
        <v>8522.85</v>
      </c>
      <c r="L410" s="31">
        <v>8354.7999999999993</v>
      </c>
      <c r="M410" s="31">
        <v>0.19062999999999999</v>
      </c>
      <c r="N410" s="1"/>
      <c r="O410" s="1"/>
    </row>
    <row r="411" spans="1:15" ht="12.75" customHeight="1">
      <c r="A411" s="33">
        <v>401</v>
      </c>
      <c r="B411" s="53" t="s">
        <v>496</v>
      </c>
      <c r="C411" s="31">
        <v>1498.8</v>
      </c>
      <c r="D411" s="36">
        <v>1508.2333333333336</v>
      </c>
      <c r="E411" s="36">
        <v>1483.7166666666672</v>
      </c>
      <c r="F411" s="36">
        <v>1468.6333333333337</v>
      </c>
      <c r="G411" s="36">
        <v>1444.1166666666672</v>
      </c>
      <c r="H411" s="36">
        <v>1523.3166666666671</v>
      </c>
      <c r="I411" s="36">
        <v>1547.8333333333335</v>
      </c>
      <c r="J411" s="36">
        <v>1562.916666666667</v>
      </c>
      <c r="K411" s="31">
        <v>1532.75</v>
      </c>
      <c r="L411" s="31">
        <v>1493.15</v>
      </c>
      <c r="M411" s="31">
        <v>2.24282</v>
      </c>
      <c r="N411" s="1"/>
      <c r="O411" s="1"/>
    </row>
    <row r="412" spans="1:15" ht="12.75" customHeight="1">
      <c r="A412" s="33">
        <v>402</v>
      </c>
      <c r="B412" t="s">
        <v>875</v>
      </c>
      <c r="C412" s="31">
        <v>413.4</v>
      </c>
      <c r="D412" s="36">
        <v>404.41666666666669</v>
      </c>
      <c r="E412" s="36">
        <v>392.08333333333337</v>
      </c>
      <c r="F412" s="36">
        <v>370.76666666666671</v>
      </c>
      <c r="G412" s="36">
        <v>358.43333333333339</v>
      </c>
      <c r="H412" s="36">
        <v>425.73333333333335</v>
      </c>
      <c r="I412" s="36">
        <v>438.06666666666672</v>
      </c>
      <c r="J412" s="36">
        <v>459.38333333333333</v>
      </c>
      <c r="K412" s="31">
        <v>416.75</v>
      </c>
      <c r="L412" s="31">
        <v>383.1</v>
      </c>
      <c r="M412" s="31">
        <v>23.58108</v>
      </c>
      <c r="N412" s="1"/>
      <c r="O412" s="1"/>
    </row>
    <row r="413" spans="1:15" ht="12.75" customHeight="1">
      <c r="A413" s="33">
        <v>403</v>
      </c>
      <c r="B413" s="53" t="s">
        <v>497</v>
      </c>
      <c r="C413" s="31">
        <v>3214.15</v>
      </c>
      <c r="D413" s="36">
        <v>3215.6166666666668</v>
      </c>
      <c r="E413" s="36">
        <v>3161.0833333333335</v>
      </c>
      <c r="F413" s="36">
        <v>3108.0166666666669</v>
      </c>
      <c r="G413" s="36">
        <v>3053.4833333333336</v>
      </c>
      <c r="H413" s="36">
        <v>3268.6833333333334</v>
      </c>
      <c r="I413" s="36">
        <v>3323.2166666666662</v>
      </c>
      <c r="J413" s="36">
        <v>3376.2833333333333</v>
      </c>
      <c r="K413" s="31">
        <v>3270.15</v>
      </c>
      <c r="L413" s="31">
        <v>3162.55</v>
      </c>
      <c r="M413" s="31">
        <v>0.78947000000000001</v>
      </c>
      <c r="N413" s="1"/>
      <c r="O413" s="1"/>
    </row>
    <row r="414" spans="1:15" ht="12.75" customHeight="1">
      <c r="A414" s="33">
        <v>404</v>
      </c>
      <c r="B414" s="53" t="s">
        <v>498</v>
      </c>
      <c r="C414" s="31">
        <v>367.85</v>
      </c>
      <c r="D414" s="36">
        <v>366.56666666666666</v>
      </c>
      <c r="E414" s="36">
        <v>360.23333333333335</v>
      </c>
      <c r="F414" s="36">
        <v>352.61666666666667</v>
      </c>
      <c r="G414" s="36">
        <v>346.28333333333336</v>
      </c>
      <c r="H414" s="36">
        <v>374.18333333333334</v>
      </c>
      <c r="I414" s="36">
        <v>380.51666666666671</v>
      </c>
      <c r="J414" s="36">
        <v>388.13333333333333</v>
      </c>
      <c r="K414" s="31">
        <v>372.9</v>
      </c>
      <c r="L414" s="31">
        <v>358.95</v>
      </c>
      <c r="M414" s="31">
        <v>1.2359100000000001</v>
      </c>
      <c r="N414" s="1"/>
      <c r="O414" s="1"/>
    </row>
    <row r="415" spans="1:15" ht="12.75" customHeight="1">
      <c r="A415" s="33">
        <v>405</v>
      </c>
      <c r="B415" s="53" t="s">
        <v>876</v>
      </c>
      <c r="C415" s="31">
        <v>935.65</v>
      </c>
      <c r="D415" s="36">
        <v>938.06666666666661</v>
      </c>
      <c r="E415" s="36">
        <v>928.13333333333321</v>
      </c>
      <c r="F415" s="36">
        <v>920.61666666666656</v>
      </c>
      <c r="G415" s="36">
        <v>910.68333333333317</v>
      </c>
      <c r="H415" s="36">
        <v>945.58333333333326</v>
      </c>
      <c r="I415" s="36">
        <v>955.51666666666665</v>
      </c>
      <c r="J415" s="36">
        <v>963.0333333333333</v>
      </c>
      <c r="K415" s="31">
        <v>948</v>
      </c>
      <c r="L415" s="31">
        <v>930.55</v>
      </c>
      <c r="M415" s="31">
        <v>0.57955999999999996</v>
      </c>
      <c r="N415" s="1"/>
      <c r="O415" s="1"/>
    </row>
    <row r="416" spans="1:15" ht="12.75" customHeight="1">
      <c r="A416" s="33">
        <v>406</v>
      </c>
      <c r="B416" s="53" t="s">
        <v>499</v>
      </c>
      <c r="C416" s="31">
        <v>708.6</v>
      </c>
      <c r="D416" s="36">
        <v>712.16666666666663</v>
      </c>
      <c r="E416" s="36">
        <v>701.43333333333328</v>
      </c>
      <c r="F416" s="36">
        <v>694.26666666666665</v>
      </c>
      <c r="G416" s="36">
        <v>683.5333333333333</v>
      </c>
      <c r="H416" s="36">
        <v>719.33333333333326</v>
      </c>
      <c r="I416" s="36">
        <v>730.06666666666661</v>
      </c>
      <c r="J416" s="36">
        <v>737.23333333333323</v>
      </c>
      <c r="K416" s="31">
        <v>722.9</v>
      </c>
      <c r="L416" s="31">
        <v>705</v>
      </c>
      <c r="M416" s="31">
        <v>0.30514999999999998</v>
      </c>
      <c r="N416" s="1"/>
      <c r="O416" s="1"/>
    </row>
    <row r="417" spans="1:15" ht="12.75" customHeight="1">
      <c r="A417" s="33">
        <v>407</v>
      </c>
      <c r="B417" s="53" t="s">
        <v>214</v>
      </c>
      <c r="C417" s="31">
        <v>24882.55</v>
      </c>
      <c r="D417" s="36">
        <v>24976.433333333334</v>
      </c>
      <c r="E417" s="36">
        <v>24704.666666666668</v>
      </c>
      <c r="F417" s="36">
        <v>24526.783333333333</v>
      </c>
      <c r="G417" s="36">
        <v>24255.016666666666</v>
      </c>
      <c r="H417" s="36">
        <v>25154.316666666669</v>
      </c>
      <c r="I417" s="36">
        <v>25426.083333333332</v>
      </c>
      <c r="J417" s="36">
        <v>25603.966666666671</v>
      </c>
      <c r="K417" s="31">
        <v>25248.2</v>
      </c>
      <c r="L417" s="31">
        <v>24798.55</v>
      </c>
      <c r="M417" s="31">
        <v>0.12998999999999999</v>
      </c>
      <c r="N417" s="1"/>
      <c r="O417" s="1"/>
    </row>
    <row r="418" spans="1:15" ht="12.75" customHeight="1">
      <c r="A418" s="33">
        <v>408</v>
      </c>
      <c r="B418" s="53" t="s">
        <v>500</v>
      </c>
      <c r="C418" s="31">
        <v>42.85</v>
      </c>
      <c r="D418" s="36">
        <v>42.966666666666661</v>
      </c>
      <c r="E418" s="36">
        <v>42.433333333333323</v>
      </c>
      <c r="F418" s="36">
        <v>42.016666666666659</v>
      </c>
      <c r="G418" s="36">
        <v>41.48333333333332</v>
      </c>
      <c r="H418" s="36">
        <v>43.383333333333326</v>
      </c>
      <c r="I418" s="36">
        <v>43.916666666666671</v>
      </c>
      <c r="J418" s="36">
        <v>44.333333333333329</v>
      </c>
      <c r="K418" s="31">
        <v>43.5</v>
      </c>
      <c r="L418" s="31">
        <v>42.55</v>
      </c>
      <c r="M418" s="31">
        <v>38.481369999999998</v>
      </c>
      <c r="N418" s="1"/>
      <c r="O418" s="1"/>
    </row>
    <row r="419" spans="1:15" ht="12.75" customHeight="1">
      <c r="A419" s="33">
        <v>409</v>
      </c>
      <c r="B419" s="53" t="s">
        <v>217</v>
      </c>
      <c r="C419" s="31">
        <v>2400.75</v>
      </c>
      <c r="D419" s="36">
        <v>2397.7000000000003</v>
      </c>
      <c r="E419" s="36">
        <v>2371.4000000000005</v>
      </c>
      <c r="F419" s="36">
        <v>2342.0500000000002</v>
      </c>
      <c r="G419" s="36">
        <v>2315.7500000000005</v>
      </c>
      <c r="H419" s="36">
        <v>2427.0500000000006</v>
      </c>
      <c r="I419" s="36">
        <v>2453.3500000000008</v>
      </c>
      <c r="J419" s="36">
        <v>2482.7000000000007</v>
      </c>
      <c r="K419" s="31">
        <v>2424</v>
      </c>
      <c r="L419" s="31">
        <v>2368.35</v>
      </c>
      <c r="M419" s="31">
        <v>8.0660500000000006</v>
      </c>
      <c r="N419" s="1"/>
      <c r="O419" s="1"/>
    </row>
    <row r="420" spans="1:15" ht="12.75" customHeight="1">
      <c r="A420" s="33">
        <v>410</v>
      </c>
      <c r="B420" s="53" t="s">
        <v>501</v>
      </c>
      <c r="C420" s="31">
        <v>597.1</v>
      </c>
      <c r="D420" s="36">
        <v>598.66666666666663</v>
      </c>
      <c r="E420" s="36">
        <v>590.43333333333328</v>
      </c>
      <c r="F420" s="36">
        <v>583.76666666666665</v>
      </c>
      <c r="G420" s="36">
        <v>575.5333333333333</v>
      </c>
      <c r="H420" s="36">
        <v>605.33333333333326</v>
      </c>
      <c r="I420" s="36">
        <v>613.56666666666661</v>
      </c>
      <c r="J420" s="36">
        <v>620.23333333333323</v>
      </c>
      <c r="K420" s="31">
        <v>606.9</v>
      </c>
      <c r="L420" s="31">
        <v>592</v>
      </c>
      <c r="M420" s="31">
        <v>2.4110999999999998</v>
      </c>
      <c r="N420" s="1"/>
      <c r="O420" s="1"/>
    </row>
    <row r="421" spans="1:15" ht="12.75" customHeight="1">
      <c r="A421" s="33">
        <v>411</v>
      </c>
      <c r="B421" s="53" t="s">
        <v>215</v>
      </c>
      <c r="C421" s="31">
        <v>5531.85</v>
      </c>
      <c r="D421" s="36">
        <v>5504.2833333333328</v>
      </c>
      <c r="E421" s="36">
        <v>5442.8166666666657</v>
      </c>
      <c r="F421" s="36">
        <v>5353.7833333333328</v>
      </c>
      <c r="G421" s="36">
        <v>5292.3166666666657</v>
      </c>
      <c r="H421" s="36">
        <v>5593.3166666666657</v>
      </c>
      <c r="I421" s="36">
        <v>5654.7833333333328</v>
      </c>
      <c r="J421" s="36">
        <v>5743.8166666666657</v>
      </c>
      <c r="K421" s="31">
        <v>5565.75</v>
      </c>
      <c r="L421" s="31">
        <v>5415.25</v>
      </c>
      <c r="M421" s="31">
        <v>2.67334</v>
      </c>
      <c r="N421" s="1"/>
      <c r="O421" s="1"/>
    </row>
    <row r="422" spans="1:15" ht="12.75" customHeight="1">
      <c r="A422" s="33">
        <v>412</v>
      </c>
      <c r="B422" s="53" t="s">
        <v>502</v>
      </c>
      <c r="C422" s="31">
        <v>1608</v>
      </c>
      <c r="D422" s="36">
        <v>1596.5833333333333</v>
      </c>
      <c r="E422" s="36">
        <v>1575.1666666666665</v>
      </c>
      <c r="F422" s="36">
        <v>1542.3333333333333</v>
      </c>
      <c r="G422" s="36">
        <v>1520.9166666666665</v>
      </c>
      <c r="H422" s="36">
        <v>1629.4166666666665</v>
      </c>
      <c r="I422" s="36">
        <v>1650.833333333333</v>
      </c>
      <c r="J422" s="36">
        <v>1683.6666666666665</v>
      </c>
      <c r="K422" s="31">
        <v>1618</v>
      </c>
      <c r="L422" s="31">
        <v>1563.75</v>
      </c>
      <c r="M422" s="31">
        <v>1.23584</v>
      </c>
      <c r="N422" s="1"/>
      <c r="O422" s="1"/>
    </row>
    <row r="423" spans="1:15" ht="12.75" customHeight="1">
      <c r="A423" s="33">
        <v>413</v>
      </c>
      <c r="B423" s="53" t="s">
        <v>503</v>
      </c>
      <c r="C423" s="31">
        <v>8462.7000000000007</v>
      </c>
      <c r="D423" s="36">
        <v>8514.0166666666682</v>
      </c>
      <c r="E423" s="36">
        <v>8349.6833333333361</v>
      </c>
      <c r="F423" s="36">
        <v>8236.6666666666679</v>
      </c>
      <c r="G423" s="36">
        <v>8072.3333333333358</v>
      </c>
      <c r="H423" s="36">
        <v>8627.0333333333365</v>
      </c>
      <c r="I423" s="36">
        <v>8791.3666666666686</v>
      </c>
      <c r="J423" s="36">
        <v>8904.3833333333369</v>
      </c>
      <c r="K423" s="31">
        <v>8678.35</v>
      </c>
      <c r="L423" s="31">
        <v>8401</v>
      </c>
      <c r="M423" s="31">
        <v>1.04206</v>
      </c>
      <c r="N423" s="1"/>
      <c r="O423" s="1"/>
    </row>
    <row r="424" spans="1:15" ht="12.75" customHeight="1">
      <c r="A424" s="33">
        <v>414</v>
      </c>
      <c r="B424" s="53" t="s">
        <v>294</v>
      </c>
      <c r="C424" s="31">
        <v>677.4</v>
      </c>
      <c r="D424" s="36">
        <v>674.4666666666667</v>
      </c>
      <c r="E424" s="36">
        <v>661.03333333333342</v>
      </c>
      <c r="F424" s="36">
        <v>644.66666666666674</v>
      </c>
      <c r="G424" s="36">
        <v>631.23333333333346</v>
      </c>
      <c r="H424" s="36">
        <v>690.83333333333337</v>
      </c>
      <c r="I424" s="36">
        <v>704.26666666666677</v>
      </c>
      <c r="J424" s="36">
        <v>720.63333333333333</v>
      </c>
      <c r="K424" s="31">
        <v>687.9</v>
      </c>
      <c r="L424" s="31">
        <v>658.1</v>
      </c>
      <c r="M424" s="31">
        <v>15.337999999999999</v>
      </c>
      <c r="N424" s="1"/>
      <c r="O424" s="1"/>
    </row>
    <row r="425" spans="1:15" ht="12.75" customHeight="1">
      <c r="A425" s="33">
        <v>415</v>
      </c>
      <c r="B425" s="53" t="s">
        <v>504</v>
      </c>
      <c r="C425" s="31">
        <v>700</v>
      </c>
      <c r="D425" s="36">
        <v>702.68333333333339</v>
      </c>
      <c r="E425" s="36">
        <v>695.31666666666683</v>
      </c>
      <c r="F425" s="36">
        <v>690.63333333333344</v>
      </c>
      <c r="G425" s="36">
        <v>683.26666666666688</v>
      </c>
      <c r="H425" s="36">
        <v>707.36666666666679</v>
      </c>
      <c r="I425" s="36">
        <v>714.73333333333335</v>
      </c>
      <c r="J425" s="36">
        <v>719.41666666666674</v>
      </c>
      <c r="K425" s="31">
        <v>710.05</v>
      </c>
      <c r="L425" s="31">
        <v>698</v>
      </c>
      <c r="M425" s="31">
        <v>6.0839299999999996</v>
      </c>
      <c r="N425" s="1"/>
      <c r="O425" s="1"/>
    </row>
    <row r="426" spans="1:15" ht="12.75" customHeight="1">
      <c r="A426" s="33">
        <v>416</v>
      </c>
      <c r="B426" s="53" t="s">
        <v>505</v>
      </c>
      <c r="C426" s="31">
        <v>560.35</v>
      </c>
      <c r="D426" s="36">
        <v>557.16666666666663</v>
      </c>
      <c r="E426" s="36">
        <v>549.93333333333328</v>
      </c>
      <c r="F426" s="36">
        <v>539.51666666666665</v>
      </c>
      <c r="G426" s="36">
        <v>532.2833333333333</v>
      </c>
      <c r="H426" s="36">
        <v>567.58333333333326</v>
      </c>
      <c r="I426" s="36">
        <v>574.81666666666661</v>
      </c>
      <c r="J426" s="36">
        <v>585.23333333333323</v>
      </c>
      <c r="K426" s="31">
        <v>564.4</v>
      </c>
      <c r="L426" s="31">
        <v>546.75</v>
      </c>
      <c r="M426" s="31">
        <v>2.3606600000000002</v>
      </c>
      <c r="N426" s="1"/>
      <c r="O426" s="1"/>
    </row>
    <row r="427" spans="1:15" ht="12.75" customHeight="1">
      <c r="A427" s="33">
        <v>417</v>
      </c>
      <c r="B427" s="53" t="s">
        <v>213</v>
      </c>
      <c r="C427" s="31">
        <v>751.7</v>
      </c>
      <c r="D427" s="36">
        <v>750.33333333333337</v>
      </c>
      <c r="E427" s="36">
        <v>745.76666666666677</v>
      </c>
      <c r="F427" s="36">
        <v>739.83333333333337</v>
      </c>
      <c r="G427" s="36">
        <v>735.26666666666677</v>
      </c>
      <c r="H427" s="36">
        <v>756.26666666666677</v>
      </c>
      <c r="I427" s="36">
        <v>760.83333333333337</v>
      </c>
      <c r="J427" s="36">
        <v>766.76666666666677</v>
      </c>
      <c r="K427" s="31">
        <v>754.9</v>
      </c>
      <c r="L427" s="31">
        <v>744.4</v>
      </c>
      <c r="M427" s="31">
        <v>133.38990999999999</v>
      </c>
      <c r="N427" s="1"/>
      <c r="O427" s="1"/>
    </row>
    <row r="428" spans="1:15" ht="12.75" customHeight="1">
      <c r="A428" s="33">
        <v>418</v>
      </c>
      <c r="B428" s="53" t="s">
        <v>210</v>
      </c>
      <c r="C428" s="31">
        <v>149.30000000000001</v>
      </c>
      <c r="D428" s="36">
        <v>150.04999999999998</v>
      </c>
      <c r="E428" s="36">
        <v>147.64999999999998</v>
      </c>
      <c r="F428" s="36">
        <v>146</v>
      </c>
      <c r="G428" s="36">
        <v>143.6</v>
      </c>
      <c r="H428" s="36">
        <v>151.69999999999996</v>
      </c>
      <c r="I428" s="36">
        <v>154.1</v>
      </c>
      <c r="J428" s="36">
        <v>155.74999999999994</v>
      </c>
      <c r="K428" s="31">
        <v>152.44999999999999</v>
      </c>
      <c r="L428" s="31">
        <v>148.4</v>
      </c>
      <c r="M428" s="31">
        <v>304.01301000000001</v>
      </c>
      <c r="N428" s="1"/>
      <c r="O428" s="1"/>
    </row>
    <row r="429" spans="1:15" ht="12.75" customHeight="1">
      <c r="A429" s="33">
        <v>419</v>
      </c>
      <c r="B429" s="53" t="s">
        <v>506</v>
      </c>
      <c r="C429" s="31">
        <v>528.79999999999995</v>
      </c>
      <c r="D429" s="36">
        <v>517.93333333333328</v>
      </c>
      <c r="E429" s="36">
        <v>500.91666666666652</v>
      </c>
      <c r="F429" s="36">
        <v>473.03333333333325</v>
      </c>
      <c r="G429" s="36">
        <v>456.01666666666648</v>
      </c>
      <c r="H429" s="36">
        <v>545.81666666666661</v>
      </c>
      <c r="I429" s="36">
        <v>562.83333333333326</v>
      </c>
      <c r="J429" s="36">
        <v>590.71666666666658</v>
      </c>
      <c r="K429" s="31">
        <v>534.95000000000005</v>
      </c>
      <c r="L429" s="31">
        <v>490.05</v>
      </c>
      <c r="M429" s="31">
        <v>32.382069999999999</v>
      </c>
      <c r="N429" s="1"/>
      <c r="O429" s="1"/>
    </row>
    <row r="430" spans="1:15" ht="12.75" customHeight="1">
      <c r="A430" s="33">
        <v>420</v>
      </c>
      <c r="B430" s="53" t="s">
        <v>507</v>
      </c>
      <c r="C430" s="31">
        <v>142.25</v>
      </c>
      <c r="D430" s="36">
        <v>139.43333333333334</v>
      </c>
      <c r="E430" s="36">
        <v>134.36666666666667</v>
      </c>
      <c r="F430" s="36">
        <v>126.48333333333335</v>
      </c>
      <c r="G430" s="36">
        <v>121.41666666666669</v>
      </c>
      <c r="H430" s="36">
        <v>147.31666666666666</v>
      </c>
      <c r="I430" s="36">
        <v>152.38333333333333</v>
      </c>
      <c r="J430" s="36">
        <v>160.26666666666665</v>
      </c>
      <c r="K430" s="31">
        <v>144.5</v>
      </c>
      <c r="L430" s="31">
        <v>131.55000000000001</v>
      </c>
      <c r="M430" s="31">
        <v>123.24529</v>
      </c>
      <c r="N430" s="1"/>
      <c r="O430" s="1"/>
    </row>
    <row r="431" spans="1:15" ht="12.75" customHeight="1">
      <c r="A431" s="33">
        <v>421</v>
      </c>
      <c r="B431" s="53" t="s">
        <v>508</v>
      </c>
      <c r="C431" s="31">
        <v>389.2</v>
      </c>
      <c r="D431" s="36">
        <v>390.75</v>
      </c>
      <c r="E431" s="36">
        <v>386.45</v>
      </c>
      <c r="F431" s="36">
        <v>383.7</v>
      </c>
      <c r="G431" s="36">
        <v>379.4</v>
      </c>
      <c r="H431" s="36">
        <v>393.5</v>
      </c>
      <c r="I431" s="36">
        <v>397.79999999999995</v>
      </c>
      <c r="J431" s="36">
        <v>400.55</v>
      </c>
      <c r="K431" s="31">
        <v>395.05</v>
      </c>
      <c r="L431" s="31">
        <v>388</v>
      </c>
      <c r="M431" s="31">
        <v>1.3922000000000001</v>
      </c>
      <c r="N431" s="1"/>
      <c r="O431" s="1"/>
    </row>
    <row r="432" spans="1:15" ht="12.75" customHeight="1">
      <c r="A432" s="33">
        <v>422</v>
      </c>
      <c r="B432" s="53" t="s">
        <v>509</v>
      </c>
      <c r="C432" s="31">
        <v>368.45</v>
      </c>
      <c r="D432" s="36">
        <v>368.45</v>
      </c>
      <c r="E432" s="36">
        <v>368.45</v>
      </c>
      <c r="F432" s="36">
        <v>368.45</v>
      </c>
      <c r="G432" s="36">
        <v>368.45</v>
      </c>
      <c r="H432" s="36">
        <v>368.45</v>
      </c>
      <c r="I432" s="36">
        <v>368.45</v>
      </c>
      <c r="J432" s="36">
        <v>368.45</v>
      </c>
      <c r="K432" s="31">
        <v>368.45</v>
      </c>
      <c r="L432" s="31">
        <v>368.45</v>
      </c>
      <c r="M432" s="31">
        <v>0.62487999999999999</v>
      </c>
      <c r="N432" s="1"/>
      <c r="O432" s="1"/>
    </row>
    <row r="433" spans="1:15" ht="12.75" customHeight="1">
      <c r="A433" s="33">
        <v>423</v>
      </c>
      <c r="B433" s="53" t="s">
        <v>218</v>
      </c>
      <c r="C433" s="31">
        <v>1537.55</v>
      </c>
      <c r="D433" s="36">
        <v>1535.3333333333333</v>
      </c>
      <c r="E433" s="36">
        <v>1527.3666666666666</v>
      </c>
      <c r="F433" s="36">
        <v>1517.1833333333334</v>
      </c>
      <c r="G433" s="36">
        <v>1509.2166666666667</v>
      </c>
      <c r="H433" s="36">
        <v>1545.5166666666664</v>
      </c>
      <c r="I433" s="36">
        <v>1553.4833333333331</v>
      </c>
      <c r="J433" s="36">
        <v>1563.6666666666663</v>
      </c>
      <c r="K433" s="31">
        <v>1543.3</v>
      </c>
      <c r="L433" s="31">
        <v>1525.15</v>
      </c>
      <c r="M433" s="31">
        <v>20.586970000000001</v>
      </c>
      <c r="N433" s="1"/>
      <c r="O433" s="1"/>
    </row>
    <row r="434" spans="1:15" ht="12.75" customHeight="1">
      <c r="A434" s="33">
        <v>424</v>
      </c>
      <c r="B434" s="53" t="s">
        <v>219</v>
      </c>
      <c r="C434" s="31">
        <v>605.75</v>
      </c>
      <c r="D434" s="36">
        <v>606.13333333333333</v>
      </c>
      <c r="E434" s="36">
        <v>597.61666666666667</v>
      </c>
      <c r="F434" s="36">
        <v>589.48333333333335</v>
      </c>
      <c r="G434" s="36">
        <v>580.9666666666667</v>
      </c>
      <c r="H434" s="36">
        <v>614.26666666666665</v>
      </c>
      <c r="I434" s="36">
        <v>622.7833333333333</v>
      </c>
      <c r="J434" s="36">
        <v>630.91666666666663</v>
      </c>
      <c r="K434" s="31">
        <v>614.65</v>
      </c>
      <c r="L434" s="31">
        <v>598</v>
      </c>
      <c r="M434" s="31">
        <v>6.0184899999999999</v>
      </c>
      <c r="N434" s="1"/>
      <c r="O434" s="1"/>
    </row>
    <row r="435" spans="1:15" ht="12.75" customHeight="1">
      <c r="A435" s="33">
        <v>425</v>
      </c>
      <c r="B435" s="53" t="s">
        <v>510</v>
      </c>
      <c r="C435" s="31">
        <v>4632.8999999999996</v>
      </c>
      <c r="D435" s="36">
        <v>4621.45</v>
      </c>
      <c r="E435" s="36">
        <v>4551.3499999999995</v>
      </c>
      <c r="F435" s="36">
        <v>4469.7999999999993</v>
      </c>
      <c r="G435" s="36">
        <v>4399.6999999999989</v>
      </c>
      <c r="H435" s="36">
        <v>4703</v>
      </c>
      <c r="I435" s="36">
        <v>4773.1000000000004</v>
      </c>
      <c r="J435" s="36">
        <v>4854.6500000000005</v>
      </c>
      <c r="K435" s="31">
        <v>4691.55</v>
      </c>
      <c r="L435" s="31">
        <v>4539.8999999999996</v>
      </c>
      <c r="M435" s="31">
        <v>1.0017199999999999</v>
      </c>
      <c r="N435" s="1"/>
      <c r="O435" s="1"/>
    </row>
    <row r="436" spans="1:15" ht="12.75" customHeight="1">
      <c r="A436" s="33">
        <v>426</v>
      </c>
      <c r="B436" s="53" t="s">
        <v>511</v>
      </c>
      <c r="C436" s="31">
        <v>1100.1500000000001</v>
      </c>
      <c r="D436" s="36">
        <v>1111.5166666666667</v>
      </c>
      <c r="E436" s="36">
        <v>1088.6333333333332</v>
      </c>
      <c r="F436" s="36">
        <v>1077.1166666666666</v>
      </c>
      <c r="G436" s="36">
        <v>1054.2333333333331</v>
      </c>
      <c r="H436" s="36">
        <v>1123.0333333333333</v>
      </c>
      <c r="I436" s="36">
        <v>1145.916666666667</v>
      </c>
      <c r="J436" s="36">
        <v>1157.4333333333334</v>
      </c>
      <c r="K436" s="31">
        <v>1134.4000000000001</v>
      </c>
      <c r="L436" s="31">
        <v>1100</v>
      </c>
      <c r="M436" s="31">
        <v>3.15659</v>
      </c>
      <c r="N436" s="1"/>
      <c r="O436" s="1"/>
    </row>
    <row r="437" spans="1:15" ht="12.75" customHeight="1">
      <c r="A437" s="33">
        <v>427</v>
      </c>
      <c r="B437" s="53" t="s">
        <v>512</v>
      </c>
      <c r="C437" s="31">
        <v>427</v>
      </c>
      <c r="D437" s="36">
        <v>428.76666666666665</v>
      </c>
      <c r="E437" s="36">
        <v>423.2833333333333</v>
      </c>
      <c r="F437" s="36">
        <v>419.56666666666666</v>
      </c>
      <c r="G437" s="36">
        <v>414.08333333333331</v>
      </c>
      <c r="H437" s="36">
        <v>432.48333333333329</v>
      </c>
      <c r="I437" s="36">
        <v>437.96666666666664</v>
      </c>
      <c r="J437" s="36">
        <v>441.68333333333328</v>
      </c>
      <c r="K437" s="31">
        <v>434.25</v>
      </c>
      <c r="L437" s="31">
        <v>425.05</v>
      </c>
      <c r="M437" s="31">
        <v>2.1767500000000002</v>
      </c>
      <c r="N437" s="1"/>
      <c r="O437" s="1"/>
    </row>
    <row r="438" spans="1:15" ht="12.75" customHeight="1">
      <c r="A438" s="33">
        <v>428</v>
      </c>
      <c r="B438" s="53" t="s">
        <v>513</v>
      </c>
      <c r="C438" s="31">
        <v>420.9</v>
      </c>
      <c r="D438" s="36">
        <v>422.61666666666662</v>
      </c>
      <c r="E438" s="36">
        <v>416.28333333333325</v>
      </c>
      <c r="F438" s="36">
        <v>411.66666666666663</v>
      </c>
      <c r="G438" s="36">
        <v>405.33333333333326</v>
      </c>
      <c r="H438" s="36">
        <v>427.23333333333323</v>
      </c>
      <c r="I438" s="36">
        <v>433.56666666666661</v>
      </c>
      <c r="J438" s="36">
        <v>438.18333333333322</v>
      </c>
      <c r="K438" s="31">
        <v>428.95</v>
      </c>
      <c r="L438" s="31">
        <v>418</v>
      </c>
      <c r="M438" s="31">
        <v>1.0121800000000001</v>
      </c>
      <c r="N438" s="1"/>
      <c r="O438" s="1"/>
    </row>
    <row r="439" spans="1:15" ht="12.75" customHeight="1">
      <c r="A439" s="33">
        <v>429</v>
      </c>
      <c r="B439" s="53" t="s">
        <v>514</v>
      </c>
      <c r="C439" s="31">
        <v>4095.1</v>
      </c>
      <c r="D439" s="36">
        <v>4096.8833333333341</v>
      </c>
      <c r="E439" s="36">
        <v>4035.7666666666682</v>
      </c>
      <c r="F439" s="36">
        <v>3976.4333333333343</v>
      </c>
      <c r="G439" s="36">
        <v>3915.3166666666684</v>
      </c>
      <c r="H439" s="36">
        <v>4156.2166666666681</v>
      </c>
      <c r="I439" s="36">
        <v>4217.3333333333348</v>
      </c>
      <c r="J439" s="36">
        <v>4276.6666666666679</v>
      </c>
      <c r="K439" s="31">
        <v>4158</v>
      </c>
      <c r="L439" s="31">
        <v>4037.55</v>
      </c>
      <c r="M439" s="31">
        <v>0.53861000000000003</v>
      </c>
      <c r="N439" s="1"/>
      <c r="O439" s="1"/>
    </row>
    <row r="440" spans="1:15" ht="12.75" customHeight="1">
      <c r="A440" s="33">
        <v>430</v>
      </c>
      <c r="B440" s="53" t="s">
        <v>515</v>
      </c>
      <c r="C440" s="31">
        <v>634.29999999999995</v>
      </c>
      <c r="D440" s="36">
        <v>628.7833333333333</v>
      </c>
      <c r="E440" s="36">
        <v>619.36666666666656</v>
      </c>
      <c r="F440" s="36">
        <v>604.43333333333328</v>
      </c>
      <c r="G440" s="36">
        <v>595.01666666666654</v>
      </c>
      <c r="H440" s="36">
        <v>643.71666666666658</v>
      </c>
      <c r="I440" s="36">
        <v>653.13333333333333</v>
      </c>
      <c r="J440" s="36">
        <v>668.06666666666661</v>
      </c>
      <c r="K440" s="31">
        <v>638.20000000000005</v>
      </c>
      <c r="L440" s="31">
        <v>613.85</v>
      </c>
      <c r="M440" s="31">
        <v>1.07056</v>
      </c>
      <c r="N440" s="1"/>
      <c r="O440" s="1"/>
    </row>
    <row r="441" spans="1:15" ht="12.75" customHeight="1">
      <c r="A441" s="33">
        <v>431</v>
      </c>
      <c r="B441" s="53" t="s">
        <v>516</v>
      </c>
      <c r="C441" s="31">
        <v>40.5</v>
      </c>
      <c r="D441" s="36">
        <v>40.43333333333333</v>
      </c>
      <c r="E441" s="36">
        <v>39.61666666666666</v>
      </c>
      <c r="F441" s="36">
        <v>38.733333333333327</v>
      </c>
      <c r="G441" s="36">
        <v>37.916666666666657</v>
      </c>
      <c r="H441" s="36">
        <v>41.316666666666663</v>
      </c>
      <c r="I441" s="36">
        <v>42.13333333333334</v>
      </c>
      <c r="J441" s="36">
        <v>43.016666666666666</v>
      </c>
      <c r="K441" s="31">
        <v>41.25</v>
      </c>
      <c r="L441" s="31">
        <v>39.549999999999997</v>
      </c>
      <c r="M441" s="31">
        <v>209.94202000000001</v>
      </c>
      <c r="N441" s="1"/>
      <c r="O441" s="1"/>
    </row>
    <row r="442" spans="1:15" ht="12.75" customHeight="1">
      <c r="A442" s="33">
        <v>432</v>
      </c>
      <c r="B442" s="53" t="s">
        <v>517</v>
      </c>
      <c r="C442" s="31">
        <v>632.85</v>
      </c>
      <c r="D442" s="36">
        <v>631.65</v>
      </c>
      <c r="E442" s="36">
        <v>623.5</v>
      </c>
      <c r="F442" s="36">
        <v>614.15</v>
      </c>
      <c r="G442" s="36">
        <v>606</v>
      </c>
      <c r="H442" s="36">
        <v>641</v>
      </c>
      <c r="I442" s="36">
        <v>649.14999999999986</v>
      </c>
      <c r="J442" s="36">
        <v>658.5</v>
      </c>
      <c r="K442" s="31">
        <v>639.79999999999995</v>
      </c>
      <c r="L442" s="31">
        <v>622.29999999999995</v>
      </c>
      <c r="M442" s="31">
        <v>10.34308</v>
      </c>
      <c r="N442" s="1"/>
      <c r="O442" s="1"/>
    </row>
    <row r="443" spans="1:15" ht="12.75" customHeight="1">
      <c r="A443" s="33">
        <v>433</v>
      </c>
      <c r="B443" s="53" t="s">
        <v>877</v>
      </c>
      <c r="C443" s="31">
        <v>953.5</v>
      </c>
      <c r="D443" s="36">
        <v>959.0333333333333</v>
      </c>
      <c r="E443" s="36">
        <v>944.31666666666661</v>
      </c>
      <c r="F443" s="36">
        <v>935.13333333333333</v>
      </c>
      <c r="G443" s="36">
        <v>920.41666666666663</v>
      </c>
      <c r="H443" s="36">
        <v>968.21666666666658</v>
      </c>
      <c r="I443" s="36">
        <v>982.93333333333328</v>
      </c>
      <c r="J443" s="36">
        <v>992.11666666666656</v>
      </c>
      <c r="K443" s="31">
        <v>973.75</v>
      </c>
      <c r="L443" s="31">
        <v>949.85</v>
      </c>
      <c r="M443" s="31">
        <v>1.1904699999999999</v>
      </c>
      <c r="N443" s="1"/>
      <c r="O443" s="1"/>
    </row>
    <row r="444" spans="1:15" ht="12.75" customHeight="1">
      <c r="A444" s="33">
        <v>434</v>
      </c>
      <c r="B444" s="53" t="s">
        <v>220</v>
      </c>
      <c r="C444" s="31">
        <v>710.85</v>
      </c>
      <c r="D444" s="36">
        <v>712.45000000000016</v>
      </c>
      <c r="E444" s="36">
        <v>701.95000000000027</v>
      </c>
      <c r="F444" s="36">
        <v>693.05000000000007</v>
      </c>
      <c r="G444" s="36">
        <v>682.55000000000018</v>
      </c>
      <c r="H444" s="36">
        <v>721.35000000000036</v>
      </c>
      <c r="I444" s="36">
        <v>731.85000000000014</v>
      </c>
      <c r="J444" s="36">
        <v>740.75000000000045</v>
      </c>
      <c r="K444" s="31">
        <v>722.95</v>
      </c>
      <c r="L444" s="31">
        <v>703.55</v>
      </c>
      <c r="M444" s="31">
        <v>7.3396699999999999</v>
      </c>
      <c r="N444" s="1"/>
      <c r="O444" s="1"/>
    </row>
    <row r="445" spans="1:15" ht="12.75" customHeight="1">
      <c r="A445" s="33">
        <v>435</v>
      </c>
      <c r="B445" s="53" t="s">
        <v>878</v>
      </c>
      <c r="C445" s="31">
        <v>471.85</v>
      </c>
      <c r="D445" s="36">
        <v>474.91666666666669</v>
      </c>
      <c r="E445" s="36">
        <v>465.83333333333337</v>
      </c>
      <c r="F445" s="36">
        <v>459.81666666666666</v>
      </c>
      <c r="G445" s="36">
        <v>450.73333333333335</v>
      </c>
      <c r="H445" s="36">
        <v>480.93333333333339</v>
      </c>
      <c r="I445" s="36">
        <v>490.01666666666677</v>
      </c>
      <c r="J445" s="36">
        <v>496.03333333333342</v>
      </c>
      <c r="K445" s="31">
        <v>484</v>
      </c>
      <c r="L445" s="31">
        <v>468.9</v>
      </c>
      <c r="M445" s="31">
        <v>2.24594</v>
      </c>
      <c r="N445" s="1"/>
      <c r="O445" s="1"/>
    </row>
    <row r="446" spans="1:15" ht="12.75" customHeight="1">
      <c r="A446" s="33">
        <v>436</v>
      </c>
      <c r="B446" s="53" t="s">
        <v>518</v>
      </c>
      <c r="C446" s="31">
        <v>693</v>
      </c>
      <c r="D446" s="36">
        <v>698.1</v>
      </c>
      <c r="E446" s="36">
        <v>686.2</v>
      </c>
      <c r="F446" s="36">
        <v>679.4</v>
      </c>
      <c r="G446" s="36">
        <v>667.5</v>
      </c>
      <c r="H446" s="36">
        <v>704.90000000000009</v>
      </c>
      <c r="I446" s="36">
        <v>716.8</v>
      </c>
      <c r="J446" s="36">
        <v>723.60000000000014</v>
      </c>
      <c r="K446" s="31">
        <v>710</v>
      </c>
      <c r="L446" s="31">
        <v>691.3</v>
      </c>
      <c r="M446" s="31">
        <v>5.5090599999999998</v>
      </c>
      <c r="N446" s="1"/>
      <c r="O446" s="1"/>
    </row>
    <row r="447" spans="1:15" ht="12.75" customHeight="1">
      <c r="A447" s="33">
        <v>437</v>
      </c>
      <c r="B447" s="53" t="s">
        <v>519</v>
      </c>
      <c r="C447" s="31">
        <v>46.35</v>
      </c>
      <c r="D447" s="36">
        <v>46.550000000000004</v>
      </c>
      <c r="E447" s="36">
        <v>45.250000000000007</v>
      </c>
      <c r="F447" s="36">
        <v>44.150000000000006</v>
      </c>
      <c r="G447" s="36">
        <v>42.850000000000009</v>
      </c>
      <c r="H447" s="36">
        <v>47.650000000000006</v>
      </c>
      <c r="I447" s="36">
        <v>48.95</v>
      </c>
      <c r="J447" s="36">
        <v>50.050000000000004</v>
      </c>
      <c r="K447" s="31">
        <v>47.85</v>
      </c>
      <c r="L447" s="31">
        <v>45.45</v>
      </c>
      <c r="M447" s="31">
        <v>24.801829999999999</v>
      </c>
      <c r="N447" s="1"/>
      <c r="O447" s="1"/>
    </row>
    <row r="448" spans="1:15" ht="12.75" customHeight="1">
      <c r="A448" s="33">
        <v>438</v>
      </c>
      <c r="B448" s="53" t="s">
        <v>232</v>
      </c>
      <c r="C448" s="31">
        <v>1975.6</v>
      </c>
      <c r="D448" s="36">
        <v>1979.2333333333333</v>
      </c>
      <c r="E448" s="36">
        <v>1957.0666666666666</v>
      </c>
      <c r="F448" s="36">
        <v>1938.5333333333333</v>
      </c>
      <c r="G448" s="36">
        <v>1916.3666666666666</v>
      </c>
      <c r="H448" s="36">
        <v>1997.7666666666667</v>
      </c>
      <c r="I448" s="36">
        <v>2019.9333333333332</v>
      </c>
      <c r="J448" s="36">
        <v>2038.4666666666667</v>
      </c>
      <c r="K448" s="31">
        <v>2001.4</v>
      </c>
      <c r="L448" s="31">
        <v>1960.7</v>
      </c>
      <c r="M448" s="31">
        <v>12.253869999999999</v>
      </c>
      <c r="N448" s="1"/>
      <c r="O448" s="1"/>
    </row>
    <row r="449" spans="1:15" ht="12.75" customHeight="1">
      <c r="A449" s="33">
        <v>439</v>
      </c>
      <c r="B449" s="53" t="s">
        <v>520</v>
      </c>
      <c r="C449" s="31">
        <v>941.15</v>
      </c>
      <c r="D449" s="36">
        <v>945.75</v>
      </c>
      <c r="E449" s="36">
        <v>926.5</v>
      </c>
      <c r="F449" s="36">
        <v>911.85</v>
      </c>
      <c r="G449" s="36">
        <v>892.6</v>
      </c>
      <c r="H449" s="36">
        <v>960.4</v>
      </c>
      <c r="I449" s="36">
        <v>979.65</v>
      </c>
      <c r="J449" s="36">
        <v>994.3</v>
      </c>
      <c r="K449" s="31">
        <v>965</v>
      </c>
      <c r="L449" s="31">
        <v>931.1</v>
      </c>
      <c r="M449" s="31">
        <v>7.7281500000000003</v>
      </c>
      <c r="N449" s="1"/>
      <c r="O449" s="1"/>
    </row>
    <row r="450" spans="1:15" ht="12.75" customHeight="1">
      <c r="A450" s="33">
        <v>440</v>
      </c>
      <c r="B450" s="53" t="s">
        <v>221</v>
      </c>
      <c r="C450" s="31">
        <v>1106.2</v>
      </c>
      <c r="D450" s="36">
        <v>1108.3</v>
      </c>
      <c r="E450" s="36">
        <v>1087</v>
      </c>
      <c r="F450" s="36">
        <v>1067.8</v>
      </c>
      <c r="G450" s="36">
        <v>1046.5</v>
      </c>
      <c r="H450" s="36">
        <v>1127.5</v>
      </c>
      <c r="I450" s="36">
        <v>1148.7999999999997</v>
      </c>
      <c r="J450" s="36">
        <v>1168</v>
      </c>
      <c r="K450" s="31">
        <v>1129.5999999999999</v>
      </c>
      <c r="L450" s="31">
        <v>1089.0999999999999</v>
      </c>
      <c r="M450" s="31">
        <v>16.954440000000002</v>
      </c>
      <c r="N450" s="1"/>
      <c r="O450" s="1"/>
    </row>
    <row r="451" spans="1:15" ht="12.75" customHeight="1">
      <c r="A451" s="33">
        <v>441</v>
      </c>
      <c r="B451" s="53" t="s">
        <v>222</v>
      </c>
      <c r="C451" s="31">
        <v>1883.75</v>
      </c>
      <c r="D451" s="36">
        <v>1889.5833333333333</v>
      </c>
      <c r="E451" s="36">
        <v>1864.1666666666665</v>
      </c>
      <c r="F451" s="36">
        <v>1844.5833333333333</v>
      </c>
      <c r="G451" s="36">
        <v>1819.1666666666665</v>
      </c>
      <c r="H451" s="36">
        <v>1909.1666666666665</v>
      </c>
      <c r="I451" s="36">
        <v>1934.583333333333</v>
      </c>
      <c r="J451" s="36">
        <v>1954.1666666666665</v>
      </c>
      <c r="K451" s="31">
        <v>1915</v>
      </c>
      <c r="L451" s="31">
        <v>1870</v>
      </c>
      <c r="M451" s="31">
        <v>5.2001600000000003</v>
      </c>
      <c r="N451" s="1"/>
      <c r="O451" s="1"/>
    </row>
    <row r="452" spans="1:15" ht="12.75" customHeight="1">
      <c r="A452" s="33">
        <v>442</v>
      </c>
      <c r="B452" s="53" t="s">
        <v>227</v>
      </c>
      <c r="C452" s="31">
        <v>3872.8</v>
      </c>
      <c r="D452" s="36">
        <v>3888.1166666666668</v>
      </c>
      <c r="E452" s="36">
        <v>3847.5333333333338</v>
      </c>
      <c r="F452" s="36">
        <v>3822.2666666666669</v>
      </c>
      <c r="G452" s="36">
        <v>3781.6833333333338</v>
      </c>
      <c r="H452" s="36">
        <v>3913.3833333333337</v>
      </c>
      <c r="I452" s="36">
        <v>3953.9666666666667</v>
      </c>
      <c r="J452" s="36">
        <v>3979.2333333333336</v>
      </c>
      <c r="K452" s="31">
        <v>3928.7</v>
      </c>
      <c r="L452" s="31">
        <v>3862.85</v>
      </c>
      <c r="M452" s="31">
        <v>30.514199999999999</v>
      </c>
      <c r="N452" s="1"/>
      <c r="O452" s="1"/>
    </row>
    <row r="453" spans="1:15" ht="12.75" customHeight="1">
      <c r="A453" s="33">
        <v>443</v>
      </c>
      <c r="B453" s="53" t="s">
        <v>223</v>
      </c>
      <c r="C453" s="31">
        <v>1135.6500000000001</v>
      </c>
      <c r="D453" s="36">
        <v>1129.5</v>
      </c>
      <c r="E453" s="36">
        <v>1120.0999999999999</v>
      </c>
      <c r="F453" s="36">
        <v>1104.55</v>
      </c>
      <c r="G453" s="36">
        <v>1095.1499999999999</v>
      </c>
      <c r="H453" s="36">
        <v>1145.05</v>
      </c>
      <c r="I453" s="36">
        <v>1154.45</v>
      </c>
      <c r="J453" s="36">
        <v>1170</v>
      </c>
      <c r="K453" s="31">
        <v>1138.9000000000001</v>
      </c>
      <c r="L453" s="31">
        <v>1113.95</v>
      </c>
      <c r="M453" s="31">
        <v>10.51408</v>
      </c>
      <c r="N453" s="1"/>
      <c r="O453" s="1"/>
    </row>
    <row r="454" spans="1:15" ht="12.75" customHeight="1">
      <c r="A454" s="33">
        <v>444</v>
      </c>
      <c r="B454" s="53" t="s">
        <v>295</v>
      </c>
      <c r="C454" s="31">
        <v>7530</v>
      </c>
      <c r="D454" s="36">
        <v>7556.666666666667</v>
      </c>
      <c r="E454" s="36">
        <v>7483.4333333333343</v>
      </c>
      <c r="F454" s="36">
        <v>7436.8666666666677</v>
      </c>
      <c r="G454" s="36">
        <v>7363.633333333335</v>
      </c>
      <c r="H454" s="36">
        <v>7603.2333333333336</v>
      </c>
      <c r="I454" s="36">
        <v>7676.4666666666653</v>
      </c>
      <c r="J454" s="36">
        <v>7723.0333333333328</v>
      </c>
      <c r="K454" s="31">
        <v>7629.9</v>
      </c>
      <c r="L454" s="31">
        <v>7510.1</v>
      </c>
      <c r="M454" s="31">
        <v>0.80625999999999998</v>
      </c>
      <c r="N454" s="1"/>
      <c r="O454" s="1"/>
    </row>
    <row r="455" spans="1:15" ht="12.75" customHeight="1">
      <c r="A455" s="33">
        <v>445</v>
      </c>
      <c r="B455" s="53" t="s">
        <v>521</v>
      </c>
      <c r="C455" s="31">
        <v>6874.15</v>
      </c>
      <c r="D455" s="36">
        <v>6829.8666666666659</v>
      </c>
      <c r="E455" s="36">
        <v>6684.2833333333319</v>
      </c>
      <c r="F455" s="36">
        <v>6494.4166666666661</v>
      </c>
      <c r="G455" s="36">
        <v>6348.8333333333321</v>
      </c>
      <c r="H455" s="36">
        <v>7019.7333333333318</v>
      </c>
      <c r="I455" s="36">
        <v>7165.3166666666657</v>
      </c>
      <c r="J455" s="36">
        <v>7355.1833333333316</v>
      </c>
      <c r="K455" s="31">
        <v>6975.45</v>
      </c>
      <c r="L455" s="31">
        <v>6640</v>
      </c>
      <c r="M455" s="31">
        <v>0.24981</v>
      </c>
      <c r="N455" s="1"/>
      <c r="O455" s="1"/>
    </row>
    <row r="456" spans="1:15" ht="12.75" customHeight="1">
      <c r="A456" s="33">
        <v>446</v>
      </c>
      <c r="B456" s="53" t="s">
        <v>522</v>
      </c>
      <c r="C456" s="31">
        <v>657.9</v>
      </c>
      <c r="D456" s="36">
        <v>658.21666666666658</v>
      </c>
      <c r="E456" s="36">
        <v>650.73333333333312</v>
      </c>
      <c r="F456" s="36">
        <v>643.56666666666649</v>
      </c>
      <c r="G456" s="36">
        <v>636.08333333333303</v>
      </c>
      <c r="H456" s="36">
        <v>665.38333333333321</v>
      </c>
      <c r="I456" s="36">
        <v>672.86666666666656</v>
      </c>
      <c r="J456" s="36">
        <v>680.0333333333333</v>
      </c>
      <c r="K456" s="31">
        <v>665.7</v>
      </c>
      <c r="L456" s="31">
        <v>651.04999999999995</v>
      </c>
      <c r="M456" s="31">
        <v>11.552199999999999</v>
      </c>
      <c r="N456" s="1"/>
      <c r="O456" s="1"/>
    </row>
    <row r="457" spans="1:15" ht="12.75" customHeight="1">
      <c r="A457" s="33">
        <v>447</v>
      </c>
      <c r="B457" s="53" t="s">
        <v>224</v>
      </c>
      <c r="C457" s="31">
        <v>992.8</v>
      </c>
      <c r="D457" s="36">
        <v>993.26666666666654</v>
      </c>
      <c r="E457" s="36">
        <v>981.6333333333331</v>
      </c>
      <c r="F457" s="36">
        <v>970.46666666666658</v>
      </c>
      <c r="G457" s="36">
        <v>958.83333333333314</v>
      </c>
      <c r="H457" s="36">
        <v>1004.4333333333331</v>
      </c>
      <c r="I457" s="36">
        <v>1016.0666666666665</v>
      </c>
      <c r="J457" s="36">
        <v>1027.2333333333331</v>
      </c>
      <c r="K457" s="31">
        <v>1004.9</v>
      </c>
      <c r="L457" s="31">
        <v>982.1</v>
      </c>
      <c r="M457" s="31">
        <v>95.747619999999998</v>
      </c>
      <c r="N457" s="1"/>
      <c r="O457" s="1"/>
    </row>
    <row r="458" spans="1:15" ht="12.75" customHeight="1">
      <c r="A458" s="33">
        <v>448</v>
      </c>
      <c r="B458" s="53" t="s">
        <v>225</v>
      </c>
      <c r="C458" s="31">
        <v>430.4</v>
      </c>
      <c r="D458" s="36">
        <v>430.88333333333327</v>
      </c>
      <c r="E458" s="36">
        <v>426.06666666666655</v>
      </c>
      <c r="F458" s="36">
        <v>421.73333333333329</v>
      </c>
      <c r="G458" s="36">
        <v>416.91666666666657</v>
      </c>
      <c r="H458" s="36">
        <v>435.21666666666653</v>
      </c>
      <c r="I458" s="36">
        <v>440.03333333333325</v>
      </c>
      <c r="J458" s="36">
        <v>444.3666666666665</v>
      </c>
      <c r="K458" s="31">
        <v>435.7</v>
      </c>
      <c r="L458" s="31">
        <v>426.55</v>
      </c>
      <c r="M458" s="31">
        <v>146.62755999999999</v>
      </c>
      <c r="N458" s="1"/>
      <c r="O458" s="1"/>
    </row>
    <row r="459" spans="1:15" ht="12.75" customHeight="1">
      <c r="A459" s="33">
        <v>449</v>
      </c>
      <c r="B459" s="53" t="s">
        <v>226</v>
      </c>
      <c r="C459" s="31">
        <v>160.05000000000001</v>
      </c>
      <c r="D459" s="36">
        <v>160.5</v>
      </c>
      <c r="E459" s="36">
        <v>158.55000000000001</v>
      </c>
      <c r="F459" s="36">
        <v>157.05000000000001</v>
      </c>
      <c r="G459" s="36">
        <v>155.10000000000002</v>
      </c>
      <c r="H459" s="36">
        <v>162</v>
      </c>
      <c r="I459" s="36">
        <v>163.95</v>
      </c>
      <c r="J459" s="36">
        <v>165.45</v>
      </c>
      <c r="K459" s="31">
        <v>162.44999999999999</v>
      </c>
      <c r="L459" s="31">
        <v>159</v>
      </c>
      <c r="M459" s="31">
        <v>413.91260999999997</v>
      </c>
      <c r="N459" s="1"/>
      <c r="O459" s="1"/>
    </row>
    <row r="460" spans="1:15" ht="12.75" customHeight="1">
      <c r="A460" s="33">
        <v>450</v>
      </c>
      <c r="B460" s="53" t="s">
        <v>296</v>
      </c>
      <c r="C460" s="31">
        <v>76.55</v>
      </c>
      <c r="D460" s="36">
        <v>76.466666666666654</v>
      </c>
      <c r="E460" s="36">
        <v>75.633333333333312</v>
      </c>
      <c r="F460" s="36">
        <v>74.716666666666654</v>
      </c>
      <c r="G460" s="36">
        <v>73.883333333333312</v>
      </c>
      <c r="H460" s="36">
        <v>77.383333333333312</v>
      </c>
      <c r="I460" s="36">
        <v>78.216666666666654</v>
      </c>
      <c r="J460" s="36">
        <v>79.133333333333312</v>
      </c>
      <c r="K460" s="31">
        <v>77.3</v>
      </c>
      <c r="L460" s="31">
        <v>75.55</v>
      </c>
      <c r="M460" s="31">
        <v>15.300800000000001</v>
      </c>
      <c r="N460" s="1"/>
      <c r="O460" s="1"/>
    </row>
    <row r="461" spans="1:15" ht="12.75" customHeight="1">
      <c r="A461" s="33">
        <v>451</v>
      </c>
      <c r="B461" s="53" t="s">
        <v>523</v>
      </c>
      <c r="C461" s="31">
        <v>3298.35</v>
      </c>
      <c r="D461" s="36">
        <v>3311.8000000000006</v>
      </c>
      <c r="E461" s="36">
        <v>3239.1000000000013</v>
      </c>
      <c r="F461" s="36">
        <v>3179.8500000000008</v>
      </c>
      <c r="G461" s="36">
        <v>3107.1500000000015</v>
      </c>
      <c r="H461" s="36">
        <v>3371.0500000000011</v>
      </c>
      <c r="I461" s="36">
        <v>3443.7500000000009</v>
      </c>
      <c r="J461" s="36">
        <v>3503.0000000000009</v>
      </c>
      <c r="K461" s="31">
        <v>3384.5</v>
      </c>
      <c r="L461" s="31">
        <v>3252.55</v>
      </c>
      <c r="M461" s="31">
        <v>0.49745</v>
      </c>
      <c r="N461" s="1"/>
      <c r="O461" s="1"/>
    </row>
    <row r="462" spans="1:15" ht="12.75" customHeight="1">
      <c r="A462" s="33">
        <v>452</v>
      </c>
      <c r="B462" s="53" t="s">
        <v>228</v>
      </c>
      <c r="C462" s="31">
        <v>1195.8</v>
      </c>
      <c r="D462" s="36">
        <v>1199.9833333333333</v>
      </c>
      <c r="E462" s="36">
        <v>1186.8166666666666</v>
      </c>
      <c r="F462" s="36">
        <v>1177.8333333333333</v>
      </c>
      <c r="G462" s="36">
        <v>1164.6666666666665</v>
      </c>
      <c r="H462" s="36">
        <v>1208.9666666666667</v>
      </c>
      <c r="I462" s="36">
        <v>1222.1333333333332</v>
      </c>
      <c r="J462" s="36">
        <v>1231.1166666666668</v>
      </c>
      <c r="K462" s="31">
        <v>1213.1500000000001</v>
      </c>
      <c r="L462" s="31">
        <v>1191</v>
      </c>
      <c r="M462" s="31">
        <v>20.854590000000002</v>
      </c>
      <c r="N462" s="1"/>
      <c r="O462" s="1"/>
    </row>
    <row r="463" spans="1:15" ht="12.75" customHeight="1">
      <c r="A463" s="33">
        <v>453</v>
      </c>
      <c r="B463" s="53" t="s">
        <v>524</v>
      </c>
      <c r="C463" s="31">
        <v>794.2</v>
      </c>
      <c r="D463" s="36">
        <v>790.51666666666677</v>
      </c>
      <c r="E463" s="36">
        <v>764.98333333333358</v>
      </c>
      <c r="F463" s="36">
        <v>735.76666666666677</v>
      </c>
      <c r="G463" s="36">
        <v>710.23333333333358</v>
      </c>
      <c r="H463" s="36">
        <v>819.73333333333358</v>
      </c>
      <c r="I463" s="36">
        <v>845.26666666666665</v>
      </c>
      <c r="J463" s="36">
        <v>874.48333333333358</v>
      </c>
      <c r="K463" s="31">
        <v>816.05</v>
      </c>
      <c r="L463" s="31">
        <v>761.3</v>
      </c>
      <c r="M463" s="31">
        <v>12.75586</v>
      </c>
      <c r="N463" s="1"/>
      <c r="O463" s="1"/>
    </row>
    <row r="464" spans="1:15" ht="12.75" customHeight="1">
      <c r="A464" s="33">
        <v>454</v>
      </c>
      <c r="B464" s="53" t="s">
        <v>525</v>
      </c>
      <c r="C464" s="31">
        <v>221.55</v>
      </c>
      <c r="D464" s="36">
        <v>220.88333333333333</v>
      </c>
      <c r="E464" s="36">
        <v>215.76666666666665</v>
      </c>
      <c r="F464" s="36">
        <v>209.98333333333332</v>
      </c>
      <c r="G464" s="36">
        <v>204.86666666666665</v>
      </c>
      <c r="H464" s="36">
        <v>226.66666666666666</v>
      </c>
      <c r="I464" s="36">
        <v>231.78333333333333</v>
      </c>
      <c r="J464" s="36">
        <v>237.56666666666666</v>
      </c>
      <c r="K464" s="31">
        <v>226</v>
      </c>
      <c r="L464" s="31">
        <v>215.1</v>
      </c>
      <c r="M464" s="31">
        <v>10.14554</v>
      </c>
      <c r="N464" s="1"/>
      <c r="O464" s="1"/>
    </row>
    <row r="465" spans="1:15" ht="12.75" customHeight="1">
      <c r="A465" s="33">
        <v>455</v>
      </c>
      <c r="B465" s="53" t="s">
        <v>206</v>
      </c>
      <c r="C465" s="31">
        <v>807.3</v>
      </c>
      <c r="D465" s="36">
        <v>807.13333333333321</v>
      </c>
      <c r="E465" s="36">
        <v>799.86666666666645</v>
      </c>
      <c r="F465" s="36">
        <v>792.43333333333328</v>
      </c>
      <c r="G465" s="36">
        <v>785.16666666666652</v>
      </c>
      <c r="H465" s="36">
        <v>814.56666666666638</v>
      </c>
      <c r="I465" s="36">
        <v>821.83333333333326</v>
      </c>
      <c r="J465" s="36">
        <v>829.26666666666631</v>
      </c>
      <c r="K465" s="31">
        <v>814.4</v>
      </c>
      <c r="L465" s="31">
        <v>799.7</v>
      </c>
      <c r="M465" s="31">
        <v>6.1809500000000002</v>
      </c>
      <c r="N465" s="1"/>
      <c r="O465" s="1"/>
    </row>
    <row r="466" spans="1:15" ht="12.75" customHeight="1">
      <c r="A466" s="33">
        <v>456</v>
      </c>
      <c r="B466" s="53" t="s">
        <v>526</v>
      </c>
      <c r="C466" s="31">
        <v>4672.05</v>
      </c>
      <c r="D466" s="36">
        <v>4708.1333333333341</v>
      </c>
      <c r="E466" s="36">
        <v>4606.3666666666686</v>
      </c>
      <c r="F466" s="36">
        <v>4540.6833333333343</v>
      </c>
      <c r="G466" s="36">
        <v>4438.9166666666688</v>
      </c>
      <c r="H466" s="36">
        <v>4773.8166666666684</v>
      </c>
      <c r="I466" s="36">
        <v>4875.583333333333</v>
      </c>
      <c r="J466" s="36">
        <v>4941.2666666666682</v>
      </c>
      <c r="K466" s="31">
        <v>4809.8999999999996</v>
      </c>
      <c r="L466" s="31">
        <v>4642.45</v>
      </c>
      <c r="M466" s="31">
        <v>1.3571800000000001</v>
      </c>
      <c r="N466" s="1"/>
      <c r="O466" s="1"/>
    </row>
    <row r="467" spans="1:15" ht="12.75" customHeight="1">
      <c r="A467" s="33">
        <v>457</v>
      </c>
      <c r="B467" s="53" t="s">
        <v>527</v>
      </c>
      <c r="C467" s="31">
        <v>2929.9</v>
      </c>
      <c r="D467" s="36">
        <v>2937.2833333333333</v>
      </c>
      <c r="E467" s="36">
        <v>2884.6666666666665</v>
      </c>
      <c r="F467" s="36">
        <v>2839.4333333333334</v>
      </c>
      <c r="G467" s="36">
        <v>2786.8166666666666</v>
      </c>
      <c r="H467" s="36">
        <v>2982.5166666666664</v>
      </c>
      <c r="I467" s="36">
        <v>3035.1333333333332</v>
      </c>
      <c r="J467" s="36">
        <v>3080.3666666666663</v>
      </c>
      <c r="K467" s="31">
        <v>2989.9</v>
      </c>
      <c r="L467" s="31">
        <v>2892.05</v>
      </c>
      <c r="M467" s="31">
        <v>0.51198999999999995</v>
      </c>
      <c r="N467" s="1"/>
      <c r="O467" s="1"/>
    </row>
    <row r="468" spans="1:15" ht="12.75" customHeight="1">
      <c r="A468" s="33">
        <v>458</v>
      </c>
      <c r="B468" s="53" t="s">
        <v>229</v>
      </c>
      <c r="C468" s="31">
        <v>3645.9</v>
      </c>
      <c r="D468" s="36">
        <v>3627.3666666666668</v>
      </c>
      <c r="E468" s="36">
        <v>3601.5333333333338</v>
      </c>
      <c r="F468" s="36">
        <v>3557.166666666667</v>
      </c>
      <c r="G468" s="36">
        <v>3531.3333333333339</v>
      </c>
      <c r="H468" s="36">
        <v>3671.7333333333336</v>
      </c>
      <c r="I468" s="36">
        <v>3697.5666666666666</v>
      </c>
      <c r="J468" s="36">
        <v>3741.9333333333334</v>
      </c>
      <c r="K468" s="31">
        <v>3653.2</v>
      </c>
      <c r="L468" s="31">
        <v>3583</v>
      </c>
      <c r="M468" s="31">
        <v>11.168900000000001</v>
      </c>
      <c r="N468" s="1"/>
      <c r="O468" s="1"/>
    </row>
    <row r="469" spans="1:15" ht="12.75" customHeight="1">
      <c r="A469" s="33">
        <v>459</v>
      </c>
      <c r="B469" s="53" t="s">
        <v>230</v>
      </c>
      <c r="C469" s="31">
        <v>2537.6</v>
      </c>
      <c r="D469" s="36">
        <v>2529.6333333333337</v>
      </c>
      <c r="E469" s="36">
        <v>2513.2666666666673</v>
      </c>
      <c r="F469" s="36">
        <v>2488.9333333333338</v>
      </c>
      <c r="G469" s="36">
        <v>2472.5666666666675</v>
      </c>
      <c r="H469" s="36">
        <v>2553.9666666666672</v>
      </c>
      <c r="I469" s="36">
        <v>2570.333333333333</v>
      </c>
      <c r="J469" s="36">
        <v>2594.666666666667</v>
      </c>
      <c r="K469" s="31">
        <v>2546</v>
      </c>
      <c r="L469" s="31">
        <v>2505.3000000000002</v>
      </c>
      <c r="M469" s="31">
        <v>1.1920999999999999</v>
      </c>
      <c r="N469" s="1"/>
      <c r="O469" s="1"/>
    </row>
    <row r="470" spans="1:15" ht="12.75" customHeight="1">
      <c r="A470" s="33">
        <v>460</v>
      </c>
      <c r="B470" s="53" t="s">
        <v>297</v>
      </c>
      <c r="C470" s="31">
        <v>1507</v>
      </c>
      <c r="D470" s="36">
        <v>1526.9333333333334</v>
      </c>
      <c r="E470" s="36">
        <v>1477.7666666666669</v>
      </c>
      <c r="F470" s="36">
        <v>1448.5333333333335</v>
      </c>
      <c r="G470" s="36">
        <v>1399.366666666667</v>
      </c>
      <c r="H470" s="36">
        <v>1556.1666666666667</v>
      </c>
      <c r="I470" s="36">
        <v>1605.3333333333333</v>
      </c>
      <c r="J470" s="36">
        <v>1634.5666666666666</v>
      </c>
      <c r="K470" s="31">
        <v>1576.1</v>
      </c>
      <c r="L470" s="31">
        <v>1497.7</v>
      </c>
      <c r="M470" s="31">
        <v>7.6605699999999999</v>
      </c>
      <c r="N470" s="1"/>
      <c r="O470" s="1"/>
    </row>
    <row r="471" spans="1:15" ht="12.75" customHeight="1">
      <c r="A471" s="33">
        <v>461</v>
      </c>
      <c r="B471" s="53" t="s">
        <v>231</v>
      </c>
      <c r="C471" s="31">
        <v>3988.2</v>
      </c>
      <c r="D471" s="36">
        <v>3978.0666666666662</v>
      </c>
      <c r="E471" s="36">
        <v>3922.5333333333324</v>
      </c>
      <c r="F471" s="36">
        <v>3856.8666666666663</v>
      </c>
      <c r="G471" s="36">
        <v>3801.3333333333326</v>
      </c>
      <c r="H471" s="36">
        <v>4043.7333333333322</v>
      </c>
      <c r="I471" s="36">
        <v>4099.2666666666664</v>
      </c>
      <c r="J471" s="36">
        <v>4164.9333333333325</v>
      </c>
      <c r="K471" s="31">
        <v>4033.6</v>
      </c>
      <c r="L471" s="31">
        <v>3912.4</v>
      </c>
      <c r="M471" s="31">
        <v>5.7734899999999998</v>
      </c>
      <c r="N471" s="1"/>
      <c r="O471" s="1"/>
    </row>
    <row r="472" spans="1:15" ht="12.75" customHeight="1">
      <c r="A472" s="33">
        <v>462</v>
      </c>
      <c r="B472" s="53" t="s">
        <v>298</v>
      </c>
      <c r="C472" s="31">
        <v>39</v>
      </c>
      <c r="D472" s="36">
        <v>38.949999999999996</v>
      </c>
      <c r="E472" s="36">
        <v>38.29999999999999</v>
      </c>
      <c r="F472" s="36">
        <v>37.599999999999994</v>
      </c>
      <c r="G472" s="36">
        <v>36.949999999999989</v>
      </c>
      <c r="H472" s="36">
        <v>39.649999999999991</v>
      </c>
      <c r="I472" s="36">
        <v>40.299999999999997</v>
      </c>
      <c r="J472" s="36">
        <v>40.999999999999993</v>
      </c>
      <c r="K472" s="31">
        <v>39.6</v>
      </c>
      <c r="L472" s="31">
        <v>38.25</v>
      </c>
      <c r="M472" s="31">
        <v>97.980239999999995</v>
      </c>
      <c r="N472" s="1"/>
      <c r="O472" s="1"/>
    </row>
    <row r="473" spans="1:15" ht="12.75" customHeight="1">
      <c r="A473" s="33">
        <v>463</v>
      </c>
      <c r="B473" s="53" t="s">
        <v>529</v>
      </c>
      <c r="C473" s="31">
        <v>326.75</v>
      </c>
      <c r="D473" s="36">
        <v>325.26666666666665</v>
      </c>
      <c r="E473" s="36">
        <v>319.5333333333333</v>
      </c>
      <c r="F473" s="36">
        <v>312.31666666666666</v>
      </c>
      <c r="G473" s="36">
        <v>306.58333333333331</v>
      </c>
      <c r="H473" s="36">
        <v>332.48333333333329</v>
      </c>
      <c r="I473" s="36">
        <v>338.21666666666664</v>
      </c>
      <c r="J473" s="36">
        <v>345.43333333333328</v>
      </c>
      <c r="K473" s="31">
        <v>331</v>
      </c>
      <c r="L473" s="31">
        <v>318.05</v>
      </c>
      <c r="M473" s="31">
        <v>6.8259800000000004</v>
      </c>
      <c r="N473" s="1"/>
      <c r="O473" s="1"/>
    </row>
    <row r="474" spans="1:15" ht="12.75" customHeight="1">
      <c r="A474" s="33">
        <v>464</v>
      </c>
      <c r="B474" s="53" t="s">
        <v>530</v>
      </c>
      <c r="C474" s="31">
        <v>533.1</v>
      </c>
      <c r="D474" s="36">
        <v>540.1</v>
      </c>
      <c r="E474" s="36">
        <v>518.25</v>
      </c>
      <c r="F474" s="36">
        <v>503.4</v>
      </c>
      <c r="G474" s="36">
        <v>481.54999999999995</v>
      </c>
      <c r="H474" s="36">
        <v>554.95000000000005</v>
      </c>
      <c r="I474" s="36">
        <v>576.80000000000018</v>
      </c>
      <c r="J474" s="36">
        <v>591.65000000000009</v>
      </c>
      <c r="K474" s="31">
        <v>561.95000000000005</v>
      </c>
      <c r="L474" s="31">
        <v>525.25</v>
      </c>
      <c r="M474" s="31">
        <v>15.71354</v>
      </c>
      <c r="N474" s="1"/>
      <c r="O474" s="1"/>
    </row>
    <row r="475" spans="1:15" ht="12.75" customHeight="1">
      <c r="A475" s="33">
        <v>465</v>
      </c>
      <c r="B475" s="53" t="s">
        <v>299</v>
      </c>
      <c r="C475" s="31">
        <v>3521.6</v>
      </c>
      <c r="D475" s="36">
        <v>3512.2000000000003</v>
      </c>
      <c r="E475" s="36">
        <v>3479.4000000000005</v>
      </c>
      <c r="F475" s="36">
        <v>3437.2000000000003</v>
      </c>
      <c r="G475" s="36">
        <v>3404.4000000000005</v>
      </c>
      <c r="H475" s="36">
        <v>3554.4000000000005</v>
      </c>
      <c r="I475" s="36">
        <v>3587.2000000000007</v>
      </c>
      <c r="J475" s="36">
        <v>3629.4000000000005</v>
      </c>
      <c r="K475" s="31">
        <v>3545</v>
      </c>
      <c r="L475" s="31">
        <v>3470</v>
      </c>
      <c r="M475" s="31">
        <v>2.7730600000000001</v>
      </c>
      <c r="N475" s="1"/>
      <c r="O475" s="1"/>
    </row>
    <row r="476" spans="1:15" ht="12.75" customHeight="1">
      <c r="A476" s="33">
        <v>466</v>
      </c>
      <c r="B476" s="53" t="s">
        <v>531</v>
      </c>
      <c r="C476" s="31">
        <v>54.1</v>
      </c>
      <c r="D476" s="36">
        <v>53.816666666666663</v>
      </c>
      <c r="E476" s="36">
        <v>52.633333333333326</v>
      </c>
      <c r="F476" s="36">
        <v>51.166666666666664</v>
      </c>
      <c r="G476" s="36">
        <v>49.983333333333327</v>
      </c>
      <c r="H476" s="36">
        <v>55.283333333333324</v>
      </c>
      <c r="I476" s="36">
        <v>56.466666666666661</v>
      </c>
      <c r="J476" s="36">
        <v>57.933333333333323</v>
      </c>
      <c r="K476" s="31">
        <v>55</v>
      </c>
      <c r="L476" s="31">
        <v>52.35</v>
      </c>
      <c r="M476" s="31">
        <v>117.05631</v>
      </c>
      <c r="N476" s="1"/>
      <c r="O476" s="1"/>
    </row>
    <row r="477" spans="1:15" ht="12.75" customHeight="1">
      <c r="A477" s="33">
        <v>467</v>
      </c>
      <c r="B477" s="53" t="s">
        <v>532</v>
      </c>
      <c r="C477" s="31">
        <v>735.55</v>
      </c>
      <c r="D477" s="36">
        <v>729.48333333333323</v>
      </c>
      <c r="E477" s="36">
        <v>714.16666666666652</v>
      </c>
      <c r="F477" s="36">
        <v>692.7833333333333</v>
      </c>
      <c r="G477" s="36">
        <v>677.46666666666658</v>
      </c>
      <c r="H477" s="36">
        <v>750.86666666666645</v>
      </c>
      <c r="I477" s="36">
        <v>766.18333333333328</v>
      </c>
      <c r="J477" s="36">
        <v>787.56666666666638</v>
      </c>
      <c r="K477" s="31">
        <v>744.8</v>
      </c>
      <c r="L477" s="31">
        <v>708.1</v>
      </c>
      <c r="M477" s="31">
        <v>12.59646</v>
      </c>
      <c r="N477" s="1"/>
      <c r="O477" s="1"/>
    </row>
    <row r="478" spans="1:15" ht="12.75" customHeight="1">
      <c r="A478" s="33">
        <v>468</v>
      </c>
      <c r="B478" s="53" t="s">
        <v>235</v>
      </c>
      <c r="C478" s="31">
        <v>484.65</v>
      </c>
      <c r="D478" s="36">
        <v>486.56666666666666</v>
      </c>
      <c r="E478" s="36">
        <v>481.13333333333333</v>
      </c>
      <c r="F478" s="36">
        <v>477.61666666666667</v>
      </c>
      <c r="G478" s="36">
        <v>472.18333333333334</v>
      </c>
      <c r="H478" s="36">
        <v>490.08333333333331</v>
      </c>
      <c r="I478" s="36">
        <v>495.51666666666659</v>
      </c>
      <c r="J478" s="36">
        <v>499.0333333333333</v>
      </c>
      <c r="K478" s="31">
        <v>492</v>
      </c>
      <c r="L478" s="31">
        <v>483.05</v>
      </c>
      <c r="M478" s="31">
        <v>31.043620000000001</v>
      </c>
      <c r="N478" s="1"/>
      <c r="O478" s="1"/>
    </row>
    <row r="479" spans="1:15" ht="12.75" customHeight="1">
      <c r="A479" s="33">
        <v>469</v>
      </c>
      <c r="B479" s="53" t="s">
        <v>533</v>
      </c>
      <c r="C479" s="31">
        <v>922.65</v>
      </c>
      <c r="D479" s="36">
        <v>913.38333333333333</v>
      </c>
      <c r="E479" s="36">
        <v>896.76666666666665</v>
      </c>
      <c r="F479" s="36">
        <v>870.88333333333333</v>
      </c>
      <c r="G479" s="36">
        <v>854.26666666666665</v>
      </c>
      <c r="H479" s="36">
        <v>939.26666666666665</v>
      </c>
      <c r="I479" s="36">
        <v>955.88333333333321</v>
      </c>
      <c r="J479" s="36">
        <v>981.76666666666665</v>
      </c>
      <c r="K479" s="31">
        <v>930</v>
      </c>
      <c r="L479" s="31">
        <v>887.5</v>
      </c>
      <c r="M479" s="31">
        <v>2.05694</v>
      </c>
      <c r="N479" s="1"/>
      <c r="O479" s="1"/>
    </row>
    <row r="480" spans="1:15" ht="12.75" customHeight="1">
      <c r="A480" s="33">
        <v>470</v>
      </c>
      <c r="B480" s="53" t="s">
        <v>879</v>
      </c>
      <c r="C480" s="31">
        <v>52.3</v>
      </c>
      <c r="D480" s="36">
        <v>51.949999999999996</v>
      </c>
      <c r="E480" s="36">
        <v>51.199999999999989</v>
      </c>
      <c r="F480" s="36">
        <v>50.099999999999994</v>
      </c>
      <c r="G480" s="36">
        <v>49.349999999999987</v>
      </c>
      <c r="H480" s="36">
        <v>53.04999999999999</v>
      </c>
      <c r="I480" s="36">
        <v>53.800000000000004</v>
      </c>
      <c r="J480" s="36">
        <v>54.899999999999991</v>
      </c>
      <c r="K480" s="31">
        <v>52.7</v>
      </c>
      <c r="L480" s="31">
        <v>50.85</v>
      </c>
      <c r="M480" s="31">
        <v>37.711680000000001</v>
      </c>
      <c r="N480" s="1"/>
      <c r="O480" s="1"/>
    </row>
    <row r="481" spans="1:15" ht="12.75" customHeight="1">
      <c r="A481" s="33">
        <v>471</v>
      </c>
      <c r="B481" s="31" t="s">
        <v>234</v>
      </c>
      <c r="C481" s="36">
        <v>9463.7999999999993</v>
      </c>
      <c r="D481" s="36">
        <v>9436.5833333333339</v>
      </c>
      <c r="E481" s="36">
        <v>9378.2166666666672</v>
      </c>
      <c r="F481" s="36">
        <v>9292.6333333333332</v>
      </c>
      <c r="G481" s="36">
        <v>9234.2666666666664</v>
      </c>
      <c r="H481" s="36">
        <v>9522.1666666666679</v>
      </c>
      <c r="I481" s="36">
        <v>9580.5333333333328</v>
      </c>
      <c r="J481" s="31">
        <v>9666.1166666666686</v>
      </c>
      <c r="K481" s="31">
        <v>9494.9500000000007</v>
      </c>
      <c r="L481" s="31">
        <v>9351</v>
      </c>
      <c r="M481" s="53">
        <v>5.4764799999999996</v>
      </c>
      <c r="N481" s="1"/>
      <c r="O481" s="1"/>
    </row>
    <row r="482" spans="1:15" ht="12.75" customHeight="1">
      <c r="A482" s="33">
        <v>472</v>
      </c>
      <c r="B482" s="31" t="s">
        <v>300</v>
      </c>
      <c r="C482" s="36">
        <v>143.25</v>
      </c>
      <c r="D482" s="36">
        <v>144.20000000000002</v>
      </c>
      <c r="E482" s="36">
        <v>141.90000000000003</v>
      </c>
      <c r="F482" s="36">
        <v>140.55000000000001</v>
      </c>
      <c r="G482" s="36">
        <v>138.25000000000003</v>
      </c>
      <c r="H482" s="36">
        <v>145.55000000000004</v>
      </c>
      <c r="I482" s="36">
        <v>147.85000000000005</v>
      </c>
      <c r="J482" s="31">
        <v>149.20000000000005</v>
      </c>
      <c r="K482" s="31">
        <v>146.5</v>
      </c>
      <c r="L482" s="31">
        <v>142.85</v>
      </c>
      <c r="M482" s="53">
        <v>117.37571</v>
      </c>
      <c r="N482" s="1"/>
      <c r="O482" s="1"/>
    </row>
    <row r="483" spans="1:15" ht="12.75" customHeight="1">
      <c r="A483" s="33">
        <v>473</v>
      </c>
      <c r="B483" s="31" t="s">
        <v>233</v>
      </c>
      <c r="C483" s="31">
        <v>1853.55</v>
      </c>
      <c r="D483" s="36">
        <v>1847.5666666666666</v>
      </c>
      <c r="E483" s="36">
        <v>1837.6833333333332</v>
      </c>
      <c r="F483" s="36">
        <v>1821.8166666666666</v>
      </c>
      <c r="G483" s="36">
        <v>1811.9333333333332</v>
      </c>
      <c r="H483" s="36">
        <v>1863.4333333333332</v>
      </c>
      <c r="I483" s="36">
        <v>1873.3166666666664</v>
      </c>
      <c r="J483" s="36">
        <v>1889.1833333333332</v>
      </c>
      <c r="K483" s="31">
        <v>1857.45</v>
      </c>
      <c r="L483" s="31">
        <v>1831.7</v>
      </c>
      <c r="M483" s="31">
        <v>2.4441199999999998</v>
      </c>
      <c r="N483" s="1"/>
      <c r="O483" s="1"/>
    </row>
    <row r="484" spans="1:15" ht="12.75" customHeight="1">
      <c r="A484" s="33">
        <v>474</v>
      </c>
      <c r="B484" s="31" t="s">
        <v>174</v>
      </c>
      <c r="C484" s="36">
        <v>1150.8499999999999</v>
      </c>
      <c r="D484" s="36">
        <v>1150.9833333333333</v>
      </c>
      <c r="E484" s="36">
        <v>1138.6666666666667</v>
      </c>
      <c r="F484" s="36">
        <v>1126.4833333333333</v>
      </c>
      <c r="G484" s="36">
        <v>1114.1666666666667</v>
      </c>
      <c r="H484" s="36">
        <v>1163.1666666666667</v>
      </c>
      <c r="I484" s="36">
        <v>1175.4833333333333</v>
      </c>
      <c r="J484" s="31">
        <v>1187.6666666666667</v>
      </c>
      <c r="K484" s="31">
        <v>1163.3</v>
      </c>
      <c r="L484" s="31">
        <v>1138.8</v>
      </c>
      <c r="M484" s="53">
        <v>6.92591</v>
      </c>
      <c r="N484" s="1"/>
      <c r="O484" s="1"/>
    </row>
    <row r="485" spans="1:15" ht="12.75" customHeight="1">
      <c r="A485" s="33">
        <v>475</v>
      </c>
      <c r="B485" s="31" t="s">
        <v>880</v>
      </c>
      <c r="C485" s="31">
        <v>347.5</v>
      </c>
      <c r="D485" s="36">
        <v>342.58333333333331</v>
      </c>
      <c r="E485" s="36">
        <v>336.41666666666663</v>
      </c>
      <c r="F485" s="36">
        <v>325.33333333333331</v>
      </c>
      <c r="G485" s="36">
        <v>319.16666666666663</v>
      </c>
      <c r="H485" s="36">
        <v>353.66666666666663</v>
      </c>
      <c r="I485" s="36">
        <v>359.83333333333326</v>
      </c>
      <c r="J485" s="36">
        <v>370.91666666666663</v>
      </c>
      <c r="K485" s="31">
        <v>348.75</v>
      </c>
      <c r="L485" s="31">
        <v>331.5</v>
      </c>
      <c r="M485" s="31">
        <v>6.46943</v>
      </c>
      <c r="N485" s="1"/>
      <c r="O485" s="1"/>
    </row>
    <row r="486" spans="1:15" ht="12.75" customHeight="1">
      <c r="A486" s="33">
        <v>476</v>
      </c>
      <c r="B486" s="31" t="s">
        <v>534</v>
      </c>
      <c r="C486" s="36">
        <v>336.3</v>
      </c>
      <c r="D486" s="36">
        <v>338.23333333333335</v>
      </c>
      <c r="E486" s="36">
        <v>329.06666666666672</v>
      </c>
      <c r="F486" s="36">
        <v>321.83333333333337</v>
      </c>
      <c r="G486" s="36">
        <v>312.66666666666674</v>
      </c>
      <c r="H486" s="36">
        <v>345.4666666666667</v>
      </c>
      <c r="I486" s="36">
        <v>354.63333333333333</v>
      </c>
      <c r="J486" s="36">
        <v>361.86666666666667</v>
      </c>
      <c r="K486" s="31">
        <v>347.4</v>
      </c>
      <c r="L486" s="31">
        <v>331</v>
      </c>
      <c r="M486" s="31">
        <v>3.7091099999999999</v>
      </c>
      <c r="N486" s="1"/>
      <c r="O486" s="1"/>
    </row>
    <row r="487" spans="1:15" ht="12.75" customHeight="1">
      <c r="A487" s="33">
        <v>477</v>
      </c>
      <c r="B487" s="31" t="s">
        <v>535</v>
      </c>
      <c r="C487" s="31">
        <v>2092.85</v>
      </c>
      <c r="D487" s="36">
        <v>2095.8833333333332</v>
      </c>
      <c r="E487" s="36">
        <v>2071.8166666666666</v>
      </c>
      <c r="F487" s="36">
        <v>2050.7833333333333</v>
      </c>
      <c r="G487" s="36">
        <v>2026.7166666666667</v>
      </c>
      <c r="H487" s="36">
        <v>2116.9166666666665</v>
      </c>
      <c r="I487" s="36">
        <v>2140.9833333333331</v>
      </c>
      <c r="J487" s="36">
        <v>2162.0166666666664</v>
      </c>
      <c r="K487" s="31">
        <v>2119.9499999999998</v>
      </c>
      <c r="L487" s="31">
        <v>2074.85</v>
      </c>
      <c r="M487" s="31">
        <v>0.58969000000000005</v>
      </c>
      <c r="N487" s="1"/>
      <c r="O487" s="1"/>
    </row>
    <row r="488" spans="1:15" ht="12.75" customHeight="1">
      <c r="A488" s="33">
        <v>478</v>
      </c>
      <c r="B488" s="31" t="s">
        <v>536</v>
      </c>
      <c r="C488" s="36">
        <v>531.6</v>
      </c>
      <c r="D488" s="36">
        <v>528.13333333333333</v>
      </c>
      <c r="E488" s="36">
        <v>522.2166666666667</v>
      </c>
      <c r="F488" s="36">
        <v>512.83333333333337</v>
      </c>
      <c r="G488" s="36">
        <v>506.91666666666674</v>
      </c>
      <c r="H488" s="36">
        <v>537.51666666666665</v>
      </c>
      <c r="I488" s="36">
        <v>543.43333333333339</v>
      </c>
      <c r="J488" s="36">
        <v>552.81666666666661</v>
      </c>
      <c r="K488" s="31">
        <v>534.04999999999995</v>
      </c>
      <c r="L488" s="31">
        <v>518.75</v>
      </c>
      <c r="M488" s="31">
        <v>2.5872600000000001</v>
      </c>
      <c r="N488" s="1"/>
      <c r="O488" s="1"/>
    </row>
    <row r="489" spans="1:15" ht="12.75" customHeight="1">
      <c r="A489" s="33">
        <v>479</v>
      </c>
      <c r="B489" s="53" t="s">
        <v>537</v>
      </c>
      <c r="C489" s="31">
        <v>367.35</v>
      </c>
      <c r="D489" s="36">
        <v>365.11666666666662</v>
      </c>
      <c r="E489" s="36">
        <v>356.23333333333323</v>
      </c>
      <c r="F489" s="36">
        <v>345.11666666666662</v>
      </c>
      <c r="G489" s="36">
        <v>336.23333333333323</v>
      </c>
      <c r="H489" s="36">
        <v>376.23333333333323</v>
      </c>
      <c r="I489" s="36">
        <v>385.11666666666656</v>
      </c>
      <c r="J489" s="36">
        <v>396.23333333333323</v>
      </c>
      <c r="K489" s="31">
        <v>374</v>
      </c>
      <c r="L489" s="31">
        <v>354</v>
      </c>
      <c r="M489" s="31">
        <v>3.7390400000000001</v>
      </c>
      <c r="N489" s="1"/>
      <c r="O489" s="1"/>
    </row>
    <row r="490" spans="1:15" ht="12.75" customHeight="1">
      <c r="A490" s="33">
        <v>480</v>
      </c>
      <c r="B490" s="53" t="s">
        <v>538</v>
      </c>
      <c r="C490" s="36">
        <v>466.25</v>
      </c>
      <c r="D490" s="36">
        <v>464.7166666666667</v>
      </c>
      <c r="E490" s="36">
        <v>458.93333333333339</v>
      </c>
      <c r="F490" s="36">
        <v>451.61666666666667</v>
      </c>
      <c r="G490" s="36">
        <v>445.83333333333337</v>
      </c>
      <c r="H490" s="36">
        <v>472.03333333333342</v>
      </c>
      <c r="I490" s="36">
        <v>477.81666666666672</v>
      </c>
      <c r="J490" s="36">
        <v>485.13333333333344</v>
      </c>
      <c r="K490" s="31">
        <v>470.5</v>
      </c>
      <c r="L490" s="31">
        <v>457.4</v>
      </c>
      <c r="M490" s="31">
        <v>1.6281099999999999</v>
      </c>
      <c r="N490" s="1"/>
      <c r="O490" s="1"/>
    </row>
    <row r="491" spans="1:15" ht="12.75" customHeight="1">
      <c r="A491" s="33">
        <v>481</v>
      </c>
      <c r="B491" s="53" t="s">
        <v>539</v>
      </c>
      <c r="C491" s="31">
        <v>511.9</v>
      </c>
      <c r="D491" s="36">
        <v>508.2166666666667</v>
      </c>
      <c r="E491" s="36">
        <v>501.53333333333342</v>
      </c>
      <c r="F491" s="36">
        <v>491.16666666666674</v>
      </c>
      <c r="G491" s="36">
        <v>484.48333333333346</v>
      </c>
      <c r="H491" s="36">
        <v>518.58333333333337</v>
      </c>
      <c r="I491" s="36">
        <v>525.26666666666665</v>
      </c>
      <c r="J491" s="36">
        <v>535.63333333333333</v>
      </c>
      <c r="K491" s="31">
        <v>514.9</v>
      </c>
      <c r="L491" s="31">
        <v>497.85</v>
      </c>
      <c r="M491" s="31">
        <v>1.6254</v>
      </c>
      <c r="N491" s="1"/>
      <c r="O491" s="1"/>
    </row>
    <row r="492" spans="1:15" ht="12.75" customHeight="1">
      <c r="A492" s="33">
        <v>482</v>
      </c>
      <c r="B492" s="53" t="s">
        <v>301</v>
      </c>
      <c r="C492" s="36">
        <v>1403.95</v>
      </c>
      <c r="D492" s="36">
        <v>1399.8166666666668</v>
      </c>
      <c r="E492" s="36">
        <v>1379.7333333333336</v>
      </c>
      <c r="F492" s="36">
        <v>1355.5166666666667</v>
      </c>
      <c r="G492" s="36">
        <v>1335.4333333333334</v>
      </c>
      <c r="H492" s="36">
        <v>1424.0333333333338</v>
      </c>
      <c r="I492" s="36">
        <v>1444.1166666666672</v>
      </c>
      <c r="J492" s="36">
        <v>1468.3333333333339</v>
      </c>
      <c r="K492" s="31">
        <v>1419.9</v>
      </c>
      <c r="L492" s="31">
        <v>1375.6</v>
      </c>
      <c r="M492" s="31">
        <v>38.734789999999997</v>
      </c>
      <c r="N492" s="1"/>
      <c r="O492" s="1"/>
    </row>
    <row r="493" spans="1:15" ht="12.75" customHeight="1">
      <c r="A493" s="33">
        <v>483</v>
      </c>
      <c r="B493" s="53" t="s">
        <v>540</v>
      </c>
      <c r="C493" s="36">
        <v>905.3</v>
      </c>
      <c r="D493" s="36">
        <v>913.6</v>
      </c>
      <c r="E493" s="36">
        <v>887.2</v>
      </c>
      <c r="F493" s="36">
        <v>869.1</v>
      </c>
      <c r="G493" s="36">
        <v>842.7</v>
      </c>
      <c r="H493" s="36">
        <v>931.7</v>
      </c>
      <c r="I493" s="36">
        <v>958.09999999999991</v>
      </c>
      <c r="J493" s="36">
        <v>976.2</v>
      </c>
      <c r="K493" s="31">
        <v>940</v>
      </c>
      <c r="L493" s="31">
        <v>895.5</v>
      </c>
      <c r="M493" s="31">
        <v>2.6215999999999999</v>
      </c>
      <c r="N493" s="1"/>
      <c r="O493" s="1"/>
    </row>
    <row r="494" spans="1:15" ht="12.75" customHeight="1">
      <c r="A494" s="33">
        <v>484</v>
      </c>
      <c r="B494" s="53" t="s">
        <v>236</v>
      </c>
      <c r="C494" s="36">
        <v>378.2</v>
      </c>
      <c r="D494" s="36">
        <v>374.58333333333331</v>
      </c>
      <c r="E494" s="36">
        <v>367.66666666666663</v>
      </c>
      <c r="F494" s="36">
        <v>357.13333333333333</v>
      </c>
      <c r="G494" s="36">
        <v>350.21666666666664</v>
      </c>
      <c r="H494" s="36">
        <v>385.11666666666662</v>
      </c>
      <c r="I494" s="36">
        <v>392.03333333333325</v>
      </c>
      <c r="J494" s="36">
        <v>402.56666666666661</v>
      </c>
      <c r="K494" s="31">
        <v>381.5</v>
      </c>
      <c r="L494" s="31">
        <v>364.05</v>
      </c>
      <c r="M494" s="31">
        <v>288.59435000000002</v>
      </c>
      <c r="N494" s="1"/>
      <c r="O494" s="1"/>
    </row>
    <row r="495" spans="1:15" ht="12.75" customHeight="1">
      <c r="A495" s="33">
        <v>485</v>
      </c>
      <c r="B495" s="53" t="s">
        <v>541</v>
      </c>
      <c r="C495" s="36">
        <v>692.1</v>
      </c>
      <c r="D495" s="36">
        <v>684.86666666666667</v>
      </c>
      <c r="E495" s="36">
        <v>672.73333333333335</v>
      </c>
      <c r="F495" s="36">
        <v>653.36666666666667</v>
      </c>
      <c r="G495" s="36">
        <v>641.23333333333335</v>
      </c>
      <c r="H495" s="36">
        <v>704.23333333333335</v>
      </c>
      <c r="I495" s="36">
        <v>716.36666666666679</v>
      </c>
      <c r="J495" s="36">
        <v>735.73333333333335</v>
      </c>
      <c r="K495" s="31">
        <v>697</v>
      </c>
      <c r="L495" s="31">
        <v>665.5</v>
      </c>
      <c r="M495" s="31">
        <v>1.8307100000000001</v>
      </c>
      <c r="N495" s="1"/>
      <c r="O495" s="1"/>
    </row>
    <row r="496" spans="1:15" ht="12.75" customHeight="1">
      <c r="A496" s="33">
        <v>486</v>
      </c>
      <c r="B496" s="53" t="s">
        <v>542</v>
      </c>
      <c r="C496" s="36">
        <v>1560.15</v>
      </c>
      <c r="D496" s="36">
        <v>1562.7333333333333</v>
      </c>
      <c r="E496" s="36">
        <v>1548.4166666666667</v>
      </c>
      <c r="F496" s="36">
        <v>1536.6833333333334</v>
      </c>
      <c r="G496" s="36">
        <v>1522.3666666666668</v>
      </c>
      <c r="H496" s="36">
        <v>1574.4666666666667</v>
      </c>
      <c r="I496" s="36">
        <v>1588.7833333333333</v>
      </c>
      <c r="J496" s="36">
        <v>1600.5166666666667</v>
      </c>
      <c r="K496" s="31">
        <v>1577.05</v>
      </c>
      <c r="L496" s="31">
        <v>1551</v>
      </c>
      <c r="M496" s="31">
        <v>1.54362</v>
      </c>
      <c r="N496" s="1"/>
      <c r="O496" s="1"/>
    </row>
    <row r="497" spans="1:15" ht="12.75" customHeight="1">
      <c r="A497" s="33">
        <v>487</v>
      </c>
      <c r="B497" s="53" t="s">
        <v>139</v>
      </c>
      <c r="C497" s="36">
        <v>12.95</v>
      </c>
      <c r="D497" s="36">
        <v>12.9</v>
      </c>
      <c r="E497" s="36">
        <v>12.600000000000001</v>
      </c>
      <c r="F497" s="36">
        <v>12.250000000000002</v>
      </c>
      <c r="G497" s="36">
        <v>11.950000000000003</v>
      </c>
      <c r="H497" s="36">
        <v>13.25</v>
      </c>
      <c r="I497" s="36">
        <v>13.55</v>
      </c>
      <c r="J497" s="36">
        <v>13.899999999999999</v>
      </c>
      <c r="K497" s="31">
        <v>13.2</v>
      </c>
      <c r="L497" s="31">
        <v>12.55</v>
      </c>
      <c r="M497" s="31">
        <v>12185.35579</v>
      </c>
      <c r="N497" s="1"/>
      <c r="O497" s="1"/>
    </row>
    <row r="498" spans="1:15" ht="12.75" customHeight="1">
      <c r="A498" s="33">
        <v>488</v>
      </c>
      <c r="B498" s="53" t="s">
        <v>237</v>
      </c>
      <c r="C498" s="36">
        <v>1297.0999999999999</v>
      </c>
      <c r="D498" s="36">
        <v>1290.3</v>
      </c>
      <c r="E498" s="36">
        <v>1279.1499999999999</v>
      </c>
      <c r="F498" s="36">
        <v>1261.1999999999998</v>
      </c>
      <c r="G498" s="36">
        <v>1250.0499999999997</v>
      </c>
      <c r="H498" s="36">
        <v>1308.25</v>
      </c>
      <c r="I498" s="36">
        <v>1319.4</v>
      </c>
      <c r="J498" s="36">
        <v>1337.3500000000001</v>
      </c>
      <c r="K498" s="31">
        <v>1301.45</v>
      </c>
      <c r="L498" s="31">
        <v>1272.3499999999999</v>
      </c>
      <c r="M498" s="31">
        <v>12.61801</v>
      </c>
      <c r="N498" s="1"/>
      <c r="O498" s="1"/>
    </row>
    <row r="499" spans="1:15" ht="12.75" customHeight="1">
      <c r="A499" s="33">
        <v>489</v>
      </c>
      <c r="B499" s="53" t="s">
        <v>543</v>
      </c>
      <c r="C499" s="53">
        <v>548.04999999999995</v>
      </c>
      <c r="D499" s="36">
        <v>553.08333333333337</v>
      </c>
      <c r="E499" s="36">
        <v>538.16666666666674</v>
      </c>
      <c r="F499" s="36">
        <v>528.28333333333342</v>
      </c>
      <c r="G499" s="36">
        <v>513.36666666666679</v>
      </c>
      <c r="H499" s="36">
        <v>562.9666666666667</v>
      </c>
      <c r="I499" s="36">
        <v>577.88333333333344</v>
      </c>
      <c r="J499" s="36">
        <v>587.76666666666665</v>
      </c>
      <c r="K499" s="31">
        <v>568</v>
      </c>
      <c r="L499" s="31">
        <v>543.20000000000005</v>
      </c>
      <c r="M499" s="31">
        <v>4.6369499999999997</v>
      </c>
      <c r="N499" s="1"/>
      <c r="O499" s="1"/>
    </row>
    <row r="500" spans="1:15" ht="12.75" customHeight="1">
      <c r="A500" s="33">
        <v>490</v>
      </c>
      <c r="B500" s="53" t="s">
        <v>881</v>
      </c>
      <c r="C500" s="53">
        <v>146.4</v>
      </c>
      <c r="D500" s="36">
        <v>146.96666666666667</v>
      </c>
      <c r="E500" s="36">
        <v>144.53333333333333</v>
      </c>
      <c r="F500" s="36">
        <v>142.66666666666666</v>
      </c>
      <c r="G500" s="36">
        <v>140.23333333333332</v>
      </c>
      <c r="H500" s="36">
        <v>148.83333333333334</v>
      </c>
      <c r="I500" s="36">
        <v>151.26666666666668</v>
      </c>
      <c r="J500" s="36">
        <v>153.13333333333335</v>
      </c>
      <c r="K500" s="31">
        <v>149.4</v>
      </c>
      <c r="L500" s="31">
        <v>145.1</v>
      </c>
      <c r="M500" s="31">
        <v>8.2613900000000005</v>
      </c>
      <c r="N500" s="1"/>
      <c r="O500" s="1"/>
    </row>
    <row r="501" spans="1:15" ht="12.75" customHeight="1">
      <c r="A501" s="33">
        <v>491</v>
      </c>
      <c r="B501" s="53" t="s">
        <v>544</v>
      </c>
      <c r="C501" s="53">
        <v>834.75</v>
      </c>
      <c r="D501" s="36">
        <v>830.86666666666667</v>
      </c>
      <c r="E501" s="36">
        <v>821.88333333333333</v>
      </c>
      <c r="F501" s="36">
        <v>809.01666666666665</v>
      </c>
      <c r="G501" s="36">
        <v>800.0333333333333</v>
      </c>
      <c r="H501" s="36">
        <v>843.73333333333335</v>
      </c>
      <c r="I501" s="36">
        <v>852.7166666666667</v>
      </c>
      <c r="J501" s="36">
        <v>865.58333333333337</v>
      </c>
      <c r="K501" s="31">
        <v>839.85</v>
      </c>
      <c r="L501" s="31">
        <v>818</v>
      </c>
      <c r="M501" s="31">
        <v>0.68610000000000004</v>
      </c>
      <c r="N501" s="1"/>
      <c r="O501" s="1"/>
    </row>
    <row r="502" spans="1:15" ht="12.75" customHeight="1">
      <c r="A502" s="33">
        <v>492</v>
      </c>
      <c r="B502" s="53" t="s">
        <v>302</v>
      </c>
      <c r="C502" s="53">
        <v>1417.95</v>
      </c>
      <c r="D502" s="36">
        <v>1415.75</v>
      </c>
      <c r="E502" s="36">
        <v>1394.95</v>
      </c>
      <c r="F502" s="36">
        <v>1371.95</v>
      </c>
      <c r="G502" s="36">
        <v>1351.15</v>
      </c>
      <c r="H502" s="36">
        <v>1438.75</v>
      </c>
      <c r="I502" s="36">
        <v>1459.5500000000002</v>
      </c>
      <c r="J502" s="36">
        <v>1482.55</v>
      </c>
      <c r="K502" s="31">
        <v>1436.55</v>
      </c>
      <c r="L502" s="31">
        <v>1392.75</v>
      </c>
      <c r="M502" s="31">
        <v>1.20523</v>
      </c>
      <c r="N502" s="1"/>
      <c r="O502" s="1"/>
    </row>
    <row r="503" spans="1:15" ht="12.75" customHeight="1">
      <c r="A503" s="33">
        <v>493</v>
      </c>
      <c r="B503" s="53" t="s">
        <v>238</v>
      </c>
      <c r="C503" s="36">
        <v>448.35</v>
      </c>
      <c r="D503" s="36">
        <v>450.55</v>
      </c>
      <c r="E503" s="36">
        <v>442.6</v>
      </c>
      <c r="F503" s="36">
        <v>436.85</v>
      </c>
      <c r="G503" s="36">
        <v>428.90000000000003</v>
      </c>
      <c r="H503" s="36">
        <v>456.3</v>
      </c>
      <c r="I503" s="36">
        <v>464.24999999999994</v>
      </c>
      <c r="J503" s="31">
        <v>470</v>
      </c>
      <c r="K503" s="31">
        <v>458.5</v>
      </c>
      <c r="L503" s="31">
        <v>444.8</v>
      </c>
      <c r="M503" s="53">
        <v>107.19712</v>
      </c>
      <c r="N503" s="1"/>
      <c r="O503" s="1"/>
    </row>
    <row r="504" spans="1:15" ht="12.75" customHeight="1">
      <c r="A504" s="33">
        <v>494</v>
      </c>
      <c r="B504" s="53" t="s">
        <v>303</v>
      </c>
      <c r="C504" s="36">
        <v>23.95</v>
      </c>
      <c r="D504" s="36">
        <v>23.966666666666669</v>
      </c>
      <c r="E504" s="36">
        <v>23.733333333333338</v>
      </c>
      <c r="F504" s="36">
        <v>23.516666666666669</v>
      </c>
      <c r="G504" s="36">
        <v>23.283333333333339</v>
      </c>
      <c r="H504" s="36">
        <v>24.183333333333337</v>
      </c>
      <c r="I504" s="36">
        <v>24.416666666666671</v>
      </c>
      <c r="J504" s="31">
        <v>24.633333333333336</v>
      </c>
      <c r="K504" s="31">
        <v>24.2</v>
      </c>
      <c r="L504" s="31">
        <v>23.75</v>
      </c>
      <c r="M504" s="53">
        <v>1046.5920000000001</v>
      </c>
      <c r="N504" s="1"/>
      <c r="O504" s="1"/>
    </row>
    <row r="505" spans="1:15" ht="12.75" customHeight="1">
      <c r="A505" s="33">
        <v>495</v>
      </c>
      <c r="B505" s="53" t="s">
        <v>545</v>
      </c>
      <c r="C505" s="53">
        <v>13387.45</v>
      </c>
      <c r="D505" s="36">
        <v>13545.316666666666</v>
      </c>
      <c r="E505" s="36">
        <v>13152.133333333331</v>
      </c>
      <c r="F505" s="36">
        <v>12916.816666666666</v>
      </c>
      <c r="G505" s="36">
        <v>12523.633333333331</v>
      </c>
      <c r="H505" s="36">
        <v>13780.633333333331</v>
      </c>
      <c r="I505" s="36">
        <v>14173.816666666666</v>
      </c>
      <c r="J505" s="36">
        <v>14409.133333333331</v>
      </c>
      <c r="K505" s="31">
        <v>13938.5</v>
      </c>
      <c r="L505" s="31">
        <v>13310</v>
      </c>
      <c r="M505" s="31">
        <v>0.17463999999999999</v>
      </c>
      <c r="N505" s="1"/>
      <c r="O505" s="1"/>
    </row>
    <row r="506" spans="1:15" ht="12.75" customHeight="1">
      <c r="A506" s="33">
        <v>496</v>
      </c>
      <c r="B506" s="53" t="s">
        <v>239</v>
      </c>
      <c r="C506" s="53">
        <v>147.69999999999999</v>
      </c>
      <c r="D506" s="36">
        <v>145.86666666666665</v>
      </c>
      <c r="E506" s="36">
        <v>142.8833333333333</v>
      </c>
      <c r="F506" s="36">
        <v>138.06666666666666</v>
      </c>
      <c r="G506" s="36">
        <v>135.08333333333331</v>
      </c>
      <c r="H506" s="36">
        <v>150.68333333333328</v>
      </c>
      <c r="I506" s="36">
        <v>153.66666666666663</v>
      </c>
      <c r="J506" s="36">
        <v>158.48333333333326</v>
      </c>
      <c r="K506" s="31">
        <v>148.85</v>
      </c>
      <c r="L506" s="31">
        <v>141.05000000000001</v>
      </c>
      <c r="M506" s="31">
        <v>118.04053</v>
      </c>
      <c r="N506" s="1"/>
      <c r="O506" s="1"/>
    </row>
    <row r="507" spans="1:15" ht="12.75" customHeight="1">
      <c r="A507" s="33">
        <v>497</v>
      </c>
      <c r="B507" s="53" t="s">
        <v>546</v>
      </c>
      <c r="C507" s="36">
        <v>591.1</v>
      </c>
      <c r="D507" s="36">
        <v>593.69999999999993</v>
      </c>
      <c r="E507" s="36">
        <v>579.99999999999989</v>
      </c>
      <c r="F507" s="36">
        <v>568.9</v>
      </c>
      <c r="G507" s="36">
        <v>555.19999999999993</v>
      </c>
      <c r="H507" s="36">
        <v>604.79999999999984</v>
      </c>
      <c r="I507" s="36">
        <v>618.49999999999989</v>
      </c>
      <c r="J507" s="31">
        <v>629.5999999999998</v>
      </c>
      <c r="K507" s="31">
        <v>607.4</v>
      </c>
      <c r="L507" s="31">
        <v>582.6</v>
      </c>
      <c r="M507" s="53">
        <v>8.9141300000000001</v>
      </c>
      <c r="N507" s="1"/>
      <c r="O507" s="1"/>
    </row>
    <row r="508" spans="1:15" ht="12.75" customHeight="1">
      <c r="A508" s="33">
        <v>498</v>
      </c>
      <c r="B508" s="53" t="s">
        <v>304</v>
      </c>
      <c r="C508" s="53">
        <v>186.45</v>
      </c>
      <c r="D508" s="36">
        <v>186.54999999999998</v>
      </c>
      <c r="E508" s="36">
        <v>183.79999999999995</v>
      </c>
      <c r="F508" s="36">
        <v>181.14999999999998</v>
      </c>
      <c r="G508" s="36">
        <v>178.39999999999995</v>
      </c>
      <c r="H508" s="36">
        <v>189.19999999999996</v>
      </c>
      <c r="I508" s="36">
        <v>191.95000000000002</v>
      </c>
      <c r="J508" s="36">
        <v>194.59999999999997</v>
      </c>
      <c r="K508" s="31">
        <v>189.3</v>
      </c>
      <c r="L508" s="31">
        <v>183.9</v>
      </c>
      <c r="M508" s="31">
        <v>432.73462999999998</v>
      </c>
      <c r="N508" s="1"/>
      <c r="O508" s="1"/>
    </row>
    <row r="509" spans="1:15" ht="12.75" customHeight="1">
      <c r="A509" s="224">
        <v>499</v>
      </c>
      <c r="B509" s="225" t="s">
        <v>240</v>
      </c>
      <c r="C509" s="225">
        <v>944.85</v>
      </c>
      <c r="D509" s="226">
        <v>947.51666666666677</v>
      </c>
      <c r="E509" s="226">
        <v>923.53333333333353</v>
      </c>
      <c r="F509" s="226">
        <v>902.21666666666681</v>
      </c>
      <c r="G509" s="226">
        <v>878.23333333333358</v>
      </c>
      <c r="H509" s="226">
        <v>968.83333333333348</v>
      </c>
      <c r="I509" s="226">
        <v>992.81666666666683</v>
      </c>
      <c r="J509" s="226">
        <v>1014.1333333333334</v>
      </c>
      <c r="K509" s="227">
        <v>971.5</v>
      </c>
      <c r="L509" s="227">
        <v>926.2</v>
      </c>
      <c r="M509" s="227">
        <v>22.355589999999999</v>
      </c>
      <c r="N509" s="1"/>
      <c r="O509" s="1"/>
    </row>
    <row r="510" spans="1:15" ht="12.75" customHeight="1">
      <c r="A510" s="239">
        <v>500</v>
      </c>
      <c r="B510" s="240" t="s">
        <v>547</v>
      </c>
      <c r="C510" s="240">
        <v>1628</v>
      </c>
      <c r="D510" s="241">
        <v>1618.3500000000001</v>
      </c>
      <c r="E510" s="241">
        <v>1598.7000000000003</v>
      </c>
      <c r="F510" s="241">
        <v>1569.4</v>
      </c>
      <c r="G510" s="241">
        <v>1549.7500000000002</v>
      </c>
      <c r="H510" s="241">
        <v>1647.6500000000003</v>
      </c>
      <c r="I510" s="241">
        <v>1667.3000000000004</v>
      </c>
      <c r="J510" s="241">
        <v>1696.6000000000004</v>
      </c>
      <c r="K510" s="239">
        <v>1638</v>
      </c>
      <c r="L510" s="239">
        <v>1589.05</v>
      </c>
      <c r="M510" s="239">
        <v>0.44057000000000002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0" t="s">
        <v>548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241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242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243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244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245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4" t="s">
        <v>247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4" t="s">
        <v>248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4" t="s">
        <v>249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250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251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252</v>
      </c>
      <c r="N527" s="1"/>
      <c r="O527" s="1"/>
    </row>
    <row r="528" spans="1:15" ht="12.75" customHeight="1">
      <c r="A528" s="64" t="s">
        <v>253</v>
      </c>
      <c r="N528" s="1"/>
      <c r="O528" s="1"/>
    </row>
    <row r="529" spans="1:15" ht="12.75" customHeight="1">
      <c r="A529" s="64" t="s">
        <v>254</v>
      </c>
      <c r="N529" s="1"/>
      <c r="O529" s="1"/>
    </row>
    <row r="530" spans="1:15" ht="12.75" customHeight="1">
      <c r="A530" s="64" t="s">
        <v>255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68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style="83" customWidth="1"/>
    <col min="2" max="2" width="14.28515625" style="32" customWidth="1"/>
    <col min="3" max="3" width="28.28515625" style="31" customWidth="1"/>
    <col min="4" max="4" width="55.7109375" style="31" customWidth="1"/>
    <col min="5" max="5" width="12.42578125" style="31" customWidth="1"/>
    <col min="6" max="6" width="13.140625" style="84" customWidth="1"/>
    <col min="7" max="7" width="9.5703125" style="32" customWidth="1"/>
    <col min="8" max="8" width="10.28515625" style="32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68" t="s">
        <v>309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6" customHeight="1">
      <c r="A5" s="376"/>
      <c r="B5" s="377"/>
      <c r="C5" s="376"/>
      <c r="D5" s="377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26.25" customHeight="1">
      <c r="A6" s="72"/>
      <c r="B6" s="77"/>
      <c r="C6" s="65"/>
      <c r="D6" s="65"/>
      <c r="E6" s="23" t="s">
        <v>308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ht="16.5" customHeight="1">
      <c r="A7" s="78" t="s">
        <v>549</v>
      </c>
      <c r="B7" s="378" t="s">
        <v>550</v>
      </c>
      <c r="C7" s="378"/>
      <c r="D7" s="7">
        <f>Main!B10</f>
        <v>45400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ht="51">
      <c r="A9" s="81" t="s">
        <v>551</v>
      </c>
      <c r="B9" s="82" t="s">
        <v>552</v>
      </c>
      <c r="C9" s="82" t="s">
        <v>553</v>
      </c>
      <c r="D9" s="82" t="s">
        <v>554</v>
      </c>
      <c r="E9" s="82" t="s">
        <v>555</v>
      </c>
      <c r="F9" s="82" t="s">
        <v>556</v>
      </c>
      <c r="G9" s="82" t="s">
        <v>557</v>
      </c>
      <c r="H9" s="82" t="s">
        <v>558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ht="12.75" customHeight="1">
      <c r="A10" s="83">
        <v>45398</v>
      </c>
      <c r="B10" s="32">
        <v>537069</v>
      </c>
      <c r="C10" s="31" t="s">
        <v>1091</v>
      </c>
      <c r="D10" s="31" t="s">
        <v>1092</v>
      </c>
      <c r="E10" s="31" t="s">
        <v>559</v>
      </c>
      <c r="F10" s="84">
        <v>165000</v>
      </c>
      <c r="G10" s="32">
        <v>43.07</v>
      </c>
      <c r="H10" s="32" t="s">
        <v>330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ht="12.75" customHeight="1">
      <c r="A11" s="83">
        <v>45398</v>
      </c>
      <c r="B11" s="32">
        <v>537069</v>
      </c>
      <c r="C11" s="31" t="s">
        <v>1091</v>
      </c>
      <c r="D11" s="31" t="s">
        <v>1092</v>
      </c>
      <c r="E11" s="31" t="s">
        <v>560</v>
      </c>
      <c r="F11" s="84">
        <v>15000</v>
      </c>
      <c r="G11" s="32">
        <v>43.07</v>
      </c>
      <c r="H11" s="32" t="s">
        <v>330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ht="12.75" customHeight="1">
      <c r="A12" s="83">
        <v>45398</v>
      </c>
      <c r="B12" s="32">
        <v>512149</v>
      </c>
      <c r="C12" s="31" t="s">
        <v>1093</v>
      </c>
      <c r="D12" s="31" t="s">
        <v>1094</v>
      </c>
      <c r="E12" s="31" t="s">
        <v>559</v>
      </c>
      <c r="F12" s="84">
        <v>1</v>
      </c>
      <c r="G12" s="32">
        <v>1.01</v>
      </c>
      <c r="H12" s="32" t="s">
        <v>330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ht="12.75" customHeight="1">
      <c r="A13" s="83">
        <v>45398</v>
      </c>
      <c r="B13" s="32">
        <v>512149</v>
      </c>
      <c r="C13" s="31" t="s">
        <v>1093</v>
      </c>
      <c r="D13" s="31" t="s">
        <v>1094</v>
      </c>
      <c r="E13" s="31" t="s">
        <v>560</v>
      </c>
      <c r="F13" s="84">
        <v>11333797</v>
      </c>
      <c r="G13" s="32">
        <v>1.01</v>
      </c>
      <c r="H13" s="32" t="s">
        <v>330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ht="12.75" customHeight="1">
      <c r="A14" s="83">
        <v>45398</v>
      </c>
      <c r="B14" s="32">
        <v>512149</v>
      </c>
      <c r="C14" s="31" t="s">
        <v>1093</v>
      </c>
      <c r="D14" s="31" t="s">
        <v>892</v>
      </c>
      <c r="E14" s="31" t="s">
        <v>560</v>
      </c>
      <c r="F14" s="84">
        <v>5022845</v>
      </c>
      <c r="G14" s="32">
        <v>1.01</v>
      </c>
      <c r="H14" s="32" t="s">
        <v>330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ht="12.75" customHeight="1">
      <c r="A15" s="83">
        <v>45398</v>
      </c>
      <c r="B15" s="32">
        <v>512149</v>
      </c>
      <c r="C15" s="31" t="s">
        <v>1093</v>
      </c>
      <c r="D15" s="31" t="s">
        <v>892</v>
      </c>
      <c r="E15" s="31" t="s">
        <v>559</v>
      </c>
      <c r="F15" s="84">
        <v>14048040</v>
      </c>
      <c r="G15" s="32">
        <v>1.01</v>
      </c>
      <c r="H15" s="32" t="s">
        <v>330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ht="12.75" customHeight="1">
      <c r="A16" s="83">
        <v>45398</v>
      </c>
      <c r="B16" s="32">
        <v>543439</v>
      </c>
      <c r="C16" s="31" t="s">
        <v>1095</v>
      </c>
      <c r="D16" s="31" t="s">
        <v>1096</v>
      </c>
      <c r="E16" s="31" t="s">
        <v>560</v>
      </c>
      <c r="F16" s="84">
        <v>120000</v>
      </c>
      <c r="G16" s="32">
        <v>10.119999999999999</v>
      </c>
      <c r="H16" s="32" t="s">
        <v>330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ht="12.75" customHeight="1">
      <c r="A17" s="83">
        <v>45398</v>
      </c>
      <c r="B17" s="32">
        <v>530249</v>
      </c>
      <c r="C17" s="31" t="s">
        <v>1097</v>
      </c>
      <c r="D17" s="31" t="s">
        <v>1098</v>
      </c>
      <c r="E17" s="31" t="s">
        <v>559</v>
      </c>
      <c r="F17" s="84">
        <v>22473</v>
      </c>
      <c r="G17" s="32">
        <v>28.43</v>
      </c>
      <c r="H17" s="32" t="s">
        <v>330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ht="12.75" customHeight="1">
      <c r="A18" s="83">
        <v>45398</v>
      </c>
      <c r="B18" s="32">
        <v>538817</v>
      </c>
      <c r="C18" s="31" t="s">
        <v>1099</v>
      </c>
      <c r="D18" s="31" t="s">
        <v>1100</v>
      </c>
      <c r="E18" s="31" t="s">
        <v>560</v>
      </c>
      <c r="F18" s="84">
        <v>861821</v>
      </c>
      <c r="G18" s="32">
        <v>16.649999999999999</v>
      </c>
      <c r="H18" s="32" t="s">
        <v>330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ht="12.75" customHeight="1">
      <c r="A19" s="83">
        <v>45398</v>
      </c>
      <c r="B19" s="32">
        <v>538817</v>
      </c>
      <c r="C19" s="31" t="s">
        <v>1099</v>
      </c>
      <c r="D19" s="31" t="s">
        <v>1100</v>
      </c>
      <c r="E19" s="31" t="s">
        <v>559</v>
      </c>
      <c r="F19" s="84">
        <v>861821</v>
      </c>
      <c r="G19" s="32">
        <v>17.649999999999999</v>
      </c>
      <c r="H19" s="32" t="s">
        <v>330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ht="12.75" customHeight="1">
      <c r="A20" s="83">
        <v>45398</v>
      </c>
      <c r="B20" s="32">
        <v>542155</v>
      </c>
      <c r="C20" s="31" t="s">
        <v>1101</v>
      </c>
      <c r="D20" s="31" t="s">
        <v>1102</v>
      </c>
      <c r="E20" s="31" t="s">
        <v>560</v>
      </c>
      <c r="F20" s="84">
        <v>68000</v>
      </c>
      <c r="G20" s="32">
        <v>2.74</v>
      </c>
      <c r="H20" s="32" t="s">
        <v>330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ht="12.75" customHeight="1">
      <c r="A21" s="83">
        <v>45398</v>
      </c>
      <c r="B21" s="32">
        <v>543594</v>
      </c>
      <c r="C21" s="31" t="s">
        <v>1006</v>
      </c>
      <c r="D21" s="31" t="s">
        <v>1027</v>
      </c>
      <c r="E21" s="31" t="s">
        <v>560</v>
      </c>
      <c r="F21" s="84">
        <v>1311000</v>
      </c>
      <c r="G21" s="32">
        <v>8.08</v>
      </c>
      <c r="H21" s="32" t="s">
        <v>330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ht="12.75" customHeight="1">
      <c r="A22" s="83">
        <v>45398</v>
      </c>
      <c r="B22" s="32">
        <v>543594</v>
      </c>
      <c r="C22" s="31" t="s">
        <v>1006</v>
      </c>
      <c r="D22" s="31" t="s">
        <v>1074</v>
      </c>
      <c r="E22" s="31" t="s">
        <v>560</v>
      </c>
      <c r="F22" s="84">
        <v>195000</v>
      </c>
      <c r="G22" s="32">
        <v>8.56</v>
      </c>
      <c r="H22" s="32" t="s">
        <v>330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ht="12.75" customHeight="1">
      <c r="A23" s="83">
        <v>45398</v>
      </c>
      <c r="B23" s="32">
        <v>543594</v>
      </c>
      <c r="C23" s="31" t="s">
        <v>1006</v>
      </c>
      <c r="D23" s="31" t="s">
        <v>1075</v>
      </c>
      <c r="E23" s="31" t="s">
        <v>560</v>
      </c>
      <c r="F23" s="84">
        <v>348000</v>
      </c>
      <c r="G23" s="32">
        <v>8.5500000000000007</v>
      </c>
      <c r="H23" s="32" t="s">
        <v>330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ht="12.75" customHeight="1">
      <c r="A24" s="83">
        <v>45398</v>
      </c>
      <c r="B24" s="32">
        <v>543594</v>
      </c>
      <c r="C24" s="31" t="s">
        <v>1006</v>
      </c>
      <c r="D24" s="31" t="s">
        <v>1103</v>
      </c>
      <c r="E24" s="31" t="s">
        <v>560</v>
      </c>
      <c r="F24" s="84">
        <v>126000</v>
      </c>
      <c r="G24" s="32">
        <v>8.64</v>
      </c>
      <c r="H24" s="32" t="s">
        <v>330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ht="12.75" customHeight="1">
      <c r="A25" s="83">
        <v>45398</v>
      </c>
      <c r="B25" s="32">
        <v>543594</v>
      </c>
      <c r="C25" s="31" t="s">
        <v>1006</v>
      </c>
      <c r="D25" s="31" t="s">
        <v>1104</v>
      </c>
      <c r="E25" s="31" t="s">
        <v>559</v>
      </c>
      <c r="F25" s="84">
        <v>132000</v>
      </c>
      <c r="G25" s="32">
        <v>8.65</v>
      </c>
      <c r="H25" s="32" t="s">
        <v>330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ht="12.75" customHeight="1">
      <c r="A26" s="83">
        <v>45398</v>
      </c>
      <c r="B26" s="32">
        <v>543594</v>
      </c>
      <c r="C26" s="31" t="s">
        <v>1006</v>
      </c>
      <c r="D26" s="31" t="s">
        <v>1103</v>
      </c>
      <c r="E26" s="31" t="s">
        <v>559</v>
      </c>
      <c r="F26" s="84">
        <v>198000</v>
      </c>
      <c r="G26" s="32">
        <v>8.5500000000000007</v>
      </c>
      <c r="H26" s="32" t="s">
        <v>330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ht="12.75" customHeight="1">
      <c r="A27" s="83">
        <v>45398</v>
      </c>
      <c r="B27" s="32">
        <v>543594</v>
      </c>
      <c r="C27" s="31" t="s">
        <v>1006</v>
      </c>
      <c r="D27" s="31" t="s">
        <v>1076</v>
      </c>
      <c r="E27" s="31" t="s">
        <v>560</v>
      </c>
      <c r="F27" s="84">
        <v>1290000</v>
      </c>
      <c r="G27" s="32">
        <v>8.42</v>
      </c>
      <c r="H27" s="32" t="s">
        <v>330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ht="12.75" customHeight="1">
      <c r="A28" s="83">
        <v>45398</v>
      </c>
      <c r="B28" s="32">
        <v>543594</v>
      </c>
      <c r="C28" s="31" t="s">
        <v>1006</v>
      </c>
      <c r="D28" s="31" t="s">
        <v>1076</v>
      </c>
      <c r="E28" s="31" t="s">
        <v>559</v>
      </c>
      <c r="F28" s="84">
        <v>1572000</v>
      </c>
      <c r="G28" s="32">
        <v>8.3000000000000007</v>
      </c>
      <c r="H28" s="32" t="s">
        <v>330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ht="12.75" customHeight="1">
      <c r="A29" s="83">
        <v>45398</v>
      </c>
      <c r="B29" s="32">
        <v>526614</v>
      </c>
      <c r="C29" s="31" t="s">
        <v>1077</v>
      </c>
      <c r="D29" s="31" t="s">
        <v>1082</v>
      </c>
      <c r="E29" s="31" t="s">
        <v>560</v>
      </c>
      <c r="F29" s="84">
        <v>107438</v>
      </c>
      <c r="G29" s="32">
        <v>31.67</v>
      </c>
      <c r="H29" s="32" t="s">
        <v>330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ht="12.75" customHeight="1">
      <c r="A30" s="83">
        <v>45398</v>
      </c>
      <c r="B30" s="32">
        <v>526614</v>
      </c>
      <c r="C30" s="31" t="s">
        <v>1077</v>
      </c>
      <c r="D30" s="31" t="s">
        <v>1105</v>
      </c>
      <c r="E30" s="31" t="s">
        <v>560</v>
      </c>
      <c r="F30" s="84">
        <v>150048</v>
      </c>
      <c r="G30" s="32">
        <v>31.67</v>
      </c>
      <c r="H30" s="32" t="s">
        <v>330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ht="12.75" customHeight="1">
      <c r="A31" s="83">
        <v>45398</v>
      </c>
      <c r="B31" s="32">
        <v>526614</v>
      </c>
      <c r="C31" s="31" t="s">
        <v>1077</v>
      </c>
      <c r="D31" s="31" t="s">
        <v>1106</v>
      </c>
      <c r="E31" s="31" t="s">
        <v>559</v>
      </c>
      <c r="F31" s="84">
        <v>100000</v>
      </c>
      <c r="G31" s="32">
        <v>31.67</v>
      </c>
      <c r="H31" s="32" t="s">
        <v>330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ht="12.75" customHeight="1">
      <c r="A32" s="83">
        <v>45398</v>
      </c>
      <c r="B32" s="32">
        <v>526614</v>
      </c>
      <c r="C32" s="31" t="s">
        <v>1077</v>
      </c>
      <c r="D32" s="31" t="s">
        <v>1107</v>
      </c>
      <c r="E32" s="31" t="s">
        <v>559</v>
      </c>
      <c r="F32" s="84">
        <v>190000</v>
      </c>
      <c r="G32" s="32">
        <v>31.65</v>
      </c>
      <c r="H32" s="32" t="s">
        <v>330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ht="12.75" customHeight="1">
      <c r="A33" s="83">
        <v>45398</v>
      </c>
      <c r="B33" s="32">
        <v>523696</v>
      </c>
      <c r="C33" s="31" t="s">
        <v>1078</v>
      </c>
      <c r="D33" s="31" t="s">
        <v>1108</v>
      </c>
      <c r="E33" s="31" t="s">
        <v>560</v>
      </c>
      <c r="F33" s="84">
        <v>115161</v>
      </c>
      <c r="G33" s="32">
        <v>81.099999999999994</v>
      </c>
      <c r="H33" s="32" t="s">
        <v>330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ht="12.75" customHeight="1">
      <c r="A34" s="83">
        <v>45398</v>
      </c>
      <c r="B34" s="32">
        <v>523696</v>
      </c>
      <c r="C34" s="31" t="s">
        <v>1078</v>
      </c>
      <c r="D34" s="31" t="s">
        <v>1109</v>
      </c>
      <c r="E34" s="31" t="s">
        <v>559</v>
      </c>
      <c r="F34" s="84">
        <v>200000</v>
      </c>
      <c r="G34" s="32">
        <v>81.099999999999994</v>
      </c>
      <c r="H34" s="32" t="s">
        <v>330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ht="12.75" customHeight="1">
      <c r="A35" s="83">
        <v>45398</v>
      </c>
      <c r="B35" s="32">
        <v>523696</v>
      </c>
      <c r="C35" s="31" t="s">
        <v>1078</v>
      </c>
      <c r="D35" s="31" t="s">
        <v>892</v>
      </c>
      <c r="E35" s="31" t="s">
        <v>560</v>
      </c>
      <c r="F35" s="84">
        <v>84</v>
      </c>
      <c r="G35" s="32">
        <v>81.099999999999994</v>
      </c>
      <c r="H35" s="32" t="s">
        <v>330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ht="12.75" customHeight="1">
      <c r="A36" s="83">
        <v>45398</v>
      </c>
      <c r="B36" s="32">
        <v>523696</v>
      </c>
      <c r="C36" s="31" t="s">
        <v>1078</v>
      </c>
      <c r="D36" s="31" t="s">
        <v>892</v>
      </c>
      <c r="E36" s="31" t="s">
        <v>559</v>
      </c>
      <c r="F36" s="84">
        <v>150000</v>
      </c>
      <c r="G36" s="32">
        <v>81.099999999999994</v>
      </c>
      <c r="H36" s="32" t="s">
        <v>330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ht="12.75" customHeight="1">
      <c r="A37" s="83">
        <v>45398</v>
      </c>
      <c r="B37" s="32">
        <v>504397</v>
      </c>
      <c r="C37" s="31" t="s">
        <v>1079</v>
      </c>
      <c r="D37" s="31" t="s">
        <v>1110</v>
      </c>
      <c r="E37" s="31" t="s">
        <v>560</v>
      </c>
      <c r="F37" s="84">
        <v>2126</v>
      </c>
      <c r="G37" s="32">
        <v>89.14</v>
      </c>
      <c r="H37" s="32" t="s">
        <v>330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ht="12.75" customHeight="1">
      <c r="A38" s="83">
        <v>45398</v>
      </c>
      <c r="B38" s="32">
        <v>504397</v>
      </c>
      <c r="C38" s="31" t="s">
        <v>1079</v>
      </c>
      <c r="D38" s="31" t="s">
        <v>1080</v>
      </c>
      <c r="E38" s="31" t="s">
        <v>560</v>
      </c>
      <c r="F38" s="84">
        <v>6724</v>
      </c>
      <c r="G38" s="32">
        <v>84.39</v>
      </c>
      <c r="H38" s="32" t="s">
        <v>330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ht="12.75" customHeight="1">
      <c r="A39" s="83">
        <v>45398</v>
      </c>
      <c r="B39" s="32">
        <v>504397</v>
      </c>
      <c r="C39" s="31" t="s">
        <v>1079</v>
      </c>
      <c r="D39" s="31" t="s">
        <v>1111</v>
      </c>
      <c r="E39" s="31" t="s">
        <v>559</v>
      </c>
      <c r="F39" s="84">
        <v>2500</v>
      </c>
      <c r="G39" s="32">
        <v>87.51</v>
      </c>
      <c r="H39" s="32" t="s">
        <v>330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ht="12.75" customHeight="1">
      <c r="A40" s="83">
        <v>45398</v>
      </c>
      <c r="B40" s="32">
        <v>544156</v>
      </c>
      <c r="C40" s="31" t="s">
        <v>1026</v>
      </c>
      <c r="D40" s="31" t="s">
        <v>1112</v>
      </c>
      <c r="E40" s="31" t="s">
        <v>560</v>
      </c>
      <c r="F40" s="84">
        <v>30000</v>
      </c>
      <c r="G40" s="32">
        <v>40.21</v>
      </c>
      <c r="H40" s="32" t="s">
        <v>330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ht="12.75" customHeight="1">
      <c r="A41" s="83">
        <v>45398</v>
      </c>
      <c r="B41" s="32">
        <v>544156</v>
      </c>
      <c r="C41" s="31" t="s">
        <v>1026</v>
      </c>
      <c r="D41" s="31" t="s">
        <v>1112</v>
      </c>
      <c r="E41" s="31" t="s">
        <v>559</v>
      </c>
      <c r="F41" s="84">
        <v>12000</v>
      </c>
      <c r="G41" s="32">
        <v>39</v>
      </c>
      <c r="H41" s="32" t="s">
        <v>330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ht="12.75" customHeight="1">
      <c r="A42" s="83">
        <v>45398</v>
      </c>
      <c r="B42" s="32">
        <v>513337</v>
      </c>
      <c r="C42" s="31" t="s">
        <v>1113</v>
      </c>
      <c r="D42" s="31" t="s">
        <v>1114</v>
      </c>
      <c r="E42" s="31" t="s">
        <v>560</v>
      </c>
      <c r="F42" s="84">
        <v>462763</v>
      </c>
      <c r="G42" s="32">
        <v>41.65</v>
      </c>
      <c r="H42" s="32" t="s">
        <v>330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ht="12.75" customHeight="1">
      <c r="A43" s="83">
        <v>45398</v>
      </c>
      <c r="B43" s="32">
        <v>513337</v>
      </c>
      <c r="C43" s="31" t="s">
        <v>1113</v>
      </c>
      <c r="D43" s="31" t="s">
        <v>1114</v>
      </c>
      <c r="E43" s="31" t="s">
        <v>559</v>
      </c>
      <c r="F43" s="84">
        <v>500635</v>
      </c>
      <c r="G43" s="32">
        <v>41.49</v>
      </c>
      <c r="H43" s="32" t="s">
        <v>330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ht="12.75" customHeight="1">
      <c r="A44" s="83">
        <v>45398</v>
      </c>
      <c r="B44" s="32">
        <v>540134</v>
      </c>
      <c r="C44" s="31" t="s">
        <v>1115</v>
      </c>
      <c r="D44" s="31" t="s">
        <v>1116</v>
      </c>
      <c r="E44" s="31" t="s">
        <v>559</v>
      </c>
      <c r="F44" s="84">
        <v>50000</v>
      </c>
      <c r="G44" s="32">
        <v>6.65</v>
      </c>
      <c r="H44" s="32" t="s">
        <v>330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12.75" customHeight="1">
      <c r="A45" s="83">
        <v>45398</v>
      </c>
      <c r="B45" s="32">
        <v>540134</v>
      </c>
      <c r="C45" s="31" t="s">
        <v>1115</v>
      </c>
      <c r="D45" s="31" t="s">
        <v>1117</v>
      </c>
      <c r="E45" s="31" t="s">
        <v>560</v>
      </c>
      <c r="F45" s="84">
        <v>53138</v>
      </c>
      <c r="G45" s="32">
        <v>6.65</v>
      </c>
      <c r="H45" s="32" t="s">
        <v>330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ht="12.75" customHeight="1">
      <c r="A46" s="83">
        <v>45398</v>
      </c>
      <c r="B46" s="32">
        <v>540134</v>
      </c>
      <c r="C46" s="31" t="s">
        <v>1115</v>
      </c>
      <c r="D46" s="31" t="s">
        <v>1117</v>
      </c>
      <c r="E46" s="31" t="s">
        <v>559</v>
      </c>
      <c r="F46" s="84">
        <v>53138</v>
      </c>
      <c r="G46" s="32">
        <v>6.65</v>
      </c>
      <c r="H46" s="32" t="s">
        <v>330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ht="12.75" customHeight="1">
      <c r="A47" s="83">
        <v>45398</v>
      </c>
      <c r="B47" s="32">
        <v>540134</v>
      </c>
      <c r="C47" s="31" t="s">
        <v>1115</v>
      </c>
      <c r="D47" s="31" t="s">
        <v>1118</v>
      </c>
      <c r="E47" s="31" t="s">
        <v>559</v>
      </c>
      <c r="F47" s="84">
        <v>50000</v>
      </c>
      <c r="G47" s="32">
        <v>6.65</v>
      </c>
      <c r="H47" s="32" t="s">
        <v>330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ht="12.75" customHeight="1">
      <c r="A48" s="83">
        <v>45398</v>
      </c>
      <c r="B48" s="32">
        <v>540134</v>
      </c>
      <c r="C48" s="31" t="s">
        <v>1115</v>
      </c>
      <c r="D48" s="31" t="s">
        <v>1119</v>
      </c>
      <c r="E48" s="31" t="s">
        <v>560</v>
      </c>
      <c r="F48" s="84">
        <v>52407</v>
      </c>
      <c r="G48" s="32">
        <v>6.65</v>
      </c>
      <c r="H48" s="32" t="s">
        <v>330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ht="12.75" customHeight="1">
      <c r="A49" s="83">
        <v>45398</v>
      </c>
      <c r="B49" s="32">
        <v>540134</v>
      </c>
      <c r="C49" s="31" t="s">
        <v>1115</v>
      </c>
      <c r="D49" s="31" t="s">
        <v>1120</v>
      </c>
      <c r="E49" s="31" t="s">
        <v>560</v>
      </c>
      <c r="F49" s="84">
        <v>208944</v>
      </c>
      <c r="G49" s="32">
        <v>6.57</v>
      </c>
      <c r="H49" s="32" t="s">
        <v>330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ht="12.75" customHeight="1">
      <c r="A50" s="83">
        <v>45398</v>
      </c>
      <c r="B50" s="32">
        <v>539175</v>
      </c>
      <c r="C50" s="31" t="s">
        <v>1121</v>
      </c>
      <c r="D50" s="31" t="s">
        <v>1122</v>
      </c>
      <c r="E50" s="31" t="s">
        <v>560</v>
      </c>
      <c r="F50" s="84">
        <v>380000</v>
      </c>
      <c r="G50" s="32">
        <v>10.82</v>
      </c>
      <c r="H50" s="32" t="s">
        <v>330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ht="12.75" customHeight="1">
      <c r="A51" s="83">
        <v>45398</v>
      </c>
      <c r="B51" s="32">
        <v>539175</v>
      </c>
      <c r="C51" s="31" t="s">
        <v>1121</v>
      </c>
      <c r="D51" s="31" t="s">
        <v>1123</v>
      </c>
      <c r="E51" s="31" t="s">
        <v>559</v>
      </c>
      <c r="F51" s="84">
        <v>196298</v>
      </c>
      <c r="G51" s="32">
        <v>10.82</v>
      </c>
      <c r="H51" s="32" t="s">
        <v>330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ht="12.75" customHeight="1">
      <c r="A52" s="83">
        <v>45398</v>
      </c>
      <c r="B52" s="32">
        <v>539175</v>
      </c>
      <c r="C52" s="31" t="s">
        <v>1121</v>
      </c>
      <c r="D52" s="31" t="s">
        <v>1124</v>
      </c>
      <c r="E52" s="31" t="s">
        <v>559</v>
      </c>
      <c r="F52" s="84">
        <v>84040</v>
      </c>
      <c r="G52" s="32">
        <v>10.82</v>
      </c>
      <c r="H52" s="32" t="s">
        <v>330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ht="12.75" customHeight="1">
      <c r="A53" s="83">
        <v>45398</v>
      </c>
      <c r="B53" s="32">
        <v>539175</v>
      </c>
      <c r="C53" s="31" t="s">
        <v>1121</v>
      </c>
      <c r="D53" s="31" t="s">
        <v>1125</v>
      </c>
      <c r="E53" s="31" t="s">
        <v>559</v>
      </c>
      <c r="F53" s="84">
        <v>100000</v>
      </c>
      <c r="G53" s="32">
        <v>10.82</v>
      </c>
      <c r="H53" s="32" t="s">
        <v>330</v>
      </c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</row>
    <row r="54" spans="1:28" ht="12.75" customHeight="1">
      <c r="A54" s="83">
        <v>45398</v>
      </c>
      <c r="B54" s="32">
        <v>536709</v>
      </c>
      <c r="C54" s="31" t="s">
        <v>994</v>
      </c>
      <c r="D54" s="31" t="s">
        <v>1126</v>
      </c>
      <c r="E54" s="31" t="s">
        <v>560</v>
      </c>
      <c r="F54" s="84">
        <v>100000</v>
      </c>
      <c r="G54" s="32">
        <v>18</v>
      </c>
      <c r="H54" s="32" t="s">
        <v>330</v>
      </c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</row>
    <row r="55" spans="1:28" ht="12.75" customHeight="1">
      <c r="A55" s="83">
        <v>45398</v>
      </c>
      <c r="B55" s="32">
        <v>536709</v>
      </c>
      <c r="C55" s="31" t="s">
        <v>994</v>
      </c>
      <c r="D55" s="31" t="s">
        <v>1127</v>
      </c>
      <c r="E55" s="31" t="s">
        <v>559</v>
      </c>
      <c r="F55" s="84">
        <v>100000</v>
      </c>
      <c r="G55" s="32">
        <v>18</v>
      </c>
      <c r="H55" s="32" t="s">
        <v>330</v>
      </c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</row>
    <row r="56" spans="1:28" ht="12.75" customHeight="1">
      <c r="A56" s="83">
        <v>45398</v>
      </c>
      <c r="B56" s="32">
        <v>540850</v>
      </c>
      <c r="C56" s="31" t="s">
        <v>1128</v>
      </c>
      <c r="D56" s="31" t="s">
        <v>1129</v>
      </c>
      <c r="E56" s="31" t="s">
        <v>560</v>
      </c>
      <c r="F56" s="84">
        <v>66000</v>
      </c>
      <c r="G56" s="32">
        <v>132.83000000000001</v>
      </c>
      <c r="H56" s="32" t="s">
        <v>330</v>
      </c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</row>
    <row r="57" spans="1:28" ht="12.75" customHeight="1">
      <c r="A57" s="83">
        <v>45398</v>
      </c>
      <c r="B57" s="32">
        <v>540850</v>
      </c>
      <c r="C57" s="31" t="s">
        <v>1128</v>
      </c>
      <c r="D57" s="31" t="s">
        <v>1129</v>
      </c>
      <c r="E57" s="31" t="s">
        <v>559</v>
      </c>
      <c r="F57" s="84">
        <v>50000</v>
      </c>
      <c r="G57" s="32">
        <v>133.11000000000001</v>
      </c>
      <c r="H57" s="32" t="s">
        <v>330</v>
      </c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</row>
    <row r="58" spans="1:28" ht="12.75" customHeight="1">
      <c r="A58" s="83">
        <v>45398</v>
      </c>
      <c r="B58" s="32">
        <v>540515</v>
      </c>
      <c r="C58" s="31" t="s">
        <v>1130</v>
      </c>
      <c r="D58" s="31" t="s">
        <v>1131</v>
      </c>
      <c r="E58" s="31" t="s">
        <v>559</v>
      </c>
      <c r="F58" s="84">
        <v>33300</v>
      </c>
      <c r="G58" s="32">
        <v>6.26</v>
      </c>
      <c r="H58" s="32" t="s">
        <v>330</v>
      </c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</row>
    <row r="59" spans="1:28" ht="12.75" customHeight="1">
      <c r="A59" s="83">
        <v>45398</v>
      </c>
      <c r="B59" s="32">
        <v>540515</v>
      </c>
      <c r="C59" s="31" t="s">
        <v>1130</v>
      </c>
      <c r="D59" s="31" t="s">
        <v>1132</v>
      </c>
      <c r="E59" s="31" t="s">
        <v>559</v>
      </c>
      <c r="F59" s="84">
        <v>3</v>
      </c>
      <c r="G59" s="32">
        <v>6.31</v>
      </c>
      <c r="H59" s="32" t="s">
        <v>330</v>
      </c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</row>
    <row r="60" spans="1:28" ht="12.75" customHeight="1">
      <c r="A60" s="83">
        <v>45398</v>
      </c>
      <c r="B60" s="32">
        <v>540515</v>
      </c>
      <c r="C60" s="31" t="s">
        <v>1130</v>
      </c>
      <c r="D60" s="31" t="s">
        <v>1132</v>
      </c>
      <c r="E60" s="31" t="s">
        <v>560</v>
      </c>
      <c r="F60" s="84">
        <v>37617</v>
      </c>
      <c r="G60" s="32">
        <v>6.26</v>
      </c>
      <c r="H60" s="32" t="s">
        <v>330</v>
      </c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</row>
    <row r="61" spans="1:28" ht="12.75" customHeight="1">
      <c r="A61" s="83">
        <v>45398</v>
      </c>
      <c r="B61" s="32">
        <v>540696</v>
      </c>
      <c r="C61" s="31" t="s">
        <v>1133</v>
      </c>
      <c r="D61" s="31" t="s">
        <v>1134</v>
      </c>
      <c r="E61" s="31" t="s">
        <v>560</v>
      </c>
      <c r="F61" s="84">
        <v>170000</v>
      </c>
      <c r="G61" s="32">
        <v>9.84</v>
      </c>
      <c r="H61" s="32" t="s">
        <v>330</v>
      </c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</row>
    <row r="62" spans="1:28" ht="12.75" customHeight="1">
      <c r="A62" s="83">
        <v>45398</v>
      </c>
      <c r="B62" s="32">
        <v>543613</v>
      </c>
      <c r="C62" s="31" t="s">
        <v>1046</v>
      </c>
      <c r="D62" s="31" t="s">
        <v>1135</v>
      </c>
      <c r="E62" s="31" t="s">
        <v>560</v>
      </c>
      <c r="F62" s="84">
        <v>24000</v>
      </c>
      <c r="G62" s="32">
        <v>14.98</v>
      </c>
      <c r="H62" s="32" t="s">
        <v>330</v>
      </c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</row>
    <row r="63" spans="1:28" ht="12.75" customHeight="1">
      <c r="A63" s="83">
        <v>45398</v>
      </c>
      <c r="B63" s="32">
        <v>543613</v>
      </c>
      <c r="C63" s="31" t="s">
        <v>1046</v>
      </c>
      <c r="D63" s="31" t="s">
        <v>1135</v>
      </c>
      <c r="E63" s="31" t="s">
        <v>559</v>
      </c>
      <c r="F63" s="84">
        <v>28000</v>
      </c>
      <c r="G63" s="32">
        <v>14.54</v>
      </c>
      <c r="H63" s="32" t="s">
        <v>330</v>
      </c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</row>
    <row r="64" spans="1:28" ht="12.75" customHeight="1">
      <c r="A64" s="83">
        <v>45398</v>
      </c>
      <c r="B64" s="32">
        <v>531512</v>
      </c>
      <c r="C64" s="31" t="s">
        <v>1136</v>
      </c>
      <c r="D64" s="31" t="s">
        <v>1137</v>
      </c>
      <c r="E64" s="31" t="s">
        <v>560</v>
      </c>
      <c r="F64" s="84">
        <v>3088</v>
      </c>
      <c r="G64" s="32">
        <v>8.42</v>
      </c>
      <c r="H64" s="32" t="s">
        <v>330</v>
      </c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</row>
    <row r="65" spans="1:28" ht="12.75" customHeight="1">
      <c r="A65" s="83">
        <v>45398</v>
      </c>
      <c r="B65" s="32">
        <v>531512</v>
      </c>
      <c r="C65" s="31" t="s">
        <v>1136</v>
      </c>
      <c r="D65" s="31" t="s">
        <v>1137</v>
      </c>
      <c r="E65" s="31" t="s">
        <v>559</v>
      </c>
      <c r="F65" s="84">
        <v>64672</v>
      </c>
      <c r="G65" s="32">
        <v>8.99</v>
      </c>
      <c r="H65" s="32" t="s">
        <v>330</v>
      </c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72"/>
    </row>
    <row r="66" spans="1:28" ht="12.75" customHeight="1">
      <c r="A66" s="83">
        <v>45398</v>
      </c>
      <c r="B66" s="32">
        <v>526905</v>
      </c>
      <c r="C66" s="31" t="s">
        <v>1138</v>
      </c>
      <c r="D66" s="31" t="s">
        <v>1080</v>
      </c>
      <c r="E66" s="31" t="s">
        <v>559</v>
      </c>
      <c r="F66" s="84">
        <v>112300</v>
      </c>
      <c r="G66" s="32">
        <v>4.82</v>
      </c>
      <c r="H66" s="32" t="s">
        <v>330</v>
      </c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</row>
    <row r="67" spans="1:28" ht="12.75" customHeight="1">
      <c r="A67" s="83">
        <v>45398</v>
      </c>
      <c r="B67" s="32">
        <v>526905</v>
      </c>
      <c r="C67" s="31" t="s">
        <v>1138</v>
      </c>
      <c r="D67" s="31" t="s">
        <v>1139</v>
      </c>
      <c r="E67" s="31" t="s">
        <v>560</v>
      </c>
      <c r="F67" s="84">
        <v>82186</v>
      </c>
      <c r="G67" s="32">
        <v>4.83</v>
      </c>
      <c r="H67" s="32" t="s">
        <v>330</v>
      </c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</row>
    <row r="68" spans="1:28" ht="12.75" customHeight="1">
      <c r="A68" s="83">
        <v>45398</v>
      </c>
      <c r="B68" s="32">
        <v>543924</v>
      </c>
      <c r="C68" s="31" t="s">
        <v>1140</v>
      </c>
      <c r="D68" s="31" t="s">
        <v>1141</v>
      </c>
      <c r="E68" s="31" t="s">
        <v>559</v>
      </c>
      <c r="F68" s="84">
        <v>10000</v>
      </c>
      <c r="G68" s="32">
        <v>40.799999999999997</v>
      </c>
      <c r="H68" s="32" t="s">
        <v>330</v>
      </c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</row>
    <row r="69" spans="1:28" ht="12.75" customHeight="1">
      <c r="A69" s="83">
        <v>45398</v>
      </c>
      <c r="B69" s="32">
        <v>543924</v>
      </c>
      <c r="C69" s="31" t="s">
        <v>1140</v>
      </c>
      <c r="D69" s="31" t="s">
        <v>1142</v>
      </c>
      <c r="E69" s="31" t="s">
        <v>560</v>
      </c>
      <c r="F69" s="84">
        <v>52000</v>
      </c>
      <c r="G69" s="32">
        <v>40.82</v>
      </c>
      <c r="H69" s="32" t="s">
        <v>330</v>
      </c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</row>
    <row r="70" spans="1:28" ht="12.75" customHeight="1">
      <c r="A70" s="83">
        <v>45398</v>
      </c>
      <c r="B70" s="32">
        <v>514211</v>
      </c>
      <c r="C70" s="31" t="s">
        <v>1143</v>
      </c>
      <c r="D70" s="31" t="s">
        <v>1144</v>
      </c>
      <c r="E70" s="31" t="s">
        <v>560</v>
      </c>
      <c r="F70" s="84">
        <v>727857</v>
      </c>
      <c r="G70" s="32">
        <v>2.12</v>
      </c>
      <c r="H70" s="32" t="s">
        <v>330</v>
      </c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  <c r="AA70" s="72"/>
      <c r="AB70" s="72"/>
    </row>
    <row r="71" spans="1:28" ht="12.75" customHeight="1">
      <c r="A71" s="83">
        <v>45398</v>
      </c>
      <c r="B71" s="32">
        <v>542765</v>
      </c>
      <c r="C71" s="31" t="s">
        <v>1145</v>
      </c>
      <c r="D71" s="31" t="s">
        <v>1146</v>
      </c>
      <c r="E71" s="31" t="s">
        <v>559</v>
      </c>
      <c r="F71" s="84">
        <v>18000</v>
      </c>
      <c r="G71" s="32">
        <v>380</v>
      </c>
      <c r="H71" s="32" t="s">
        <v>330</v>
      </c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</row>
    <row r="72" spans="1:28" ht="12.75" customHeight="1">
      <c r="A72" s="83">
        <v>45398</v>
      </c>
      <c r="B72" s="32">
        <v>542765</v>
      </c>
      <c r="C72" s="31" t="s">
        <v>1145</v>
      </c>
      <c r="D72" s="31" t="s">
        <v>1147</v>
      </c>
      <c r="E72" s="31" t="s">
        <v>559</v>
      </c>
      <c r="F72" s="84">
        <v>4000</v>
      </c>
      <c r="G72" s="32">
        <v>380</v>
      </c>
      <c r="H72" s="32" t="s">
        <v>330</v>
      </c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72"/>
    </row>
    <row r="73" spans="1:28" ht="12.75" customHeight="1">
      <c r="A73" s="83">
        <v>45398</v>
      </c>
      <c r="B73" s="32">
        <v>542765</v>
      </c>
      <c r="C73" s="31" t="s">
        <v>1145</v>
      </c>
      <c r="D73" s="31" t="s">
        <v>1148</v>
      </c>
      <c r="E73" s="31" t="s">
        <v>560</v>
      </c>
      <c r="F73" s="84">
        <v>15000</v>
      </c>
      <c r="G73" s="32">
        <v>380</v>
      </c>
      <c r="H73" s="32" t="s">
        <v>330</v>
      </c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</row>
    <row r="74" spans="1:28" ht="12.75" customHeight="1">
      <c r="A74" s="83">
        <v>45398</v>
      </c>
      <c r="B74" s="32">
        <v>542765</v>
      </c>
      <c r="C74" s="31" t="s">
        <v>1145</v>
      </c>
      <c r="D74" s="31" t="s">
        <v>1149</v>
      </c>
      <c r="E74" s="31" t="s">
        <v>560</v>
      </c>
      <c r="F74" s="84">
        <v>15000</v>
      </c>
      <c r="G74" s="32">
        <v>380</v>
      </c>
      <c r="H74" s="32" t="s">
        <v>330</v>
      </c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</row>
    <row r="75" spans="1:28" ht="12.75" customHeight="1">
      <c r="A75" s="83">
        <v>45398</v>
      </c>
      <c r="B75" s="32">
        <v>542765</v>
      </c>
      <c r="C75" s="31" t="s">
        <v>1145</v>
      </c>
      <c r="D75" s="31" t="s">
        <v>1150</v>
      </c>
      <c r="E75" s="31" t="s">
        <v>559</v>
      </c>
      <c r="F75" s="84">
        <v>2000</v>
      </c>
      <c r="G75" s="32">
        <v>380</v>
      </c>
      <c r="H75" s="32" t="s">
        <v>330</v>
      </c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</row>
    <row r="76" spans="1:28" ht="12.75" customHeight="1">
      <c r="A76" s="83">
        <v>45398</v>
      </c>
      <c r="B76" s="32">
        <v>542765</v>
      </c>
      <c r="C76" s="31" t="s">
        <v>1145</v>
      </c>
      <c r="D76" s="31" t="s">
        <v>1151</v>
      </c>
      <c r="E76" s="31" t="s">
        <v>559</v>
      </c>
      <c r="F76" s="84">
        <v>5000</v>
      </c>
      <c r="G76" s="32">
        <v>380</v>
      </c>
      <c r="H76" s="32" t="s">
        <v>330</v>
      </c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</row>
    <row r="77" spans="1:28" ht="12.75" customHeight="1">
      <c r="A77" s="83">
        <v>45398</v>
      </c>
      <c r="B77" s="32">
        <v>542765</v>
      </c>
      <c r="C77" s="31" t="s">
        <v>1145</v>
      </c>
      <c r="D77" s="31" t="s">
        <v>1152</v>
      </c>
      <c r="E77" s="31" t="s">
        <v>559</v>
      </c>
      <c r="F77" s="84">
        <v>3000</v>
      </c>
      <c r="G77" s="32">
        <v>380</v>
      </c>
      <c r="H77" s="32" t="s">
        <v>330</v>
      </c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</row>
    <row r="78" spans="1:28" ht="12.75" customHeight="1">
      <c r="A78" s="83">
        <v>45398</v>
      </c>
      <c r="B78" s="32">
        <v>542765</v>
      </c>
      <c r="C78" s="31" t="s">
        <v>1145</v>
      </c>
      <c r="D78" s="31" t="s">
        <v>1153</v>
      </c>
      <c r="E78" s="31" t="s">
        <v>560</v>
      </c>
      <c r="F78" s="84">
        <v>2000</v>
      </c>
      <c r="G78" s="32">
        <v>380</v>
      </c>
      <c r="H78" s="32" t="s">
        <v>330</v>
      </c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</row>
    <row r="79" spans="1:28" ht="12.75" customHeight="1">
      <c r="A79" s="83">
        <v>45398</v>
      </c>
      <c r="B79" s="32">
        <v>543545</v>
      </c>
      <c r="C79" s="31" t="s">
        <v>1083</v>
      </c>
      <c r="D79" s="31" t="s">
        <v>1084</v>
      </c>
      <c r="E79" s="31" t="s">
        <v>560</v>
      </c>
      <c r="F79" s="84">
        <v>1185700</v>
      </c>
      <c r="G79" s="32">
        <v>1.29</v>
      </c>
      <c r="H79" s="32" t="s">
        <v>330</v>
      </c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</row>
    <row r="80" spans="1:28" ht="12.75" customHeight="1">
      <c r="A80" s="83">
        <v>45398</v>
      </c>
      <c r="B80" s="32">
        <v>544157</v>
      </c>
      <c r="C80" s="31" t="s">
        <v>1154</v>
      </c>
      <c r="D80" s="31" t="s">
        <v>1155</v>
      </c>
      <c r="E80" s="31" t="s">
        <v>559</v>
      </c>
      <c r="F80" s="84">
        <v>4000</v>
      </c>
      <c r="G80" s="32">
        <v>110.09</v>
      </c>
      <c r="H80" s="32" t="s">
        <v>330</v>
      </c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</row>
    <row r="81" spans="1:28" ht="12.75" customHeight="1">
      <c r="A81" s="83">
        <v>45398</v>
      </c>
      <c r="B81" s="32">
        <v>544157</v>
      </c>
      <c r="C81" s="31" t="s">
        <v>1154</v>
      </c>
      <c r="D81" s="31" t="s">
        <v>1155</v>
      </c>
      <c r="E81" s="31" t="s">
        <v>560</v>
      </c>
      <c r="F81" s="84">
        <v>30000</v>
      </c>
      <c r="G81" s="32">
        <v>105.04</v>
      </c>
      <c r="H81" s="32" t="s">
        <v>330</v>
      </c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</row>
    <row r="82" spans="1:28" ht="12.75" customHeight="1">
      <c r="A82" s="83">
        <v>45398</v>
      </c>
      <c r="B82" s="32">
        <v>544157</v>
      </c>
      <c r="C82" s="31" t="s">
        <v>1154</v>
      </c>
      <c r="D82" s="31" t="s">
        <v>1156</v>
      </c>
      <c r="E82" s="31" t="s">
        <v>560</v>
      </c>
      <c r="F82" s="84">
        <v>60000</v>
      </c>
      <c r="G82" s="32">
        <v>110.09</v>
      </c>
      <c r="H82" s="32" t="s">
        <v>330</v>
      </c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72"/>
    </row>
    <row r="83" spans="1:28" ht="12.75" customHeight="1">
      <c r="A83" s="83">
        <v>45398</v>
      </c>
      <c r="B83" s="32">
        <v>544157</v>
      </c>
      <c r="C83" s="31" t="s">
        <v>1154</v>
      </c>
      <c r="D83" s="31" t="s">
        <v>1157</v>
      </c>
      <c r="E83" s="31" t="s">
        <v>560</v>
      </c>
      <c r="F83" s="84">
        <v>14000</v>
      </c>
      <c r="G83" s="32">
        <v>109</v>
      </c>
      <c r="H83" s="32" t="s">
        <v>330</v>
      </c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</row>
    <row r="84" spans="1:28" ht="12.75" customHeight="1">
      <c r="A84" s="83">
        <v>45398</v>
      </c>
      <c r="B84" s="32">
        <v>544157</v>
      </c>
      <c r="C84" s="31" t="s">
        <v>1154</v>
      </c>
      <c r="D84" s="31" t="s">
        <v>1158</v>
      </c>
      <c r="E84" s="31" t="s">
        <v>559</v>
      </c>
      <c r="F84" s="84">
        <v>22000</v>
      </c>
      <c r="G84" s="32">
        <v>108.98</v>
      </c>
      <c r="H84" s="32" t="s">
        <v>330</v>
      </c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</row>
    <row r="85" spans="1:28" ht="12.75" customHeight="1">
      <c r="A85" s="83">
        <v>45398</v>
      </c>
      <c r="B85" s="32">
        <v>544157</v>
      </c>
      <c r="C85" s="31" t="s">
        <v>1154</v>
      </c>
      <c r="D85" s="31" t="s">
        <v>1159</v>
      </c>
      <c r="E85" s="31" t="s">
        <v>559</v>
      </c>
      <c r="F85" s="84">
        <v>100000</v>
      </c>
      <c r="G85" s="32">
        <v>109.85</v>
      </c>
      <c r="H85" s="32" t="s">
        <v>330</v>
      </c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</row>
    <row r="86" spans="1:28" ht="12.75" customHeight="1">
      <c r="A86" s="83">
        <v>45398</v>
      </c>
      <c r="B86" s="32">
        <v>544157</v>
      </c>
      <c r="C86" s="31" t="s">
        <v>1154</v>
      </c>
      <c r="D86" s="31" t="s">
        <v>1081</v>
      </c>
      <c r="E86" s="31" t="s">
        <v>560</v>
      </c>
      <c r="F86" s="84">
        <v>14000</v>
      </c>
      <c r="G86" s="32">
        <v>110.09</v>
      </c>
      <c r="H86" s="32" t="s">
        <v>330</v>
      </c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</row>
    <row r="87" spans="1:28" ht="12.75" customHeight="1">
      <c r="A87" s="83">
        <v>45398</v>
      </c>
      <c r="B87" s="32">
        <v>503675</v>
      </c>
      <c r="C87" s="31" t="s">
        <v>1085</v>
      </c>
      <c r="D87" s="31" t="s">
        <v>1160</v>
      </c>
      <c r="E87" s="31" t="s">
        <v>560</v>
      </c>
      <c r="F87" s="84">
        <v>491958</v>
      </c>
      <c r="G87" s="32">
        <v>1.37</v>
      </c>
      <c r="H87" s="32" t="s">
        <v>330</v>
      </c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</row>
    <row r="88" spans="1:28" ht="12.75" customHeight="1">
      <c r="A88" s="83">
        <v>45398</v>
      </c>
      <c r="B88" s="32">
        <v>503675</v>
      </c>
      <c r="C88" s="31" t="s">
        <v>1085</v>
      </c>
      <c r="D88" s="31" t="s">
        <v>1160</v>
      </c>
      <c r="E88" s="31" t="s">
        <v>559</v>
      </c>
      <c r="F88" s="84">
        <v>611958</v>
      </c>
      <c r="G88" s="32">
        <v>1.36</v>
      </c>
      <c r="H88" s="32" t="s">
        <v>330</v>
      </c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  <c r="AA88" s="72"/>
      <c r="AB88" s="72"/>
    </row>
    <row r="89" spans="1:28" ht="12.75" customHeight="1">
      <c r="A89" s="83">
        <v>45398</v>
      </c>
      <c r="B89" s="32">
        <v>503675</v>
      </c>
      <c r="C89" s="31" t="s">
        <v>1085</v>
      </c>
      <c r="D89" s="31" t="s">
        <v>1161</v>
      </c>
      <c r="E89" s="31" t="s">
        <v>560</v>
      </c>
      <c r="F89" s="84">
        <v>254200</v>
      </c>
      <c r="G89" s="32">
        <v>1.39</v>
      </c>
      <c r="H89" s="32" t="s">
        <v>330</v>
      </c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72"/>
    </row>
    <row r="90" spans="1:28" ht="12.75" customHeight="1">
      <c r="A90" s="83">
        <v>45398</v>
      </c>
      <c r="B90" s="32">
        <v>503675</v>
      </c>
      <c r="C90" s="31" t="s">
        <v>1085</v>
      </c>
      <c r="D90" s="31" t="s">
        <v>1161</v>
      </c>
      <c r="E90" s="31" t="s">
        <v>559</v>
      </c>
      <c r="F90" s="84">
        <v>254200</v>
      </c>
      <c r="G90" s="32">
        <v>1.39</v>
      </c>
      <c r="H90" s="32" t="s">
        <v>330</v>
      </c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  <c r="AA90" s="72"/>
      <c r="AB90" s="72"/>
    </row>
    <row r="91" spans="1:28" ht="12.75" customHeight="1">
      <c r="A91" s="83">
        <v>45398</v>
      </c>
      <c r="B91" s="32">
        <v>503675</v>
      </c>
      <c r="C91" s="31" t="s">
        <v>1085</v>
      </c>
      <c r="D91" s="31" t="s">
        <v>1162</v>
      </c>
      <c r="E91" s="31" t="s">
        <v>560</v>
      </c>
      <c r="F91" s="84">
        <v>317264</v>
      </c>
      <c r="G91" s="32">
        <v>1.35</v>
      </c>
      <c r="H91" s="32" t="s">
        <v>330</v>
      </c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  <c r="AA91" s="72"/>
      <c r="AB91" s="72"/>
    </row>
    <row r="92" spans="1:28" ht="12.75" customHeight="1">
      <c r="A92" s="83">
        <v>45398</v>
      </c>
      <c r="B92" s="32">
        <v>503675</v>
      </c>
      <c r="C92" s="31" t="s">
        <v>1085</v>
      </c>
      <c r="D92" s="31" t="s">
        <v>1162</v>
      </c>
      <c r="E92" s="31" t="s">
        <v>559</v>
      </c>
      <c r="F92" s="84">
        <v>317264</v>
      </c>
      <c r="G92" s="32">
        <v>1.34</v>
      </c>
      <c r="H92" s="32" t="s">
        <v>330</v>
      </c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  <c r="AA92" s="72"/>
      <c r="AB92" s="72"/>
    </row>
    <row r="93" spans="1:28" ht="12.75" customHeight="1">
      <c r="A93" s="83">
        <v>45398</v>
      </c>
      <c r="B93" s="32">
        <v>503675</v>
      </c>
      <c r="C93" s="31" t="s">
        <v>1085</v>
      </c>
      <c r="D93" s="31" t="s">
        <v>1163</v>
      </c>
      <c r="E93" s="31" t="s">
        <v>560</v>
      </c>
      <c r="F93" s="84">
        <v>325000</v>
      </c>
      <c r="G93" s="32">
        <v>1.39</v>
      </c>
      <c r="H93" s="32" t="s">
        <v>330</v>
      </c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  <c r="AA93" s="72"/>
      <c r="AB93" s="72"/>
    </row>
    <row r="94" spans="1:28" ht="12.75" customHeight="1">
      <c r="A94" s="83">
        <v>45398</v>
      </c>
      <c r="B94" s="32">
        <v>503675</v>
      </c>
      <c r="C94" s="31" t="s">
        <v>1085</v>
      </c>
      <c r="D94" s="31" t="s">
        <v>1164</v>
      </c>
      <c r="E94" s="31" t="s">
        <v>559</v>
      </c>
      <c r="F94" s="84">
        <v>538196</v>
      </c>
      <c r="G94" s="32">
        <v>1.32</v>
      </c>
      <c r="H94" s="32" t="s">
        <v>330</v>
      </c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</row>
    <row r="95" spans="1:28" ht="12.75" customHeight="1">
      <c r="A95" s="83">
        <v>45398</v>
      </c>
      <c r="B95" s="32">
        <v>503675</v>
      </c>
      <c r="C95" s="31" t="s">
        <v>1085</v>
      </c>
      <c r="D95" s="31" t="s">
        <v>1164</v>
      </c>
      <c r="E95" s="31" t="s">
        <v>560</v>
      </c>
      <c r="F95" s="84">
        <v>538196</v>
      </c>
      <c r="G95" s="32">
        <v>1.35</v>
      </c>
      <c r="H95" s="32" t="s">
        <v>330</v>
      </c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  <c r="AA95" s="72"/>
      <c r="AB95" s="72"/>
    </row>
    <row r="96" spans="1:28" ht="12.75" customHeight="1">
      <c r="A96" s="83">
        <v>45398</v>
      </c>
      <c r="B96" s="32">
        <v>503675</v>
      </c>
      <c r="C96" s="31" t="s">
        <v>1085</v>
      </c>
      <c r="D96" s="31" t="s">
        <v>1165</v>
      </c>
      <c r="E96" s="31" t="s">
        <v>559</v>
      </c>
      <c r="F96" s="84">
        <v>436954</v>
      </c>
      <c r="G96" s="32">
        <v>1.39</v>
      </c>
      <c r="H96" s="32" t="s">
        <v>330</v>
      </c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  <c r="AA96" s="72"/>
      <c r="AB96" s="72"/>
    </row>
    <row r="97" spans="1:28" ht="12.75" customHeight="1">
      <c r="A97" s="83">
        <v>45398</v>
      </c>
      <c r="B97" s="32">
        <v>503675</v>
      </c>
      <c r="C97" s="31" t="s">
        <v>1085</v>
      </c>
      <c r="D97" s="31" t="s">
        <v>1165</v>
      </c>
      <c r="E97" s="31" t="s">
        <v>560</v>
      </c>
      <c r="F97" s="84">
        <v>300000</v>
      </c>
      <c r="G97" s="32">
        <v>1.36</v>
      </c>
      <c r="H97" s="32" t="s">
        <v>330</v>
      </c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72"/>
      <c r="AB97" s="72"/>
    </row>
    <row r="98" spans="1:28" ht="12.75" customHeight="1">
      <c r="A98" s="83">
        <v>45398</v>
      </c>
      <c r="B98" s="32">
        <v>503675</v>
      </c>
      <c r="C98" s="31" t="s">
        <v>1085</v>
      </c>
      <c r="D98" s="31" t="s">
        <v>1166</v>
      </c>
      <c r="E98" s="31" t="s">
        <v>559</v>
      </c>
      <c r="F98" s="84">
        <v>267399</v>
      </c>
      <c r="G98" s="32">
        <v>1.33</v>
      </c>
      <c r="H98" s="32" t="s">
        <v>330</v>
      </c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  <c r="AA98" s="72"/>
      <c r="AB98" s="72"/>
    </row>
    <row r="99" spans="1:28" ht="12.75" customHeight="1">
      <c r="A99" s="83">
        <v>45398</v>
      </c>
      <c r="B99" s="32" t="s">
        <v>1167</v>
      </c>
      <c r="C99" s="31" t="s">
        <v>1168</v>
      </c>
      <c r="D99" s="31" t="s">
        <v>1169</v>
      </c>
      <c r="E99" s="31" t="s">
        <v>559</v>
      </c>
      <c r="F99" s="84">
        <v>85773</v>
      </c>
      <c r="G99" s="32">
        <v>111.66</v>
      </c>
      <c r="H99" s="32" t="s">
        <v>883</v>
      </c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  <c r="AA99" s="72"/>
      <c r="AB99" s="72"/>
    </row>
    <row r="100" spans="1:28" ht="12.75" customHeight="1">
      <c r="A100" s="83">
        <v>45398</v>
      </c>
      <c r="B100" s="32" t="s">
        <v>850</v>
      </c>
      <c r="C100" s="31" t="s">
        <v>1170</v>
      </c>
      <c r="D100" s="31" t="s">
        <v>900</v>
      </c>
      <c r="E100" s="31" t="s">
        <v>559</v>
      </c>
      <c r="F100" s="84">
        <v>949054</v>
      </c>
      <c r="G100" s="32">
        <v>940.69</v>
      </c>
      <c r="H100" s="32" t="s">
        <v>883</v>
      </c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  <c r="AA100" s="72"/>
      <c r="AB100" s="72"/>
    </row>
    <row r="101" spans="1:28" ht="12.75" customHeight="1">
      <c r="A101" s="83">
        <v>45398</v>
      </c>
      <c r="B101" s="32" t="s">
        <v>1171</v>
      </c>
      <c r="C101" s="31" t="s">
        <v>1172</v>
      </c>
      <c r="D101" s="31" t="s">
        <v>1173</v>
      </c>
      <c r="E101" s="31" t="s">
        <v>559</v>
      </c>
      <c r="F101" s="84">
        <v>4000000</v>
      </c>
      <c r="G101" s="32">
        <v>70.94</v>
      </c>
      <c r="H101" s="32" t="s">
        <v>883</v>
      </c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  <c r="AA101" s="72"/>
      <c r="AB101" s="72"/>
    </row>
    <row r="102" spans="1:28" ht="12.75" customHeight="1">
      <c r="A102" s="83">
        <v>45398</v>
      </c>
      <c r="B102" s="32" t="s">
        <v>1171</v>
      </c>
      <c r="C102" s="31" t="s">
        <v>1172</v>
      </c>
      <c r="D102" s="31" t="s">
        <v>1049</v>
      </c>
      <c r="E102" s="31" t="s">
        <v>559</v>
      </c>
      <c r="F102" s="84">
        <v>3862952</v>
      </c>
      <c r="G102" s="32">
        <v>72.62</v>
      </c>
      <c r="H102" s="32" t="s">
        <v>883</v>
      </c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  <c r="AA102" s="72"/>
      <c r="AB102" s="72"/>
    </row>
    <row r="103" spans="1:28" ht="12.75" customHeight="1">
      <c r="A103" s="83">
        <v>45398</v>
      </c>
      <c r="B103" s="32" t="s">
        <v>1171</v>
      </c>
      <c r="C103" s="31" t="s">
        <v>1172</v>
      </c>
      <c r="D103" s="31" t="s">
        <v>953</v>
      </c>
      <c r="E103" s="31" t="s">
        <v>559</v>
      </c>
      <c r="F103" s="84">
        <v>876369</v>
      </c>
      <c r="G103" s="32">
        <v>71.040000000000006</v>
      </c>
      <c r="H103" s="32" t="s">
        <v>883</v>
      </c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  <c r="AA103" s="72"/>
      <c r="AB103" s="72"/>
    </row>
    <row r="104" spans="1:28" ht="12.75" customHeight="1">
      <c r="A104" s="83">
        <v>45398</v>
      </c>
      <c r="B104" s="32" t="s">
        <v>1174</v>
      </c>
      <c r="C104" s="31" t="s">
        <v>1175</v>
      </c>
      <c r="D104" s="31" t="s">
        <v>1176</v>
      </c>
      <c r="E104" s="31" t="s">
        <v>559</v>
      </c>
      <c r="F104" s="84">
        <v>124800</v>
      </c>
      <c r="G104" s="32">
        <v>89.15</v>
      </c>
      <c r="H104" s="32" t="s">
        <v>883</v>
      </c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  <c r="AA104" s="72"/>
      <c r="AB104" s="72"/>
    </row>
    <row r="105" spans="1:28" ht="12.75" customHeight="1">
      <c r="A105" s="83">
        <v>45398</v>
      </c>
      <c r="B105" s="32" t="s">
        <v>1177</v>
      </c>
      <c r="C105" s="31" t="s">
        <v>1178</v>
      </c>
      <c r="D105" s="31" t="s">
        <v>953</v>
      </c>
      <c r="E105" s="31" t="s">
        <v>559</v>
      </c>
      <c r="F105" s="84">
        <v>3349970</v>
      </c>
      <c r="G105" s="32">
        <v>45.95</v>
      </c>
      <c r="H105" s="32" t="s">
        <v>883</v>
      </c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  <c r="AA105" s="72"/>
      <c r="AB105" s="72"/>
    </row>
    <row r="106" spans="1:28" ht="12.75" customHeight="1">
      <c r="A106" s="83">
        <v>45398</v>
      </c>
      <c r="B106" s="32" t="s">
        <v>1177</v>
      </c>
      <c r="C106" s="31" t="s">
        <v>1178</v>
      </c>
      <c r="D106" s="31" t="s">
        <v>900</v>
      </c>
      <c r="E106" s="31" t="s">
        <v>559</v>
      </c>
      <c r="F106" s="84">
        <v>4015206</v>
      </c>
      <c r="G106" s="32">
        <v>46.03</v>
      </c>
      <c r="H106" s="32" t="s">
        <v>883</v>
      </c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  <c r="AA106" s="72"/>
      <c r="AB106" s="72"/>
    </row>
    <row r="107" spans="1:28" ht="12.75" customHeight="1">
      <c r="A107" s="83">
        <v>45398</v>
      </c>
      <c r="B107" s="32" t="s">
        <v>1177</v>
      </c>
      <c r="C107" s="31" t="s">
        <v>1178</v>
      </c>
      <c r="D107" s="31" t="s">
        <v>1109</v>
      </c>
      <c r="E107" s="31" t="s">
        <v>559</v>
      </c>
      <c r="F107" s="84">
        <v>3591386</v>
      </c>
      <c r="G107" s="32">
        <v>46.54</v>
      </c>
      <c r="H107" s="32" t="s">
        <v>883</v>
      </c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  <c r="AA107" s="72"/>
      <c r="AB107" s="72"/>
    </row>
    <row r="108" spans="1:28" ht="12.75" customHeight="1">
      <c r="A108" s="83">
        <v>45398</v>
      </c>
      <c r="B108" s="32" t="s">
        <v>1179</v>
      </c>
      <c r="C108" s="31" t="s">
        <v>1180</v>
      </c>
      <c r="D108" s="31" t="s">
        <v>1181</v>
      </c>
      <c r="E108" s="31" t="s">
        <v>559</v>
      </c>
      <c r="F108" s="84">
        <v>2700000</v>
      </c>
      <c r="G108" s="32">
        <v>18.95</v>
      </c>
      <c r="H108" s="32" t="s">
        <v>883</v>
      </c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72"/>
      <c r="AA108" s="72"/>
      <c r="AB108" s="72"/>
    </row>
    <row r="109" spans="1:28" ht="12.75" customHeight="1">
      <c r="A109" s="83">
        <v>45398</v>
      </c>
      <c r="B109" s="32" t="s">
        <v>1182</v>
      </c>
      <c r="C109" s="31" t="s">
        <v>1183</v>
      </c>
      <c r="D109" s="31" t="s">
        <v>1184</v>
      </c>
      <c r="E109" s="31" t="s">
        <v>559</v>
      </c>
      <c r="F109" s="84">
        <v>45600</v>
      </c>
      <c r="G109" s="32">
        <v>130.51</v>
      </c>
      <c r="H109" s="32" t="s">
        <v>883</v>
      </c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  <c r="AA109" s="72"/>
      <c r="AB109" s="72"/>
    </row>
    <row r="110" spans="1:28" ht="12.75" customHeight="1">
      <c r="A110" s="83">
        <v>45398</v>
      </c>
      <c r="B110" s="32" t="s">
        <v>111</v>
      </c>
      <c r="C110" s="31" t="s">
        <v>1185</v>
      </c>
      <c r="D110" s="31" t="s">
        <v>953</v>
      </c>
      <c r="E110" s="31" t="s">
        <v>559</v>
      </c>
      <c r="F110" s="84">
        <v>4753711</v>
      </c>
      <c r="G110" s="32">
        <v>436.04</v>
      </c>
      <c r="H110" s="32" t="s">
        <v>883</v>
      </c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72"/>
      <c r="V110" s="72"/>
      <c r="W110" s="72"/>
      <c r="X110" s="72"/>
      <c r="Y110" s="72"/>
      <c r="Z110" s="72"/>
      <c r="AA110" s="72"/>
      <c r="AB110" s="72"/>
    </row>
    <row r="111" spans="1:28" ht="12.75" customHeight="1">
      <c r="A111" s="83">
        <v>45398</v>
      </c>
      <c r="B111" s="32" t="s">
        <v>1186</v>
      </c>
      <c r="C111" s="31" t="s">
        <v>1187</v>
      </c>
      <c r="D111" s="31" t="s">
        <v>900</v>
      </c>
      <c r="E111" s="31" t="s">
        <v>559</v>
      </c>
      <c r="F111" s="84">
        <v>121646</v>
      </c>
      <c r="G111" s="32">
        <v>265.04000000000002</v>
      </c>
      <c r="H111" s="32" t="s">
        <v>883</v>
      </c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72"/>
      <c r="V111" s="72"/>
      <c r="W111" s="72"/>
      <c r="X111" s="72"/>
      <c r="Y111" s="72"/>
      <c r="Z111" s="72"/>
      <c r="AA111" s="72"/>
      <c r="AB111" s="72"/>
    </row>
    <row r="112" spans="1:28" ht="12.75" customHeight="1">
      <c r="A112" s="83">
        <v>45398</v>
      </c>
      <c r="B112" s="32" t="s">
        <v>1188</v>
      </c>
      <c r="C112" s="31" t="s">
        <v>1189</v>
      </c>
      <c r="D112" s="31" t="s">
        <v>1190</v>
      </c>
      <c r="E112" s="31" t="s">
        <v>559</v>
      </c>
      <c r="F112" s="84">
        <v>17100</v>
      </c>
      <c r="G112" s="32">
        <v>686.86</v>
      </c>
      <c r="H112" s="32" t="s">
        <v>883</v>
      </c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72"/>
      <c r="V112" s="72"/>
      <c r="W112" s="72"/>
      <c r="X112" s="72"/>
      <c r="Y112" s="72"/>
      <c r="Z112" s="72"/>
      <c r="AA112" s="72"/>
      <c r="AB112" s="72"/>
    </row>
    <row r="113" spans="1:28" ht="12.75" customHeight="1">
      <c r="A113" s="83">
        <v>45398</v>
      </c>
      <c r="B113" s="32" t="s">
        <v>1086</v>
      </c>
      <c r="C113" s="31" t="s">
        <v>1087</v>
      </c>
      <c r="D113" s="31" t="s">
        <v>1088</v>
      </c>
      <c r="E113" s="31" t="s">
        <v>559</v>
      </c>
      <c r="F113" s="84">
        <v>1391041</v>
      </c>
      <c r="G113" s="32">
        <v>6.22</v>
      </c>
      <c r="H113" s="32" t="s">
        <v>883</v>
      </c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  <c r="U113" s="72"/>
      <c r="V113" s="72"/>
      <c r="W113" s="72"/>
      <c r="X113" s="72"/>
      <c r="Y113" s="72"/>
      <c r="Z113" s="72"/>
      <c r="AA113" s="72"/>
      <c r="AB113" s="72"/>
    </row>
    <row r="114" spans="1:28" ht="12.75" customHeight="1">
      <c r="A114" s="83">
        <v>45398</v>
      </c>
      <c r="B114" s="32" t="s">
        <v>1028</v>
      </c>
      <c r="C114" s="31" t="s">
        <v>1029</v>
      </c>
      <c r="D114" s="31" t="s">
        <v>1048</v>
      </c>
      <c r="E114" s="31" t="s">
        <v>559</v>
      </c>
      <c r="F114" s="84">
        <v>167998</v>
      </c>
      <c r="G114" s="32">
        <v>961.95</v>
      </c>
      <c r="H114" s="32" t="s">
        <v>883</v>
      </c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  <c r="AA114" s="72"/>
      <c r="AB114" s="72"/>
    </row>
    <row r="115" spans="1:28" ht="12.75" customHeight="1">
      <c r="A115" s="83">
        <v>45398</v>
      </c>
      <c r="B115" s="32" t="s">
        <v>1028</v>
      </c>
      <c r="C115" s="31" t="s">
        <v>1029</v>
      </c>
      <c r="D115" s="31" t="s">
        <v>953</v>
      </c>
      <c r="E115" s="31" t="s">
        <v>559</v>
      </c>
      <c r="F115" s="84">
        <v>116296</v>
      </c>
      <c r="G115" s="32">
        <v>955.31</v>
      </c>
      <c r="H115" s="32" t="s">
        <v>883</v>
      </c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  <c r="AA115" s="72"/>
      <c r="AB115" s="72"/>
    </row>
    <row r="116" spans="1:28" ht="12.75" customHeight="1">
      <c r="A116" s="83">
        <v>45398</v>
      </c>
      <c r="B116" s="32" t="s">
        <v>1028</v>
      </c>
      <c r="C116" s="31" t="s">
        <v>1029</v>
      </c>
      <c r="D116" s="31" t="s">
        <v>1030</v>
      </c>
      <c r="E116" s="31" t="s">
        <v>559</v>
      </c>
      <c r="F116" s="84">
        <v>181505</v>
      </c>
      <c r="G116" s="32">
        <v>956.18</v>
      </c>
      <c r="H116" s="32" t="s">
        <v>883</v>
      </c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  <c r="AA116" s="72"/>
      <c r="AB116" s="72"/>
    </row>
    <row r="117" spans="1:28" ht="12.75" customHeight="1">
      <c r="A117" s="83">
        <v>45398</v>
      </c>
      <c r="B117" s="32" t="s">
        <v>1028</v>
      </c>
      <c r="C117" s="31" t="s">
        <v>1029</v>
      </c>
      <c r="D117" s="31" t="s">
        <v>900</v>
      </c>
      <c r="E117" s="31" t="s">
        <v>559</v>
      </c>
      <c r="F117" s="84">
        <v>98499</v>
      </c>
      <c r="G117" s="32">
        <v>957.18</v>
      </c>
      <c r="H117" s="32" t="s">
        <v>883</v>
      </c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  <c r="U117" s="72"/>
      <c r="V117" s="72"/>
      <c r="W117" s="72"/>
      <c r="X117" s="72"/>
      <c r="Y117" s="72"/>
      <c r="Z117" s="72"/>
      <c r="AA117" s="72"/>
      <c r="AB117" s="72"/>
    </row>
    <row r="118" spans="1:28" ht="12.75" customHeight="1">
      <c r="A118" s="83">
        <v>45398</v>
      </c>
      <c r="B118" s="32" t="s">
        <v>1191</v>
      </c>
      <c r="C118" s="31" t="s">
        <v>1192</v>
      </c>
      <c r="D118" s="31" t="s">
        <v>1193</v>
      </c>
      <c r="E118" s="31" t="s">
        <v>559</v>
      </c>
      <c r="F118" s="84">
        <v>273481</v>
      </c>
      <c r="G118" s="32">
        <v>47.79</v>
      </c>
      <c r="H118" s="32" t="s">
        <v>883</v>
      </c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  <c r="U118" s="72"/>
      <c r="V118" s="72"/>
      <c r="W118" s="72"/>
      <c r="X118" s="72"/>
      <c r="Y118" s="72"/>
      <c r="Z118" s="72"/>
      <c r="AA118" s="72"/>
      <c r="AB118" s="72"/>
    </row>
    <row r="119" spans="1:28" ht="12.75" customHeight="1">
      <c r="A119" s="83">
        <v>45398</v>
      </c>
      <c r="B119" s="32" t="s">
        <v>1194</v>
      </c>
      <c r="C119" s="31" t="s">
        <v>1195</v>
      </c>
      <c r="D119" s="31" t="s">
        <v>900</v>
      </c>
      <c r="E119" s="31" t="s">
        <v>559</v>
      </c>
      <c r="F119" s="84">
        <v>265592</v>
      </c>
      <c r="G119" s="32">
        <v>328.79</v>
      </c>
      <c r="H119" s="32" t="s">
        <v>883</v>
      </c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  <c r="U119" s="72"/>
      <c r="V119" s="72"/>
      <c r="W119" s="72"/>
      <c r="X119" s="72"/>
      <c r="Y119" s="72"/>
      <c r="Z119" s="72"/>
      <c r="AA119" s="72"/>
      <c r="AB119" s="72"/>
    </row>
    <row r="120" spans="1:28" ht="12.75" customHeight="1">
      <c r="A120" s="83">
        <v>45398</v>
      </c>
      <c r="B120" s="32" t="s">
        <v>1089</v>
      </c>
      <c r="C120" s="31" t="s">
        <v>1090</v>
      </c>
      <c r="D120" s="31" t="s">
        <v>900</v>
      </c>
      <c r="E120" s="31" t="s">
        <v>559</v>
      </c>
      <c r="F120" s="84">
        <v>122302</v>
      </c>
      <c r="G120" s="32">
        <v>640.14</v>
      </c>
      <c r="H120" s="32" t="s">
        <v>883</v>
      </c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  <c r="U120" s="72"/>
      <c r="V120" s="72"/>
      <c r="W120" s="72"/>
      <c r="X120" s="72"/>
      <c r="Y120" s="72"/>
      <c r="Z120" s="72"/>
      <c r="AA120" s="72"/>
      <c r="AB120" s="72"/>
    </row>
    <row r="121" spans="1:28" ht="12.75" customHeight="1">
      <c r="A121" s="83">
        <v>45398</v>
      </c>
      <c r="B121" s="32" t="s">
        <v>1089</v>
      </c>
      <c r="C121" s="31" t="s">
        <v>1090</v>
      </c>
      <c r="D121" s="31" t="s">
        <v>1047</v>
      </c>
      <c r="E121" s="31" t="s">
        <v>559</v>
      </c>
      <c r="F121" s="84">
        <v>77112</v>
      </c>
      <c r="G121" s="32">
        <v>645.73</v>
      </c>
      <c r="H121" s="32" t="s">
        <v>883</v>
      </c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  <c r="AA121" s="72"/>
      <c r="AB121" s="72"/>
    </row>
    <row r="122" spans="1:28" ht="12.75" customHeight="1">
      <c r="A122" s="83">
        <v>45398</v>
      </c>
      <c r="B122" s="32" t="s">
        <v>1196</v>
      </c>
      <c r="C122" s="31" t="s">
        <v>1197</v>
      </c>
      <c r="D122" s="31" t="s">
        <v>900</v>
      </c>
      <c r="E122" s="31" t="s">
        <v>559</v>
      </c>
      <c r="F122" s="84">
        <v>585040</v>
      </c>
      <c r="G122" s="32">
        <v>1017.19</v>
      </c>
      <c r="H122" s="32" t="s">
        <v>883</v>
      </c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  <c r="U122" s="72"/>
      <c r="V122" s="72"/>
      <c r="W122" s="72"/>
      <c r="X122" s="72"/>
      <c r="Y122" s="72"/>
      <c r="Z122" s="72"/>
      <c r="AA122" s="72"/>
      <c r="AB122" s="72"/>
    </row>
    <row r="123" spans="1:28" ht="12.75" customHeight="1">
      <c r="A123" s="83">
        <v>45398</v>
      </c>
      <c r="B123" s="32" t="s">
        <v>1198</v>
      </c>
      <c r="C123" s="31" t="s">
        <v>1199</v>
      </c>
      <c r="D123" s="31" t="s">
        <v>1200</v>
      </c>
      <c r="E123" s="31" t="s">
        <v>559</v>
      </c>
      <c r="F123" s="84">
        <v>1200</v>
      </c>
      <c r="G123" s="32">
        <v>131.25</v>
      </c>
      <c r="H123" s="32" t="s">
        <v>883</v>
      </c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72"/>
      <c r="V123" s="72"/>
      <c r="W123" s="72"/>
      <c r="X123" s="72"/>
      <c r="Y123" s="72"/>
      <c r="Z123" s="72"/>
      <c r="AA123" s="72"/>
      <c r="AB123" s="72"/>
    </row>
    <row r="124" spans="1:28" ht="12.75" customHeight="1">
      <c r="A124" s="83">
        <v>45398</v>
      </c>
      <c r="B124" s="32" t="s">
        <v>1198</v>
      </c>
      <c r="C124" s="31" t="s">
        <v>1199</v>
      </c>
      <c r="D124" s="31" t="s">
        <v>1201</v>
      </c>
      <c r="E124" s="31" t="s">
        <v>559</v>
      </c>
      <c r="F124" s="84">
        <v>120000</v>
      </c>
      <c r="G124" s="32">
        <v>125</v>
      </c>
      <c r="H124" s="32" t="s">
        <v>883</v>
      </c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72"/>
      <c r="V124" s="72"/>
      <c r="W124" s="72"/>
      <c r="X124" s="72"/>
      <c r="Y124" s="72"/>
      <c r="Z124" s="72"/>
      <c r="AA124" s="72"/>
      <c r="AB124" s="72"/>
    </row>
    <row r="125" spans="1:28" ht="12.75" customHeight="1">
      <c r="A125" s="83">
        <v>45398</v>
      </c>
      <c r="B125" s="32" t="s">
        <v>1198</v>
      </c>
      <c r="C125" s="31" t="s">
        <v>1199</v>
      </c>
      <c r="D125" s="31" t="s">
        <v>1155</v>
      </c>
      <c r="E125" s="31" t="s">
        <v>559</v>
      </c>
      <c r="F125" s="84">
        <v>70800</v>
      </c>
      <c r="G125" s="32">
        <v>126.19</v>
      </c>
      <c r="H125" s="32" t="s">
        <v>883</v>
      </c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  <c r="AA125" s="72"/>
      <c r="AB125" s="72"/>
    </row>
    <row r="126" spans="1:28" ht="12.75" customHeight="1">
      <c r="A126" s="83">
        <v>45398</v>
      </c>
      <c r="B126" s="32" t="s">
        <v>1198</v>
      </c>
      <c r="C126" s="31" t="s">
        <v>1199</v>
      </c>
      <c r="D126" s="31" t="s">
        <v>1109</v>
      </c>
      <c r="E126" s="31" t="s">
        <v>559</v>
      </c>
      <c r="F126" s="84">
        <v>102000</v>
      </c>
      <c r="G126" s="32">
        <v>129.1</v>
      </c>
      <c r="H126" s="32" t="s">
        <v>883</v>
      </c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72"/>
      <c r="V126" s="72"/>
      <c r="W126" s="72"/>
      <c r="X126" s="72"/>
      <c r="Y126" s="72"/>
      <c r="Z126" s="72"/>
      <c r="AA126" s="72"/>
      <c r="AB126" s="72"/>
    </row>
    <row r="127" spans="1:28" ht="15" customHeight="1">
      <c r="A127" s="83">
        <v>45398</v>
      </c>
      <c r="B127" s="32" t="s">
        <v>1198</v>
      </c>
      <c r="C127" s="31" t="s">
        <v>1199</v>
      </c>
      <c r="D127" s="31" t="s">
        <v>1202</v>
      </c>
      <c r="E127" s="31" t="s">
        <v>559</v>
      </c>
      <c r="F127" s="84">
        <v>60000</v>
      </c>
      <c r="G127" s="32">
        <v>125</v>
      </c>
      <c r="H127" s="32" t="s">
        <v>883</v>
      </c>
    </row>
    <row r="128" spans="1:28" ht="15" customHeight="1">
      <c r="A128" s="83">
        <v>45398</v>
      </c>
      <c r="B128" s="32" t="s">
        <v>1198</v>
      </c>
      <c r="C128" s="31" t="s">
        <v>1199</v>
      </c>
      <c r="D128" s="31" t="s">
        <v>1203</v>
      </c>
      <c r="E128" s="31" t="s">
        <v>559</v>
      </c>
      <c r="F128" s="84">
        <v>72000</v>
      </c>
      <c r="G128" s="32">
        <v>125</v>
      </c>
      <c r="H128" s="32" t="s">
        <v>883</v>
      </c>
    </row>
    <row r="129" spans="1:8" ht="15" customHeight="1">
      <c r="A129" s="83">
        <v>45398</v>
      </c>
      <c r="B129" s="32" t="s">
        <v>1198</v>
      </c>
      <c r="C129" s="31" t="s">
        <v>1199</v>
      </c>
      <c r="D129" s="31" t="s">
        <v>1204</v>
      </c>
      <c r="E129" s="31" t="s">
        <v>559</v>
      </c>
      <c r="F129" s="84">
        <v>60000</v>
      </c>
      <c r="G129" s="32">
        <v>131.25</v>
      </c>
      <c r="H129" s="32" t="s">
        <v>883</v>
      </c>
    </row>
    <row r="130" spans="1:8" ht="15" customHeight="1">
      <c r="A130" s="83">
        <v>45398</v>
      </c>
      <c r="B130" s="32" t="s">
        <v>1198</v>
      </c>
      <c r="C130" s="31" t="s">
        <v>1199</v>
      </c>
      <c r="D130" s="31" t="s">
        <v>1094</v>
      </c>
      <c r="E130" s="31" t="s">
        <v>559</v>
      </c>
      <c r="F130" s="84">
        <v>86400</v>
      </c>
      <c r="G130" s="32">
        <v>129.43</v>
      </c>
      <c r="H130" s="32" t="s">
        <v>883</v>
      </c>
    </row>
    <row r="131" spans="1:8" ht="15" customHeight="1">
      <c r="A131" s="83">
        <v>45398</v>
      </c>
      <c r="B131" s="32" t="s">
        <v>1198</v>
      </c>
      <c r="C131" s="31" t="s">
        <v>1199</v>
      </c>
      <c r="D131" s="31" t="s">
        <v>1205</v>
      </c>
      <c r="E131" s="31" t="s">
        <v>559</v>
      </c>
      <c r="F131" s="84">
        <v>60000</v>
      </c>
      <c r="G131" s="32">
        <v>125</v>
      </c>
      <c r="H131" s="32" t="s">
        <v>883</v>
      </c>
    </row>
    <row r="132" spans="1:8" ht="15" customHeight="1">
      <c r="A132" s="83">
        <v>45398</v>
      </c>
      <c r="B132" s="32" t="s">
        <v>1198</v>
      </c>
      <c r="C132" s="31" t="s">
        <v>1199</v>
      </c>
      <c r="D132" s="31" t="s">
        <v>1206</v>
      </c>
      <c r="E132" s="31" t="s">
        <v>559</v>
      </c>
      <c r="F132" s="84">
        <v>72000</v>
      </c>
      <c r="G132" s="32">
        <v>125</v>
      </c>
      <c r="H132" s="32" t="s">
        <v>883</v>
      </c>
    </row>
    <row r="133" spans="1:8" ht="15" customHeight="1">
      <c r="A133" s="83">
        <v>45398</v>
      </c>
      <c r="B133" s="32" t="s">
        <v>1198</v>
      </c>
      <c r="C133" s="31" t="s">
        <v>1199</v>
      </c>
      <c r="D133" s="31" t="s">
        <v>1207</v>
      </c>
      <c r="E133" s="31" t="s">
        <v>559</v>
      </c>
      <c r="F133" s="84">
        <v>90000</v>
      </c>
      <c r="G133" s="32">
        <v>125</v>
      </c>
      <c r="H133" s="32" t="s">
        <v>883</v>
      </c>
    </row>
    <row r="134" spans="1:8" ht="15" customHeight="1">
      <c r="A134" s="83">
        <v>45398</v>
      </c>
      <c r="B134" s="32" t="s">
        <v>1198</v>
      </c>
      <c r="C134" s="31" t="s">
        <v>1199</v>
      </c>
      <c r="D134" s="31" t="s">
        <v>1208</v>
      </c>
      <c r="E134" s="31" t="s">
        <v>559</v>
      </c>
      <c r="F134" s="84">
        <v>100800</v>
      </c>
      <c r="G134" s="32">
        <v>125</v>
      </c>
      <c r="H134" s="32" t="s">
        <v>883</v>
      </c>
    </row>
    <row r="135" spans="1:8" ht="15" customHeight="1">
      <c r="A135" s="83">
        <v>45398</v>
      </c>
      <c r="B135" s="32" t="s">
        <v>1209</v>
      </c>
      <c r="C135" s="31" t="s">
        <v>1210</v>
      </c>
      <c r="D135" s="31" t="s">
        <v>1211</v>
      </c>
      <c r="E135" s="31" t="s">
        <v>559</v>
      </c>
      <c r="F135" s="84">
        <v>72703</v>
      </c>
      <c r="G135" s="32">
        <v>395.15</v>
      </c>
      <c r="H135" s="32" t="s">
        <v>883</v>
      </c>
    </row>
    <row r="136" spans="1:8" ht="15" customHeight="1">
      <c r="A136" s="83">
        <v>45398</v>
      </c>
      <c r="B136" s="32" t="s">
        <v>1212</v>
      </c>
      <c r="C136" s="31" t="s">
        <v>1213</v>
      </c>
      <c r="D136" s="31" t="s">
        <v>1214</v>
      </c>
      <c r="E136" s="31" t="s">
        <v>559</v>
      </c>
      <c r="F136" s="84">
        <v>59200</v>
      </c>
      <c r="G136" s="32">
        <v>84.52</v>
      </c>
      <c r="H136" s="32" t="s">
        <v>883</v>
      </c>
    </row>
    <row r="137" spans="1:8" ht="15" customHeight="1">
      <c r="A137" s="83">
        <v>45398</v>
      </c>
      <c r="B137" s="32" t="s">
        <v>1215</v>
      </c>
      <c r="C137" s="31" t="s">
        <v>1216</v>
      </c>
      <c r="D137" s="31" t="s">
        <v>900</v>
      </c>
      <c r="E137" s="31" t="s">
        <v>559</v>
      </c>
      <c r="F137" s="84">
        <v>332864</v>
      </c>
      <c r="G137" s="32">
        <v>876.19</v>
      </c>
      <c r="H137" s="32" t="s">
        <v>883</v>
      </c>
    </row>
    <row r="138" spans="1:8" ht="15" customHeight="1">
      <c r="A138" s="83">
        <v>45398</v>
      </c>
      <c r="B138" s="32" t="s">
        <v>1217</v>
      </c>
      <c r="C138" s="31" t="s">
        <v>1218</v>
      </c>
      <c r="D138" s="31" t="s">
        <v>1031</v>
      </c>
      <c r="E138" s="31" t="s">
        <v>559</v>
      </c>
      <c r="F138" s="84">
        <v>595298</v>
      </c>
      <c r="G138" s="32">
        <v>7.85</v>
      </c>
      <c r="H138" s="32" t="s">
        <v>883</v>
      </c>
    </row>
    <row r="139" spans="1:8" ht="15" customHeight="1">
      <c r="A139" s="83">
        <v>45398</v>
      </c>
      <c r="B139" s="32" t="s">
        <v>1167</v>
      </c>
      <c r="C139" s="31" t="s">
        <v>1168</v>
      </c>
      <c r="D139" s="31" t="s">
        <v>1169</v>
      </c>
      <c r="E139" s="31" t="s">
        <v>560</v>
      </c>
      <c r="F139" s="84">
        <v>75773</v>
      </c>
      <c r="G139" s="32">
        <v>111.7</v>
      </c>
      <c r="H139" s="32" t="s">
        <v>883</v>
      </c>
    </row>
    <row r="140" spans="1:8" ht="15" customHeight="1">
      <c r="A140" s="83">
        <v>45398</v>
      </c>
      <c r="B140" s="32" t="s">
        <v>850</v>
      </c>
      <c r="C140" s="31" t="s">
        <v>1170</v>
      </c>
      <c r="D140" s="31" t="s">
        <v>900</v>
      </c>
      <c r="E140" s="31" t="s">
        <v>560</v>
      </c>
      <c r="F140" s="84">
        <v>949054</v>
      </c>
      <c r="G140" s="32">
        <v>941.3</v>
      </c>
      <c r="H140" s="32" t="s">
        <v>883</v>
      </c>
    </row>
    <row r="141" spans="1:8" ht="15" customHeight="1">
      <c r="A141" s="83">
        <v>45398</v>
      </c>
      <c r="B141" s="32" t="s">
        <v>1219</v>
      </c>
      <c r="C141" s="31" t="s">
        <v>1220</v>
      </c>
      <c r="D141" s="31" t="s">
        <v>1153</v>
      </c>
      <c r="E141" s="31" t="s">
        <v>560</v>
      </c>
      <c r="F141" s="84">
        <v>561000</v>
      </c>
      <c r="G141" s="32">
        <v>13.84</v>
      </c>
      <c r="H141" s="32" t="s">
        <v>883</v>
      </c>
    </row>
    <row r="142" spans="1:8" ht="15" customHeight="1">
      <c r="A142" s="83">
        <v>45398</v>
      </c>
      <c r="B142" s="32" t="s">
        <v>1171</v>
      </c>
      <c r="C142" s="31" t="s">
        <v>1172</v>
      </c>
      <c r="D142" s="31" t="s">
        <v>1049</v>
      </c>
      <c r="E142" s="31" t="s">
        <v>560</v>
      </c>
      <c r="F142" s="84">
        <v>3132952</v>
      </c>
      <c r="G142" s="32">
        <v>71.95</v>
      </c>
      <c r="H142" s="32" t="s">
        <v>883</v>
      </c>
    </row>
    <row r="143" spans="1:8" ht="15" customHeight="1">
      <c r="A143" s="83">
        <v>45398</v>
      </c>
      <c r="B143" s="32" t="s">
        <v>1171</v>
      </c>
      <c r="C143" s="31" t="s">
        <v>1172</v>
      </c>
      <c r="D143" s="31" t="s">
        <v>953</v>
      </c>
      <c r="E143" s="31" t="s">
        <v>560</v>
      </c>
      <c r="F143" s="84">
        <v>1163729</v>
      </c>
      <c r="G143" s="32">
        <v>71.239999999999995</v>
      </c>
      <c r="H143" s="32" t="s">
        <v>883</v>
      </c>
    </row>
    <row r="144" spans="1:8" ht="15" customHeight="1">
      <c r="A144" s="83">
        <v>45398</v>
      </c>
      <c r="B144" s="32" t="s">
        <v>1174</v>
      </c>
      <c r="C144" s="31" t="s">
        <v>1175</v>
      </c>
      <c r="D144" s="31" t="s">
        <v>1221</v>
      </c>
      <c r="E144" s="31" t="s">
        <v>560</v>
      </c>
      <c r="F144" s="84">
        <v>145200</v>
      </c>
      <c r="G144" s="32">
        <v>85.71</v>
      </c>
      <c r="H144" s="32" t="s">
        <v>883</v>
      </c>
    </row>
    <row r="145" spans="1:8" ht="15" customHeight="1">
      <c r="A145" s="83">
        <v>45398</v>
      </c>
      <c r="B145" s="32" t="s">
        <v>1177</v>
      </c>
      <c r="C145" s="31" t="s">
        <v>1178</v>
      </c>
      <c r="D145" s="31" t="s">
        <v>953</v>
      </c>
      <c r="E145" s="31" t="s">
        <v>560</v>
      </c>
      <c r="F145" s="84">
        <v>3710359</v>
      </c>
      <c r="G145" s="32">
        <v>46.03</v>
      </c>
      <c r="H145" s="32" t="s">
        <v>883</v>
      </c>
    </row>
    <row r="146" spans="1:8" ht="15" customHeight="1">
      <c r="A146" s="83">
        <v>45398</v>
      </c>
      <c r="B146" s="32" t="s">
        <v>1177</v>
      </c>
      <c r="C146" s="31" t="s">
        <v>1178</v>
      </c>
      <c r="D146" s="31" t="s">
        <v>1109</v>
      </c>
      <c r="E146" s="31" t="s">
        <v>560</v>
      </c>
      <c r="F146" s="84">
        <v>2871386</v>
      </c>
      <c r="G146" s="32">
        <v>46.84</v>
      </c>
      <c r="H146" s="32" t="s">
        <v>883</v>
      </c>
    </row>
    <row r="147" spans="1:8" ht="15" customHeight="1">
      <c r="A147" s="83">
        <v>45398</v>
      </c>
      <c r="B147" s="32" t="s">
        <v>1177</v>
      </c>
      <c r="C147" s="31" t="s">
        <v>1178</v>
      </c>
      <c r="D147" s="31" t="s">
        <v>900</v>
      </c>
      <c r="E147" s="31" t="s">
        <v>560</v>
      </c>
      <c r="F147" s="84">
        <v>4015206</v>
      </c>
      <c r="G147" s="32">
        <v>46.08</v>
      </c>
      <c r="H147" s="32" t="s">
        <v>883</v>
      </c>
    </row>
    <row r="148" spans="1:8" ht="15" customHeight="1">
      <c r="A148" s="83">
        <v>45398</v>
      </c>
      <c r="B148" s="32" t="s">
        <v>1179</v>
      </c>
      <c r="C148" s="31" t="s">
        <v>1180</v>
      </c>
      <c r="D148" s="31" t="s">
        <v>1222</v>
      </c>
      <c r="E148" s="31" t="s">
        <v>560</v>
      </c>
      <c r="F148" s="84">
        <v>2691646</v>
      </c>
      <c r="G148" s="32">
        <v>18.95</v>
      </c>
      <c r="H148" s="32" t="s">
        <v>883</v>
      </c>
    </row>
    <row r="149" spans="1:8" ht="15" customHeight="1">
      <c r="A149" s="83">
        <v>45398</v>
      </c>
      <c r="B149" s="32" t="s">
        <v>1182</v>
      </c>
      <c r="C149" s="31" t="s">
        <v>1183</v>
      </c>
      <c r="D149" s="31" t="s">
        <v>1223</v>
      </c>
      <c r="E149" s="31" t="s">
        <v>560</v>
      </c>
      <c r="F149" s="84">
        <v>48000</v>
      </c>
      <c r="G149" s="32">
        <v>128.81</v>
      </c>
      <c r="H149" s="32" t="s">
        <v>883</v>
      </c>
    </row>
    <row r="150" spans="1:8" ht="15" customHeight="1">
      <c r="A150" s="83">
        <v>45398</v>
      </c>
      <c r="B150" s="32" t="s">
        <v>111</v>
      </c>
      <c r="C150" s="31" t="s">
        <v>1185</v>
      </c>
      <c r="D150" s="31" t="s">
        <v>953</v>
      </c>
      <c r="E150" s="31" t="s">
        <v>560</v>
      </c>
      <c r="F150" s="84">
        <v>4060990</v>
      </c>
      <c r="G150" s="32">
        <v>437.72</v>
      </c>
      <c r="H150" s="32" t="s">
        <v>883</v>
      </c>
    </row>
    <row r="151" spans="1:8" ht="15" customHeight="1">
      <c r="A151" s="83">
        <v>45398</v>
      </c>
      <c r="B151" s="32" t="s">
        <v>1186</v>
      </c>
      <c r="C151" s="31" t="s">
        <v>1187</v>
      </c>
      <c r="D151" s="31" t="s">
        <v>900</v>
      </c>
      <c r="E151" s="31" t="s">
        <v>560</v>
      </c>
      <c r="F151" s="84">
        <v>121646</v>
      </c>
      <c r="G151" s="32">
        <v>265.23</v>
      </c>
      <c r="H151" s="32" t="s">
        <v>883</v>
      </c>
    </row>
    <row r="152" spans="1:8" ht="15" customHeight="1">
      <c r="A152" s="83">
        <v>45398</v>
      </c>
      <c r="B152" s="32" t="s">
        <v>1224</v>
      </c>
      <c r="C152" s="31" t="s">
        <v>1225</v>
      </c>
      <c r="D152" s="31" t="s">
        <v>1226</v>
      </c>
      <c r="E152" s="31" t="s">
        <v>560</v>
      </c>
      <c r="F152" s="84">
        <v>1611071</v>
      </c>
      <c r="G152" s="32">
        <v>20.65</v>
      </c>
      <c r="H152" s="32" t="s">
        <v>883</v>
      </c>
    </row>
    <row r="153" spans="1:8" ht="15" customHeight="1">
      <c r="A153" s="83">
        <v>45398</v>
      </c>
      <c r="B153" s="32" t="s">
        <v>1028</v>
      </c>
      <c r="C153" s="31" t="s">
        <v>1029</v>
      </c>
      <c r="D153" s="31" t="s">
        <v>900</v>
      </c>
      <c r="E153" s="31" t="s">
        <v>560</v>
      </c>
      <c r="F153" s="84">
        <v>98499</v>
      </c>
      <c r="G153" s="32">
        <v>954.25</v>
      </c>
      <c r="H153" s="32" t="s">
        <v>883</v>
      </c>
    </row>
    <row r="154" spans="1:8" ht="15" customHeight="1">
      <c r="A154" s="83">
        <v>45398</v>
      </c>
      <c r="B154" s="32" t="s">
        <v>1028</v>
      </c>
      <c r="C154" s="31" t="s">
        <v>1029</v>
      </c>
      <c r="D154" s="31" t="s">
        <v>953</v>
      </c>
      <c r="E154" s="31" t="s">
        <v>560</v>
      </c>
      <c r="F154" s="84">
        <v>141243</v>
      </c>
      <c r="G154" s="32">
        <v>955.21</v>
      </c>
      <c r="H154" s="32" t="s">
        <v>883</v>
      </c>
    </row>
    <row r="155" spans="1:8" ht="15" customHeight="1">
      <c r="A155" s="83">
        <v>45398</v>
      </c>
      <c r="B155" s="32" t="s">
        <v>1028</v>
      </c>
      <c r="C155" s="31" t="s">
        <v>1029</v>
      </c>
      <c r="D155" s="31" t="s">
        <v>1048</v>
      </c>
      <c r="E155" s="31" t="s">
        <v>560</v>
      </c>
      <c r="F155" s="84">
        <v>167998</v>
      </c>
      <c r="G155" s="32">
        <v>964.41</v>
      </c>
      <c r="H155" s="32" t="s">
        <v>883</v>
      </c>
    </row>
    <row r="156" spans="1:8" ht="15" customHeight="1">
      <c r="A156" s="83">
        <v>45398</v>
      </c>
      <c r="B156" s="32" t="s">
        <v>1028</v>
      </c>
      <c r="C156" s="31" t="s">
        <v>1029</v>
      </c>
      <c r="D156" s="31" t="s">
        <v>1030</v>
      </c>
      <c r="E156" s="31" t="s">
        <v>560</v>
      </c>
      <c r="F156" s="84">
        <v>181505</v>
      </c>
      <c r="G156" s="32">
        <v>949.15</v>
      </c>
      <c r="H156" s="32" t="s">
        <v>883</v>
      </c>
    </row>
    <row r="157" spans="1:8" ht="15" customHeight="1">
      <c r="A157" s="83">
        <v>45398</v>
      </c>
      <c r="B157" s="32" t="s">
        <v>1191</v>
      </c>
      <c r="C157" s="31" t="s">
        <v>1192</v>
      </c>
      <c r="D157" s="31" t="s">
        <v>1193</v>
      </c>
      <c r="E157" s="31" t="s">
        <v>560</v>
      </c>
      <c r="F157" s="84">
        <v>273481</v>
      </c>
      <c r="G157" s="32">
        <v>47.53</v>
      </c>
      <c r="H157" s="32" t="s">
        <v>883</v>
      </c>
    </row>
    <row r="158" spans="1:8" ht="15" customHeight="1">
      <c r="A158" s="83">
        <v>45398</v>
      </c>
      <c r="B158" s="32" t="s">
        <v>974</v>
      </c>
      <c r="C158" s="31" t="s">
        <v>975</v>
      </c>
      <c r="D158" s="31" t="s">
        <v>903</v>
      </c>
      <c r="E158" s="31" t="s">
        <v>560</v>
      </c>
      <c r="F158" s="84">
        <v>96000</v>
      </c>
      <c r="G158" s="32">
        <v>115.49</v>
      </c>
      <c r="H158" s="32" t="s">
        <v>883</v>
      </c>
    </row>
    <row r="159" spans="1:8" ht="15" customHeight="1">
      <c r="A159" s="83">
        <v>45398</v>
      </c>
      <c r="B159" s="32" t="s">
        <v>974</v>
      </c>
      <c r="C159" s="31" t="s">
        <v>975</v>
      </c>
      <c r="D159" s="31" t="s">
        <v>892</v>
      </c>
      <c r="E159" s="31" t="s">
        <v>560</v>
      </c>
      <c r="F159" s="84">
        <v>52800</v>
      </c>
      <c r="G159" s="32">
        <v>105.3</v>
      </c>
      <c r="H159" s="32" t="s">
        <v>883</v>
      </c>
    </row>
    <row r="160" spans="1:8" ht="15" customHeight="1">
      <c r="A160" s="83">
        <v>45398</v>
      </c>
      <c r="B160" s="32" t="s">
        <v>1194</v>
      </c>
      <c r="C160" s="31" t="s">
        <v>1195</v>
      </c>
      <c r="D160" s="31" t="s">
        <v>900</v>
      </c>
      <c r="E160" s="31" t="s">
        <v>560</v>
      </c>
      <c r="F160" s="84">
        <v>265592</v>
      </c>
      <c r="G160" s="32">
        <v>330.03</v>
      </c>
      <c r="H160" s="32" t="s">
        <v>883</v>
      </c>
    </row>
    <row r="161" spans="1:8" ht="15" customHeight="1">
      <c r="A161" s="83">
        <v>45398</v>
      </c>
      <c r="B161" s="32" t="s">
        <v>1227</v>
      </c>
      <c r="C161" s="31" t="s">
        <v>1228</v>
      </c>
      <c r="D161" s="31" t="s">
        <v>1229</v>
      </c>
      <c r="E161" s="31" t="s">
        <v>560</v>
      </c>
      <c r="F161" s="84">
        <v>162000</v>
      </c>
      <c r="G161" s="32">
        <v>37.729999999999997</v>
      </c>
      <c r="H161" s="32" t="s">
        <v>883</v>
      </c>
    </row>
    <row r="162" spans="1:8" ht="15" customHeight="1">
      <c r="A162" s="83">
        <v>45398</v>
      </c>
      <c r="B162" s="32" t="s">
        <v>1089</v>
      </c>
      <c r="C162" s="31" t="s">
        <v>1090</v>
      </c>
      <c r="D162" s="31" t="s">
        <v>1047</v>
      </c>
      <c r="E162" s="31" t="s">
        <v>560</v>
      </c>
      <c r="F162" s="84">
        <v>77084</v>
      </c>
      <c r="G162" s="32">
        <v>652</v>
      </c>
      <c r="H162" s="32" t="s">
        <v>883</v>
      </c>
    </row>
    <row r="163" spans="1:8" ht="15" customHeight="1">
      <c r="A163" s="83">
        <v>45398</v>
      </c>
      <c r="B163" s="32" t="s">
        <v>1089</v>
      </c>
      <c r="C163" s="31" t="s">
        <v>1090</v>
      </c>
      <c r="D163" s="31" t="s">
        <v>900</v>
      </c>
      <c r="E163" s="31" t="s">
        <v>560</v>
      </c>
      <c r="F163" s="84">
        <v>122302</v>
      </c>
      <c r="G163" s="32">
        <v>642.58000000000004</v>
      </c>
      <c r="H163" s="32" t="s">
        <v>883</v>
      </c>
    </row>
    <row r="164" spans="1:8" ht="15" customHeight="1">
      <c r="A164" s="83">
        <v>45398</v>
      </c>
      <c r="B164" s="32" t="s">
        <v>1196</v>
      </c>
      <c r="C164" s="31" t="s">
        <v>1197</v>
      </c>
      <c r="D164" s="31" t="s">
        <v>900</v>
      </c>
      <c r="E164" s="31" t="s">
        <v>560</v>
      </c>
      <c r="F164" s="84">
        <v>585040</v>
      </c>
      <c r="G164" s="32">
        <v>1017.91</v>
      </c>
      <c r="H164" s="32" t="s">
        <v>883</v>
      </c>
    </row>
    <row r="165" spans="1:8" ht="15" customHeight="1">
      <c r="A165" s="83">
        <v>45398</v>
      </c>
      <c r="B165" s="32" t="s">
        <v>1198</v>
      </c>
      <c r="C165" s="31" t="s">
        <v>1199</v>
      </c>
      <c r="D165" s="31" t="s">
        <v>1200</v>
      </c>
      <c r="E165" s="31" t="s">
        <v>560</v>
      </c>
      <c r="F165" s="84">
        <v>198000</v>
      </c>
      <c r="G165" s="32">
        <v>130.63999999999999</v>
      </c>
      <c r="H165" s="32" t="s">
        <v>883</v>
      </c>
    </row>
    <row r="166" spans="1:8" ht="15" customHeight="1">
      <c r="A166" s="83">
        <v>45398</v>
      </c>
      <c r="B166" s="32" t="s">
        <v>1209</v>
      </c>
      <c r="C166" s="31" t="s">
        <v>1210</v>
      </c>
      <c r="D166" s="31" t="s">
        <v>1211</v>
      </c>
      <c r="E166" s="31" t="s">
        <v>560</v>
      </c>
      <c r="F166" s="84">
        <v>55000</v>
      </c>
      <c r="G166" s="32">
        <v>395.28</v>
      </c>
      <c r="H166" s="32" t="s">
        <v>883</v>
      </c>
    </row>
    <row r="167" spans="1:8" ht="15" customHeight="1">
      <c r="A167" s="83">
        <v>45398</v>
      </c>
      <c r="B167" s="32" t="s">
        <v>1215</v>
      </c>
      <c r="C167" s="31" t="s">
        <v>1216</v>
      </c>
      <c r="D167" s="31" t="s">
        <v>900</v>
      </c>
      <c r="E167" s="31" t="s">
        <v>560</v>
      </c>
      <c r="F167" s="84">
        <v>332864</v>
      </c>
      <c r="G167" s="32">
        <v>876.08</v>
      </c>
      <c r="H167" s="32" t="s">
        <v>883</v>
      </c>
    </row>
    <row r="168" spans="1:8" ht="15" customHeight="1">
      <c r="A168" s="83">
        <v>45398</v>
      </c>
      <c r="B168" s="32" t="s">
        <v>1217</v>
      </c>
      <c r="C168" s="31" t="s">
        <v>1218</v>
      </c>
      <c r="D168" s="31" t="s">
        <v>1031</v>
      </c>
      <c r="E168" s="31" t="s">
        <v>560</v>
      </c>
      <c r="F168" s="84">
        <v>1025124</v>
      </c>
      <c r="G168" s="32">
        <v>7.87</v>
      </c>
      <c r="H168" s="32" t="s">
        <v>883</v>
      </c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21"/>
  <sheetViews>
    <sheetView topLeftCell="D1" zoomScale="80" zoomScaleNormal="80" workbookViewId="0">
      <selection activeCell="H34" sqref="H34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hidden="1" customWidth="1"/>
    <col min="19" max="19" width="2.7109375" hidden="1" customWidth="1"/>
    <col min="20" max="20" width="12.7109375" hidden="1" customWidth="1"/>
    <col min="21" max="21" width="8.28515625" hidden="1" customWidth="1"/>
    <col min="22" max="39" width="9.285156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308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89" t="s">
        <v>923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45400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1" t="s">
        <v>561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2" t="s">
        <v>16</v>
      </c>
      <c r="B9" s="93" t="s">
        <v>551</v>
      </c>
      <c r="C9" s="93"/>
      <c r="D9" s="94" t="s">
        <v>562</v>
      </c>
      <c r="E9" s="93" t="s">
        <v>563</v>
      </c>
      <c r="F9" s="93" t="s">
        <v>564</v>
      </c>
      <c r="G9" s="93" t="s">
        <v>565</v>
      </c>
      <c r="H9" s="93" t="s">
        <v>566</v>
      </c>
      <c r="I9" s="93" t="s">
        <v>567</v>
      </c>
      <c r="J9" s="92" t="s">
        <v>568</v>
      </c>
      <c r="K9" s="93" t="s">
        <v>569</v>
      </c>
      <c r="L9" s="95" t="s">
        <v>570</v>
      </c>
      <c r="M9" s="95" t="s">
        <v>571</v>
      </c>
      <c r="N9" s="93" t="s">
        <v>572</v>
      </c>
      <c r="O9" s="266" t="s">
        <v>573</v>
      </c>
      <c r="P9" s="217" t="s">
        <v>574</v>
      </c>
      <c r="Q9" s="217" t="s">
        <v>849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209">
        <v>1</v>
      </c>
      <c r="B10" s="206">
        <v>45362</v>
      </c>
      <c r="C10" s="210"/>
      <c r="D10" s="214" t="s">
        <v>186</v>
      </c>
      <c r="E10" s="211" t="s">
        <v>575</v>
      </c>
      <c r="F10" s="205" t="s">
        <v>888</v>
      </c>
      <c r="G10" s="207">
        <v>2390</v>
      </c>
      <c r="H10" s="205"/>
      <c r="I10" s="205" t="s">
        <v>889</v>
      </c>
      <c r="J10" s="207" t="s">
        <v>576</v>
      </c>
      <c r="K10" s="207"/>
      <c r="L10" s="208"/>
      <c r="M10" s="212"/>
      <c r="N10" s="207"/>
      <c r="O10" s="213"/>
      <c r="P10" s="208">
        <f>VLOOKUP(D10,'MidCap Intra'!$B$11:$C$568,2,0)</f>
        <v>2546.1</v>
      </c>
      <c r="Q10" s="254"/>
      <c r="S10" s="37" t="s">
        <v>577</v>
      </c>
    </row>
    <row r="11" spans="1:27" ht="15" customHeight="1">
      <c r="A11" s="311">
        <v>2</v>
      </c>
      <c r="B11" s="312">
        <v>45369</v>
      </c>
      <c r="C11" s="313"/>
      <c r="D11" s="314" t="s">
        <v>117</v>
      </c>
      <c r="E11" s="315" t="s">
        <v>575</v>
      </c>
      <c r="F11" s="304">
        <v>617.5</v>
      </c>
      <c r="G11" s="305">
        <v>590</v>
      </c>
      <c r="H11" s="304">
        <v>651</v>
      </c>
      <c r="I11" s="304" t="s">
        <v>890</v>
      </c>
      <c r="J11" s="298" t="s">
        <v>924</v>
      </c>
      <c r="K11" s="298">
        <f t="shared" ref="K11" si="0">H11-F11</f>
        <v>33.5</v>
      </c>
      <c r="L11" s="307">
        <f t="shared" ref="L11" si="1">(F11*-0.3)/100</f>
        <v>-1.8525</v>
      </c>
      <c r="M11" s="308">
        <f t="shared" ref="M11" si="2">(K11+L11)/F11</f>
        <v>5.1251012145748988E-2</v>
      </c>
      <c r="N11" s="298" t="s">
        <v>578</v>
      </c>
      <c r="O11" s="309">
        <v>45384</v>
      </c>
      <c r="P11" s="310"/>
      <c r="Q11" s="254"/>
      <c r="S11" s="37" t="s">
        <v>577</v>
      </c>
    </row>
    <row r="12" spans="1:27" ht="15" customHeight="1">
      <c r="A12" s="311">
        <v>3</v>
      </c>
      <c r="B12" s="312">
        <v>45371</v>
      </c>
      <c r="C12" s="313"/>
      <c r="D12" s="314" t="s">
        <v>112</v>
      </c>
      <c r="E12" s="315" t="s">
        <v>575</v>
      </c>
      <c r="F12" s="304">
        <v>147</v>
      </c>
      <c r="G12" s="305">
        <v>136</v>
      </c>
      <c r="H12" s="304">
        <v>155</v>
      </c>
      <c r="I12" s="304" t="s">
        <v>891</v>
      </c>
      <c r="J12" s="298" t="s">
        <v>956</v>
      </c>
      <c r="K12" s="298">
        <f t="shared" ref="K12" si="3">H12-F12</f>
        <v>8</v>
      </c>
      <c r="L12" s="307">
        <f t="shared" ref="L12" si="4">(F12*-0.3)/100</f>
        <v>-0.441</v>
      </c>
      <c r="M12" s="308">
        <f t="shared" ref="M12" si="5">(K12+L12)/F12</f>
        <v>5.1421768707482995E-2</v>
      </c>
      <c r="N12" s="298" t="s">
        <v>578</v>
      </c>
      <c r="O12" s="309">
        <v>45386</v>
      </c>
      <c r="P12" s="310"/>
      <c r="Q12" s="254"/>
      <c r="S12" s="37" t="s">
        <v>769</v>
      </c>
    </row>
    <row r="13" spans="1:27" ht="15" customHeight="1">
      <c r="A13" s="209">
        <v>4</v>
      </c>
      <c r="B13" s="206">
        <v>45373</v>
      </c>
      <c r="C13" s="210"/>
      <c r="D13" s="214" t="s">
        <v>227</v>
      </c>
      <c r="E13" s="211" t="s">
        <v>575</v>
      </c>
      <c r="F13" s="205" t="s">
        <v>894</v>
      </c>
      <c r="G13" s="207">
        <v>3640</v>
      </c>
      <c r="H13" s="205"/>
      <c r="I13" s="205" t="s">
        <v>895</v>
      </c>
      <c r="J13" s="207" t="s">
        <v>576</v>
      </c>
      <c r="K13" s="207"/>
      <c r="L13" s="208"/>
      <c r="M13" s="212"/>
      <c r="N13" s="207"/>
      <c r="O13" s="213"/>
      <c r="P13" s="208">
        <f>VLOOKUP(D13,'MidCap Intra'!$B$11:$C$568,2,0)</f>
        <v>3872.8</v>
      </c>
      <c r="Q13" s="254"/>
      <c r="S13" s="37" t="s">
        <v>577</v>
      </c>
    </row>
    <row r="14" spans="1:27" ht="15" customHeight="1">
      <c r="A14" s="209">
        <v>5</v>
      </c>
      <c r="B14" s="206">
        <v>45373</v>
      </c>
      <c r="C14" s="210"/>
      <c r="D14" s="214" t="s">
        <v>386</v>
      </c>
      <c r="E14" s="211" t="s">
        <v>575</v>
      </c>
      <c r="F14" s="205" t="s">
        <v>896</v>
      </c>
      <c r="G14" s="207">
        <v>1740</v>
      </c>
      <c r="H14" s="205"/>
      <c r="I14" s="205" t="s">
        <v>897</v>
      </c>
      <c r="J14" s="207" t="s">
        <v>576</v>
      </c>
      <c r="K14" s="207"/>
      <c r="L14" s="208"/>
      <c r="M14" s="212"/>
      <c r="N14" s="207"/>
      <c r="O14" s="213"/>
      <c r="P14" s="208">
        <f>VLOOKUP(D14,'MidCap Intra'!$B$11:$C$568,2,0)</f>
        <v>1898.8</v>
      </c>
      <c r="Q14" s="254"/>
      <c r="S14" s="37" t="s">
        <v>577</v>
      </c>
    </row>
    <row r="15" spans="1:27" ht="15" customHeight="1">
      <c r="A15" s="311">
        <v>6</v>
      </c>
      <c r="B15" s="312">
        <v>45377</v>
      </c>
      <c r="C15" s="313"/>
      <c r="D15" s="314" t="s">
        <v>231</v>
      </c>
      <c r="E15" s="315" t="s">
        <v>575</v>
      </c>
      <c r="F15" s="304">
        <v>3875</v>
      </c>
      <c r="G15" s="305">
        <v>3670</v>
      </c>
      <c r="H15" s="304">
        <v>4085</v>
      </c>
      <c r="I15" s="304" t="s">
        <v>901</v>
      </c>
      <c r="J15" s="298" t="s">
        <v>1019</v>
      </c>
      <c r="K15" s="298">
        <f t="shared" ref="K15" si="6">H15-F15</f>
        <v>210</v>
      </c>
      <c r="L15" s="307">
        <f t="shared" ref="L15" si="7">(F15*-0.3)/100</f>
        <v>-11.625</v>
      </c>
      <c r="M15" s="308">
        <f t="shared" ref="M15" si="8">(K15+L15)/F15</f>
        <v>5.1193548387096777E-2</v>
      </c>
      <c r="N15" s="298" t="s">
        <v>578</v>
      </c>
      <c r="O15" s="309">
        <v>45392</v>
      </c>
      <c r="P15" s="310"/>
      <c r="Q15" s="254"/>
      <c r="S15" s="37" t="s">
        <v>577</v>
      </c>
    </row>
    <row r="16" spans="1:27" ht="15" customHeight="1">
      <c r="A16" s="311">
        <v>7</v>
      </c>
      <c r="B16" s="312">
        <v>45378</v>
      </c>
      <c r="C16" s="313"/>
      <c r="D16" s="314" t="s">
        <v>354</v>
      </c>
      <c r="E16" s="315" t="s">
        <v>575</v>
      </c>
      <c r="F16" s="304">
        <v>1685</v>
      </c>
      <c r="G16" s="305">
        <v>1570</v>
      </c>
      <c r="H16" s="304">
        <v>1777</v>
      </c>
      <c r="I16" s="304" t="s">
        <v>902</v>
      </c>
      <c r="J16" s="298" t="s">
        <v>921</v>
      </c>
      <c r="K16" s="298">
        <f t="shared" ref="K16" si="9">H16-F16</f>
        <v>92</v>
      </c>
      <c r="L16" s="307">
        <f t="shared" ref="L16" si="10">(F16*-0.3)/100</f>
        <v>-5.0549999999999997</v>
      </c>
      <c r="M16" s="308">
        <f t="shared" ref="M16" si="11">(K16+L16)/F16</f>
        <v>5.1599406528189909E-2</v>
      </c>
      <c r="N16" s="298" t="s">
        <v>578</v>
      </c>
      <c r="O16" s="309">
        <v>45383</v>
      </c>
      <c r="P16" s="310"/>
      <c r="Q16" s="254"/>
      <c r="S16" s="37" t="s">
        <v>577</v>
      </c>
    </row>
    <row r="17" spans="1:39" ht="15" customHeight="1">
      <c r="A17" s="311">
        <v>8</v>
      </c>
      <c r="B17" s="312">
        <v>45379</v>
      </c>
      <c r="C17" s="313"/>
      <c r="D17" s="314" t="s">
        <v>301</v>
      </c>
      <c r="E17" s="315" t="s">
        <v>575</v>
      </c>
      <c r="F17" s="304">
        <v>1385</v>
      </c>
      <c r="G17" s="305">
        <v>1280</v>
      </c>
      <c r="H17" s="304">
        <v>1472</v>
      </c>
      <c r="I17" s="304" t="s">
        <v>904</v>
      </c>
      <c r="J17" s="298" t="s">
        <v>952</v>
      </c>
      <c r="K17" s="298">
        <f t="shared" ref="K17" si="12">H17-F17</f>
        <v>87</v>
      </c>
      <c r="L17" s="307">
        <f t="shared" ref="L17" si="13">(F17*-0.3)/100</f>
        <v>-4.1550000000000002</v>
      </c>
      <c r="M17" s="308">
        <f t="shared" ref="M17" si="14">(K17+L17)/F17</f>
        <v>5.9815884476534298E-2</v>
      </c>
      <c r="N17" s="298" t="s">
        <v>578</v>
      </c>
      <c r="O17" s="309">
        <v>45385</v>
      </c>
      <c r="P17" s="310"/>
      <c r="Q17" s="254"/>
      <c r="S17" s="37" t="s">
        <v>577</v>
      </c>
    </row>
    <row r="18" spans="1:39" ht="15" customHeight="1">
      <c r="A18" s="209">
        <v>9</v>
      </c>
      <c r="B18" s="206">
        <v>45379</v>
      </c>
      <c r="C18" s="210"/>
      <c r="D18" s="214" t="s">
        <v>64</v>
      </c>
      <c r="E18" s="211" t="s">
        <v>575</v>
      </c>
      <c r="F18" s="205" t="s">
        <v>905</v>
      </c>
      <c r="G18" s="207">
        <v>985</v>
      </c>
      <c r="H18" s="205"/>
      <c r="I18" s="205" t="s">
        <v>906</v>
      </c>
      <c r="J18" s="207" t="s">
        <v>576</v>
      </c>
      <c r="K18" s="207"/>
      <c r="L18" s="208"/>
      <c r="M18" s="212"/>
      <c r="N18" s="207"/>
      <c r="O18" s="213"/>
      <c r="P18" s="208">
        <f>VLOOKUP(D18,'MidCap Intra'!$B$11:$C$568,2,0)</f>
        <v>1051.9000000000001</v>
      </c>
      <c r="Q18" s="254"/>
      <c r="S18" s="37" t="s">
        <v>577</v>
      </c>
    </row>
    <row r="19" spans="1:39" ht="15" customHeight="1">
      <c r="A19" s="209">
        <v>10</v>
      </c>
      <c r="B19" s="206">
        <v>45384</v>
      </c>
      <c r="C19" s="210"/>
      <c r="D19" s="214" t="s">
        <v>848</v>
      </c>
      <c r="E19" s="211" t="s">
        <v>575</v>
      </c>
      <c r="F19" s="205" t="s">
        <v>929</v>
      </c>
      <c r="G19" s="207">
        <v>1220</v>
      </c>
      <c r="H19" s="205"/>
      <c r="I19" s="205" t="s">
        <v>930</v>
      </c>
      <c r="J19" s="207" t="s">
        <v>576</v>
      </c>
      <c r="K19" s="207"/>
      <c r="L19" s="208"/>
      <c r="M19" s="212"/>
      <c r="N19" s="207"/>
      <c r="O19" s="213"/>
      <c r="P19" s="208"/>
      <c r="Q19" s="254"/>
      <c r="S19" s="37" t="s">
        <v>577</v>
      </c>
    </row>
    <row r="20" spans="1:39" ht="15" customHeight="1">
      <c r="A20" s="209">
        <v>11</v>
      </c>
      <c r="B20" s="206">
        <v>45384</v>
      </c>
      <c r="C20" s="210"/>
      <c r="D20" s="214" t="s">
        <v>493</v>
      </c>
      <c r="E20" s="211" t="s">
        <v>575</v>
      </c>
      <c r="F20" s="205" t="s">
        <v>1063</v>
      </c>
      <c r="G20" s="207">
        <v>124</v>
      </c>
      <c r="H20" s="205"/>
      <c r="I20" s="205" t="s">
        <v>939</v>
      </c>
      <c r="J20" s="207" t="s">
        <v>576</v>
      </c>
      <c r="K20" s="207"/>
      <c r="L20" s="208"/>
      <c r="M20" s="212"/>
      <c r="N20" s="207"/>
      <c r="O20" s="213"/>
      <c r="P20" s="208">
        <f>VLOOKUP(D20,'MidCap Intra'!$B$11:$C$568,2,0)</f>
        <v>127.5</v>
      </c>
      <c r="Q20" s="254"/>
      <c r="S20" s="37" t="s">
        <v>577</v>
      </c>
    </row>
    <row r="21" spans="1:39" ht="15" customHeight="1">
      <c r="A21" s="209">
        <v>12</v>
      </c>
      <c r="B21" s="206">
        <v>45385</v>
      </c>
      <c r="C21" s="210"/>
      <c r="D21" s="214" t="s">
        <v>84</v>
      </c>
      <c r="E21" s="211" t="s">
        <v>575</v>
      </c>
      <c r="F21" s="205" t="s">
        <v>946</v>
      </c>
      <c r="G21" s="207">
        <v>4580</v>
      </c>
      <c r="H21" s="205"/>
      <c r="I21" s="205" t="s">
        <v>947</v>
      </c>
      <c r="J21" s="207" t="s">
        <v>576</v>
      </c>
      <c r="K21" s="207"/>
      <c r="L21" s="208"/>
      <c r="M21" s="212"/>
      <c r="N21" s="207"/>
      <c r="O21" s="213"/>
      <c r="P21" s="208">
        <f>VLOOKUP(D21,'MidCap Intra'!$B$11:$C$568,2,0)</f>
        <v>4740.7</v>
      </c>
      <c r="Q21" s="254"/>
      <c r="S21" s="37" t="s">
        <v>577</v>
      </c>
    </row>
    <row r="22" spans="1:39" ht="15" customHeight="1">
      <c r="A22" s="358">
        <v>13</v>
      </c>
      <c r="B22" s="359">
        <v>45386</v>
      </c>
      <c r="C22" s="360"/>
      <c r="D22" s="361" t="s">
        <v>965</v>
      </c>
      <c r="E22" s="362" t="s">
        <v>575</v>
      </c>
      <c r="F22" s="295">
        <v>37.299999999999997</v>
      </c>
      <c r="G22" s="296">
        <v>35.799999999999997</v>
      </c>
      <c r="H22" s="295">
        <v>35.700000000000003</v>
      </c>
      <c r="I22" s="295" t="s">
        <v>966</v>
      </c>
      <c r="J22" s="291" t="s">
        <v>1235</v>
      </c>
      <c r="K22" s="291">
        <f t="shared" ref="K22" si="15">H22-F22</f>
        <v>-1.5999999999999943</v>
      </c>
      <c r="L22" s="363">
        <f t="shared" ref="L22" si="16">(F22*-0.3)/100</f>
        <v>-0.1119</v>
      </c>
      <c r="M22" s="364">
        <f t="shared" ref="M22" si="17">(K22+L22)/F22</f>
        <v>-4.5895442359249181E-2</v>
      </c>
      <c r="N22" s="291" t="s">
        <v>588</v>
      </c>
      <c r="O22" s="365">
        <v>45398</v>
      </c>
      <c r="P22" s="366"/>
      <c r="Q22" s="254"/>
      <c r="S22" s="37" t="s">
        <v>577</v>
      </c>
    </row>
    <row r="23" spans="1:39" ht="15" customHeight="1">
      <c r="A23" s="209">
        <v>14</v>
      </c>
      <c r="B23" s="206">
        <v>45387</v>
      </c>
      <c r="C23" s="210"/>
      <c r="D23" s="214" t="s">
        <v>295</v>
      </c>
      <c r="E23" s="211" t="s">
        <v>575</v>
      </c>
      <c r="F23" s="205" t="s">
        <v>967</v>
      </c>
      <c r="G23" s="207">
        <v>7490</v>
      </c>
      <c r="H23" s="205"/>
      <c r="I23" s="205" t="s">
        <v>968</v>
      </c>
      <c r="J23" s="207" t="s">
        <v>576</v>
      </c>
      <c r="K23" s="207"/>
      <c r="L23" s="208"/>
      <c r="M23" s="212"/>
      <c r="N23" s="207"/>
      <c r="O23" s="213"/>
      <c r="P23" s="208">
        <f>VLOOKUP(D23,'MidCap Intra'!$B$11:$C$568,2,0)</f>
        <v>7530</v>
      </c>
      <c r="Q23" s="254"/>
      <c r="S23" s="37" t="s">
        <v>577</v>
      </c>
    </row>
    <row r="24" spans="1:39" ht="15" customHeight="1">
      <c r="A24" s="209">
        <v>15</v>
      </c>
      <c r="B24" s="206">
        <v>45390</v>
      </c>
      <c r="C24" s="210"/>
      <c r="D24" s="214" t="s">
        <v>301</v>
      </c>
      <c r="E24" s="211" t="s">
        <v>575</v>
      </c>
      <c r="F24" s="205" t="s">
        <v>981</v>
      </c>
      <c r="G24" s="207">
        <v>1370</v>
      </c>
      <c r="H24" s="205"/>
      <c r="I24" s="205" t="s">
        <v>982</v>
      </c>
      <c r="J24" s="207" t="s">
        <v>576</v>
      </c>
      <c r="K24" s="207"/>
      <c r="L24" s="208"/>
      <c r="M24" s="212"/>
      <c r="N24" s="207"/>
      <c r="O24" s="213"/>
      <c r="P24" s="208">
        <f>VLOOKUP(D24,'MidCap Intra'!$B$11:$C$568,2,0)</f>
        <v>1403.95</v>
      </c>
      <c r="Q24" s="254"/>
      <c r="S24" s="37" t="s">
        <v>577</v>
      </c>
    </row>
    <row r="25" spans="1:39" ht="15" customHeight="1">
      <c r="A25" s="209">
        <v>16</v>
      </c>
      <c r="B25" s="206">
        <v>45394</v>
      </c>
      <c r="C25" s="210"/>
      <c r="D25" s="214" t="s">
        <v>275</v>
      </c>
      <c r="E25" s="211" t="s">
        <v>575</v>
      </c>
      <c r="F25" s="205" t="s">
        <v>1032</v>
      </c>
      <c r="G25" s="207">
        <v>1625</v>
      </c>
      <c r="H25" s="205"/>
      <c r="I25" s="205" t="s">
        <v>1033</v>
      </c>
      <c r="J25" s="207" t="s">
        <v>576</v>
      </c>
      <c r="K25" s="207"/>
      <c r="L25" s="208"/>
      <c r="M25" s="212"/>
      <c r="N25" s="207"/>
      <c r="O25" s="213"/>
      <c r="P25" s="208">
        <f>VLOOKUP(D25,'MidCap Intra'!$B$11:$C$568,2,0)</f>
        <v>1749.75</v>
      </c>
      <c r="Q25" s="254"/>
      <c r="S25" s="37" t="s">
        <v>769</v>
      </c>
    </row>
    <row r="26" spans="1:39" ht="15" customHeight="1">
      <c r="A26" s="209">
        <v>17</v>
      </c>
      <c r="B26" s="206">
        <v>45397</v>
      </c>
      <c r="C26" s="210"/>
      <c r="D26" s="214" t="s">
        <v>127</v>
      </c>
      <c r="E26" s="211" t="s">
        <v>575</v>
      </c>
      <c r="F26" s="205" t="s">
        <v>1053</v>
      </c>
      <c r="G26" s="207">
        <v>1377</v>
      </c>
      <c r="H26" s="205"/>
      <c r="I26" s="205" t="s">
        <v>1054</v>
      </c>
      <c r="J26" s="207" t="s">
        <v>576</v>
      </c>
      <c r="K26" s="207"/>
      <c r="L26" s="208"/>
      <c r="M26" s="212"/>
      <c r="N26" s="207"/>
      <c r="O26" s="213"/>
      <c r="P26" s="208">
        <f>VLOOKUP(D26,'MidCap Intra'!$B$11:$C$568,2,0)</f>
        <v>1509.25</v>
      </c>
      <c r="Q26" s="254"/>
      <c r="S26" s="37"/>
    </row>
    <row r="27" spans="1:39" ht="15" customHeight="1">
      <c r="A27" s="209"/>
      <c r="B27" s="206"/>
      <c r="C27" s="210"/>
      <c r="D27" s="214"/>
      <c r="E27" s="211"/>
      <c r="F27" s="205"/>
      <c r="G27" s="207"/>
      <c r="H27" s="205"/>
      <c r="I27" s="205"/>
      <c r="J27" s="207"/>
      <c r="K27" s="207"/>
      <c r="L27" s="208"/>
      <c r="M27" s="212"/>
      <c r="N27" s="207"/>
      <c r="O27" s="213"/>
      <c r="P27" s="208"/>
      <c r="Q27" s="254"/>
      <c r="S27" s="37"/>
    </row>
    <row r="28" spans="1:39" ht="15" customHeight="1">
      <c r="A28" s="209"/>
      <c r="B28" s="206"/>
      <c r="C28" s="210"/>
      <c r="D28" s="214"/>
      <c r="E28" s="211"/>
      <c r="F28" s="205"/>
      <c r="G28" s="207"/>
      <c r="H28" s="205"/>
      <c r="I28" s="205"/>
      <c r="J28" s="207"/>
      <c r="K28" s="207"/>
      <c r="L28" s="208"/>
      <c r="M28" s="212"/>
      <c r="N28" s="207"/>
      <c r="O28" s="213"/>
      <c r="P28" s="208"/>
      <c r="Q28" s="254"/>
      <c r="S28" s="37"/>
    </row>
    <row r="30" spans="1:39" ht="14.25" customHeight="1">
      <c r="A30" s="99"/>
      <c r="B30" s="100"/>
      <c r="C30" s="101"/>
      <c r="D30" s="102"/>
      <c r="E30" s="103"/>
      <c r="F30" s="103"/>
      <c r="G30" s="99"/>
      <c r="H30" s="103"/>
      <c r="I30" s="104"/>
      <c r="J30" s="105"/>
      <c r="K30" s="105"/>
      <c r="L30" s="106"/>
      <c r="M30" s="107"/>
      <c r="N30" s="108"/>
      <c r="O30" s="109"/>
      <c r="P30" s="110"/>
      <c r="Q30" s="110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</row>
    <row r="31" spans="1:39" ht="12" customHeight="1">
      <c r="A31" s="111" t="s">
        <v>579</v>
      </c>
      <c r="B31" s="112"/>
      <c r="C31" s="113"/>
      <c r="E31" s="114"/>
      <c r="F31" s="114"/>
      <c r="G31" s="114"/>
      <c r="H31" s="114"/>
      <c r="I31" s="114"/>
      <c r="J31" s="115"/>
      <c r="K31" s="114"/>
      <c r="L31" s="116"/>
      <c r="M31" s="54"/>
      <c r="N31" s="115"/>
      <c r="O31" s="113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</row>
    <row r="32" spans="1:39" ht="12" customHeight="1">
      <c r="A32" s="117" t="s">
        <v>580</v>
      </c>
      <c r="B32" s="111"/>
      <c r="C32" s="111"/>
      <c r="D32" s="111"/>
      <c r="E32" s="37"/>
      <c r="F32" s="118" t="s">
        <v>581</v>
      </c>
      <c r="G32" s="6"/>
      <c r="H32" s="6"/>
      <c r="I32" s="6"/>
      <c r="J32" s="119"/>
      <c r="K32" s="120"/>
      <c r="L32" s="120"/>
      <c r="M32" s="121"/>
      <c r="N32" s="1"/>
      <c r="O32" s="122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</row>
    <row r="33" spans="1:39" ht="12" customHeight="1">
      <c r="A33" s="111" t="s">
        <v>582</v>
      </c>
      <c r="B33" s="111"/>
      <c r="C33" s="111"/>
      <c r="D33" s="111" t="s">
        <v>583</v>
      </c>
      <c r="E33" s="6"/>
      <c r="F33" s="118" t="s">
        <v>584</v>
      </c>
      <c r="G33" s="6"/>
      <c r="H33" s="6"/>
      <c r="I33" s="6"/>
      <c r="J33" s="119"/>
      <c r="K33" s="120"/>
      <c r="L33" s="120"/>
      <c r="M33" s="121"/>
      <c r="N33" s="1"/>
      <c r="O33" s="122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</row>
    <row r="34" spans="1:39" ht="12" customHeight="1">
      <c r="A34" s="111"/>
      <c r="B34" s="111"/>
      <c r="C34" s="111"/>
      <c r="D34" s="111"/>
      <c r="E34" s="6"/>
      <c r="F34" s="6"/>
      <c r="G34" s="6"/>
      <c r="H34" s="6"/>
      <c r="I34" s="6"/>
      <c r="J34" s="123"/>
      <c r="K34" s="120"/>
      <c r="L34" s="120"/>
      <c r="M34" s="6"/>
      <c r="N34" s="124"/>
      <c r="O34" s="1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</row>
    <row r="35" spans="1:39" ht="12" customHeight="1">
      <c r="A35" s="218"/>
      <c r="B35" s="218"/>
      <c r="C35" s="218"/>
      <c r="D35" s="218"/>
      <c r="E35" s="219"/>
      <c r="F35" s="219"/>
      <c r="G35" s="219"/>
      <c r="H35" s="219"/>
      <c r="I35" s="219"/>
      <c r="J35" s="220"/>
      <c r="K35" s="221"/>
      <c r="L35" s="221"/>
      <c r="M35" s="219"/>
      <c r="N35" s="222"/>
      <c r="O35" s="223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</row>
    <row r="36" spans="1:39" ht="14.25" customHeight="1">
      <c r="A36" s="111"/>
      <c r="B36" s="111"/>
      <c r="C36" s="111"/>
      <c r="D36" s="111"/>
      <c r="E36" s="6"/>
      <c r="F36" s="6"/>
      <c r="G36" s="6"/>
      <c r="H36" s="6"/>
      <c r="I36" s="6"/>
      <c r="J36" s="123"/>
      <c r="K36" s="120"/>
      <c r="L36" s="121"/>
      <c r="M36" s="6"/>
      <c r="N36" s="124"/>
      <c r="O36" s="1"/>
      <c r="P36" s="37"/>
      <c r="Q36" s="37"/>
      <c r="R36" s="37"/>
      <c r="S36" s="6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</row>
    <row r="37" spans="1:39" ht="12.75" customHeight="1">
      <c r="A37" s="134" t="s">
        <v>589</v>
      </c>
      <c r="B37" s="134"/>
      <c r="C37" s="134"/>
      <c r="D37" s="134"/>
      <c r="E37" s="6"/>
      <c r="F37" s="6"/>
      <c r="G37" s="6"/>
      <c r="H37" s="6"/>
      <c r="I37" s="6"/>
      <c r="J37" s="6"/>
      <c r="K37" s="6"/>
      <c r="L37" s="6"/>
      <c r="M37" s="6"/>
      <c r="N37" s="6"/>
      <c r="O37" s="24"/>
      <c r="R37" s="37"/>
      <c r="S37" s="6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</row>
    <row r="38" spans="1:39" ht="38.25" customHeight="1">
      <c r="A38" s="93" t="s">
        <v>16</v>
      </c>
      <c r="B38" s="93" t="s">
        <v>551</v>
      </c>
      <c r="C38" s="93"/>
      <c r="D38" s="94" t="s">
        <v>562</v>
      </c>
      <c r="E38" s="93" t="s">
        <v>563</v>
      </c>
      <c r="F38" s="93" t="s">
        <v>564</v>
      </c>
      <c r="G38" s="93" t="s">
        <v>585</v>
      </c>
      <c r="H38" s="93" t="s">
        <v>566</v>
      </c>
      <c r="I38" s="215" t="s">
        <v>567</v>
      </c>
      <c r="J38" s="217" t="s">
        <v>568</v>
      </c>
      <c r="K38" s="216" t="s">
        <v>590</v>
      </c>
      <c r="L38" s="95" t="s">
        <v>570</v>
      </c>
      <c r="M38" s="135" t="s">
        <v>591</v>
      </c>
      <c r="N38" s="93" t="s">
        <v>592</v>
      </c>
      <c r="O38" s="92" t="s">
        <v>572</v>
      </c>
      <c r="P38" s="94" t="s">
        <v>573</v>
      </c>
      <c r="Q38" s="257"/>
      <c r="R38" s="37"/>
      <c r="S38" s="6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</row>
    <row r="39" spans="1:39" ht="12.75" customHeight="1">
      <c r="A39" s="295">
        <v>1</v>
      </c>
      <c r="B39" s="293">
        <v>45379</v>
      </c>
      <c r="C39" s="294"/>
      <c r="D39" s="294" t="s">
        <v>907</v>
      </c>
      <c r="E39" s="295" t="s">
        <v>587</v>
      </c>
      <c r="F39" s="295">
        <v>3842.5</v>
      </c>
      <c r="G39" s="295">
        <v>3785</v>
      </c>
      <c r="H39" s="295">
        <v>3785</v>
      </c>
      <c r="I39" s="296" t="s">
        <v>908</v>
      </c>
      <c r="J39" s="285" t="s">
        <v>922</v>
      </c>
      <c r="K39" s="286">
        <f t="shared" ref="K39:K45" si="18">H39-F39</f>
        <v>-57.5</v>
      </c>
      <c r="L39" s="287">
        <f t="shared" ref="L39" si="19">(H39*N39)*0.03%</f>
        <v>198.71249999999998</v>
      </c>
      <c r="M39" s="288">
        <f>(K39*N39)-L39</f>
        <v>-10261.2125</v>
      </c>
      <c r="N39" s="286">
        <v>175</v>
      </c>
      <c r="O39" s="289" t="s">
        <v>588</v>
      </c>
      <c r="P39" s="290">
        <v>45352</v>
      </c>
      <c r="Q39" s="252"/>
      <c r="R39" s="136"/>
      <c r="S39" s="54" t="s">
        <v>577</v>
      </c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137"/>
      <c r="AH39" s="138"/>
      <c r="AI39" s="136"/>
      <c r="AJ39" s="136"/>
      <c r="AK39" s="137"/>
      <c r="AL39" s="137"/>
      <c r="AM39" s="137"/>
    </row>
    <row r="40" spans="1:39" ht="12.75" customHeight="1">
      <c r="A40" s="295">
        <v>2</v>
      </c>
      <c r="B40" s="293">
        <v>45383</v>
      </c>
      <c r="C40" s="294"/>
      <c r="D40" s="294" t="s">
        <v>916</v>
      </c>
      <c r="E40" s="295" t="s">
        <v>587</v>
      </c>
      <c r="F40" s="295">
        <v>12605</v>
      </c>
      <c r="G40" s="295">
        <v>12400</v>
      </c>
      <c r="H40" s="295">
        <v>12445</v>
      </c>
      <c r="I40" s="296" t="s">
        <v>917</v>
      </c>
      <c r="J40" s="285" t="s">
        <v>963</v>
      </c>
      <c r="K40" s="286">
        <f t="shared" si="18"/>
        <v>-160</v>
      </c>
      <c r="L40" s="287">
        <f t="shared" ref="L40" si="20">(H40*N40)*0.03%</f>
        <v>186.67499999999998</v>
      </c>
      <c r="M40" s="288">
        <f t="shared" ref="M40" si="21">(K40*N40)-L40</f>
        <v>-8186.6750000000002</v>
      </c>
      <c r="N40" s="286">
        <v>50</v>
      </c>
      <c r="O40" s="289" t="s">
        <v>588</v>
      </c>
      <c r="P40" s="290">
        <v>45386</v>
      </c>
      <c r="Q40" s="252"/>
      <c r="R40" s="136"/>
      <c r="S40" s="54" t="s">
        <v>769</v>
      </c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137"/>
      <c r="AH40" s="138"/>
      <c r="AI40" s="136"/>
      <c r="AJ40" s="136"/>
      <c r="AK40" s="137"/>
      <c r="AL40" s="137"/>
      <c r="AM40" s="137"/>
    </row>
    <row r="41" spans="1:39" ht="12.75" customHeight="1">
      <c r="A41" s="304">
        <v>3</v>
      </c>
      <c r="B41" s="301">
        <v>45293</v>
      </c>
      <c r="C41" s="303"/>
      <c r="D41" s="303" t="s">
        <v>925</v>
      </c>
      <c r="E41" s="304" t="s">
        <v>587</v>
      </c>
      <c r="F41" s="304">
        <v>1501</v>
      </c>
      <c r="G41" s="304">
        <v>1480</v>
      </c>
      <c r="H41" s="304">
        <v>1527.5</v>
      </c>
      <c r="I41" s="305" t="s">
        <v>926</v>
      </c>
      <c r="J41" s="326" t="s">
        <v>954</v>
      </c>
      <c r="K41" s="327">
        <f t="shared" si="18"/>
        <v>26.5</v>
      </c>
      <c r="L41" s="328">
        <f t="shared" ref="L41:L42" si="22">(H41*N41)*0.03%</f>
        <v>252.03749999999997</v>
      </c>
      <c r="M41" s="329">
        <f t="shared" ref="M41:M42" si="23">(K41*N41)-L41</f>
        <v>14322.9625</v>
      </c>
      <c r="N41" s="327">
        <v>550</v>
      </c>
      <c r="O41" s="330" t="s">
        <v>578</v>
      </c>
      <c r="P41" s="331">
        <v>45386</v>
      </c>
      <c r="Q41" s="252"/>
      <c r="R41" s="136"/>
      <c r="S41" s="54" t="s">
        <v>577</v>
      </c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137"/>
      <c r="AH41" s="138"/>
      <c r="AI41" s="136"/>
      <c r="AJ41" s="136"/>
      <c r="AK41" s="137"/>
      <c r="AL41" s="137"/>
      <c r="AM41" s="137"/>
    </row>
    <row r="42" spans="1:39" ht="12.75" customHeight="1">
      <c r="A42" s="295">
        <v>4</v>
      </c>
      <c r="B42" s="293">
        <v>45384</v>
      </c>
      <c r="C42" s="294"/>
      <c r="D42" s="294" t="s">
        <v>934</v>
      </c>
      <c r="E42" s="295" t="s">
        <v>587</v>
      </c>
      <c r="F42" s="295">
        <v>3176</v>
      </c>
      <c r="G42" s="295">
        <v>3104</v>
      </c>
      <c r="H42" s="295">
        <v>3104</v>
      </c>
      <c r="I42" s="296" t="s">
        <v>935</v>
      </c>
      <c r="J42" s="285" t="s">
        <v>991</v>
      </c>
      <c r="K42" s="286">
        <f t="shared" si="18"/>
        <v>-72</v>
      </c>
      <c r="L42" s="287">
        <f t="shared" si="22"/>
        <v>139.67999999999998</v>
      </c>
      <c r="M42" s="288">
        <f t="shared" si="23"/>
        <v>-10939.68</v>
      </c>
      <c r="N42" s="286">
        <v>150</v>
      </c>
      <c r="O42" s="289" t="s">
        <v>588</v>
      </c>
      <c r="P42" s="290">
        <v>45390</v>
      </c>
      <c r="Q42" s="252"/>
      <c r="R42" s="136"/>
      <c r="S42" s="54" t="s">
        <v>864</v>
      </c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137"/>
      <c r="AH42" s="138"/>
      <c r="AI42" s="136"/>
      <c r="AJ42" s="136"/>
      <c r="AK42" s="137"/>
      <c r="AL42" s="137"/>
      <c r="AM42" s="137"/>
    </row>
    <row r="43" spans="1:39" ht="12.75" customHeight="1">
      <c r="A43" s="304">
        <v>5</v>
      </c>
      <c r="B43" s="301">
        <v>45384</v>
      </c>
      <c r="C43" s="303"/>
      <c r="D43" s="303" t="s">
        <v>940</v>
      </c>
      <c r="E43" s="304" t="s">
        <v>587</v>
      </c>
      <c r="F43" s="304">
        <v>2013</v>
      </c>
      <c r="G43" s="304">
        <v>1975</v>
      </c>
      <c r="H43" s="304">
        <v>2050</v>
      </c>
      <c r="I43" s="305" t="s">
        <v>941</v>
      </c>
      <c r="J43" s="326" t="s">
        <v>951</v>
      </c>
      <c r="K43" s="327">
        <f t="shared" si="18"/>
        <v>37</v>
      </c>
      <c r="L43" s="328">
        <f t="shared" ref="L43" si="24">(H43*N43)*0.03%</f>
        <v>153.75</v>
      </c>
      <c r="M43" s="329">
        <f t="shared" ref="M43" si="25">(K43*N43)-L43</f>
        <v>9096.25</v>
      </c>
      <c r="N43" s="327">
        <v>250</v>
      </c>
      <c r="O43" s="330" t="s">
        <v>578</v>
      </c>
      <c r="P43" s="331">
        <v>45385</v>
      </c>
      <c r="Q43" s="252"/>
      <c r="R43" s="136"/>
      <c r="S43" s="54" t="s">
        <v>864</v>
      </c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137"/>
      <c r="AH43" s="138"/>
      <c r="AI43" s="136"/>
      <c r="AJ43" s="136"/>
      <c r="AK43" s="137"/>
      <c r="AL43" s="137"/>
      <c r="AM43" s="137"/>
    </row>
    <row r="44" spans="1:39" ht="12.75" customHeight="1">
      <c r="A44" s="304">
        <v>6</v>
      </c>
      <c r="B44" s="301">
        <v>45384</v>
      </c>
      <c r="C44" s="303"/>
      <c r="D44" s="303" t="s">
        <v>942</v>
      </c>
      <c r="E44" s="304" t="s">
        <v>587</v>
      </c>
      <c r="F44" s="304">
        <v>10120</v>
      </c>
      <c r="G44" s="304">
        <v>10000</v>
      </c>
      <c r="H44" s="304">
        <v>10290</v>
      </c>
      <c r="I44" s="305" t="s">
        <v>943</v>
      </c>
      <c r="J44" s="326" t="s">
        <v>804</v>
      </c>
      <c r="K44" s="327">
        <f t="shared" si="18"/>
        <v>170</v>
      </c>
      <c r="L44" s="328">
        <f t="shared" ref="L44:L45" si="26">(H44*N44)*0.03%</f>
        <v>308.7</v>
      </c>
      <c r="M44" s="329">
        <f t="shared" ref="M44:M45" si="27">(K44*N44)-L44</f>
        <v>16691.3</v>
      </c>
      <c r="N44" s="327">
        <v>100</v>
      </c>
      <c r="O44" s="330" t="s">
        <v>578</v>
      </c>
      <c r="P44" s="331">
        <v>45385</v>
      </c>
      <c r="Q44" s="252"/>
      <c r="R44" s="136"/>
      <c r="S44" s="54" t="s">
        <v>577</v>
      </c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137"/>
      <c r="AH44" s="138"/>
      <c r="AI44" s="136"/>
      <c r="AJ44" s="136"/>
      <c r="AK44" s="137"/>
      <c r="AL44" s="137"/>
      <c r="AM44" s="137"/>
    </row>
    <row r="45" spans="1:39" ht="12.75" customHeight="1">
      <c r="A45" s="295">
        <v>7</v>
      </c>
      <c r="B45" s="293">
        <v>45385</v>
      </c>
      <c r="C45" s="294"/>
      <c r="D45" s="294" t="s">
        <v>942</v>
      </c>
      <c r="E45" s="295" t="s">
        <v>587</v>
      </c>
      <c r="F45" s="295">
        <v>10100</v>
      </c>
      <c r="G45" s="295">
        <v>10000</v>
      </c>
      <c r="H45" s="295">
        <v>10000</v>
      </c>
      <c r="I45" s="296" t="s">
        <v>943</v>
      </c>
      <c r="J45" s="285" t="s">
        <v>955</v>
      </c>
      <c r="K45" s="286">
        <f t="shared" si="18"/>
        <v>-100</v>
      </c>
      <c r="L45" s="287">
        <f t="shared" si="26"/>
        <v>300</v>
      </c>
      <c r="M45" s="288">
        <f t="shared" si="27"/>
        <v>-10300</v>
      </c>
      <c r="N45" s="286">
        <v>100</v>
      </c>
      <c r="O45" s="289" t="s">
        <v>588</v>
      </c>
      <c r="P45" s="290">
        <v>45386</v>
      </c>
      <c r="Q45" s="252"/>
      <c r="R45" s="136"/>
      <c r="S45" s="54" t="s">
        <v>577</v>
      </c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137"/>
      <c r="AH45" s="138"/>
      <c r="AI45" s="136"/>
      <c r="AJ45" s="136"/>
      <c r="AK45" s="137"/>
      <c r="AL45" s="137"/>
      <c r="AM45" s="137"/>
    </row>
    <row r="46" spans="1:39" ht="12.75" customHeight="1">
      <c r="A46" s="304">
        <v>8</v>
      </c>
      <c r="B46" s="301">
        <v>45386</v>
      </c>
      <c r="C46" s="303"/>
      <c r="D46" s="303" t="s">
        <v>964</v>
      </c>
      <c r="E46" s="304" t="s">
        <v>587</v>
      </c>
      <c r="F46" s="304">
        <v>1497</v>
      </c>
      <c r="G46" s="304">
        <v>1470</v>
      </c>
      <c r="H46" s="304">
        <v>1519</v>
      </c>
      <c r="I46" s="305" t="s">
        <v>926</v>
      </c>
      <c r="J46" s="326" t="s">
        <v>1000</v>
      </c>
      <c r="K46" s="327">
        <f t="shared" ref="K46" si="28">H46-F46</f>
        <v>22</v>
      </c>
      <c r="L46" s="328">
        <f t="shared" ref="L46" si="29">(H46*N46)*0.03%</f>
        <v>182.27999999999997</v>
      </c>
      <c r="M46" s="329">
        <f t="shared" ref="M46" si="30">(K46*N46)-L46</f>
        <v>8617.7199999999993</v>
      </c>
      <c r="N46" s="327">
        <v>400</v>
      </c>
      <c r="O46" s="330" t="s">
        <v>578</v>
      </c>
      <c r="P46" s="331">
        <v>45391</v>
      </c>
      <c r="Q46" s="252"/>
      <c r="R46" s="136"/>
      <c r="S46" s="54" t="s">
        <v>769</v>
      </c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137"/>
      <c r="AH46" s="138"/>
      <c r="AI46" s="136"/>
      <c r="AJ46" s="136"/>
      <c r="AK46" s="137"/>
      <c r="AL46" s="137"/>
      <c r="AM46" s="137"/>
    </row>
    <row r="47" spans="1:39" ht="12.75" customHeight="1">
      <c r="A47" s="304">
        <v>9</v>
      </c>
      <c r="B47" s="301">
        <v>45387</v>
      </c>
      <c r="C47" s="303"/>
      <c r="D47" s="303" t="s">
        <v>970</v>
      </c>
      <c r="E47" s="304" t="s">
        <v>587</v>
      </c>
      <c r="F47" s="304">
        <v>1553</v>
      </c>
      <c r="G47" s="304">
        <v>1532</v>
      </c>
      <c r="H47" s="304">
        <v>1571.5</v>
      </c>
      <c r="I47" s="305" t="s">
        <v>971</v>
      </c>
      <c r="J47" s="326" t="s">
        <v>978</v>
      </c>
      <c r="K47" s="327">
        <f>H47-F47</f>
        <v>18.5</v>
      </c>
      <c r="L47" s="328">
        <f t="shared" ref="L47" si="31">(H47*N47)*0.03%</f>
        <v>235.72499999999997</v>
      </c>
      <c r="M47" s="329">
        <f t="shared" ref="M47" si="32">(K47*N47)-L47</f>
        <v>9014.2749999999996</v>
      </c>
      <c r="N47" s="327">
        <v>500</v>
      </c>
      <c r="O47" s="330" t="s">
        <v>578</v>
      </c>
      <c r="P47" s="331">
        <v>45390</v>
      </c>
      <c r="Q47" s="252"/>
      <c r="R47" s="136"/>
      <c r="S47" s="54" t="s">
        <v>864</v>
      </c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37"/>
      <c r="AH47" s="138"/>
      <c r="AI47" s="136"/>
      <c r="AJ47" s="136"/>
      <c r="AK47" s="137"/>
      <c r="AL47" s="137"/>
      <c r="AM47" s="137"/>
    </row>
    <row r="48" spans="1:39" ht="12.75" customHeight="1">
      <c r="A48" s="304">
        <v>10</v>
      </c>
      <c r="B48" s="301">
        <v>45390</v>
      </c>
      <c r="C48" s="303"/>
      <c r="D48" s="303" t="s">
        <v>983</v>
      </c>
      <c r="E48" s="304" t="s">
        <v>587</v>
      </c>
      <c r="F48" s="304">
        <v>728</v>
      </c>
      <c r="G48" s="304">
        <v>716</v>
      </c>
      <c r="H48" s="304">
        <v>739</v>
      </c>
      <c r="I48" s="305" t="s">
        <v>984</v>
      </c>
      <c r="J48" s="326" t="s">
        <v>998</v>
      </c>
      <c r="K48" s="327">
        <f>H48-F48</f>
        <v>11</v>
      </c>
      <c r="L48" s="328">
        <f t="shared" ref="L48" si="33">(H48*N48)*0.03%</f>
        <v>177.35999999999999</v>
      </c>
      <c r="M48" s="329">
        <f t="shared" ref="M48" si="34">(K48*N48)-L48</f>
        <v>8622.64</v>
      </c>
      <c r="N48" s="327">
        <v>800</v>
      </c>
      <c r="O48" s="330" t="s">
        <v>578</v>
      </c>
      <c r="P48" s="331">
        <v>45391</v>
      </c>
      <c r="Q48" s="252"/>
      <c r="R48" s="136"/>
      <c r="S48" s="54" t="s">
        <v>577</v>
      </c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37"/>
      <c r="AH48" s="138"/>
      <c r="AI48" s="136"/>
      <c r="AJ48" s="136"/>
      <c r="AK48" s="137"/>
      <c r="AL48" s="137"/>
      <c r="AM48" s="137"/>
    </row>
    <row r="49" spans="1:39" ht="12.75" customHeight="1">
      <c r="A49" s="295">
        <v>11</v>
      </c>
      <c r="B49" s="293">
        <v>45390</v>
      </c>
      <c r="C49" s="294"/>
      <c r="D49" s="294" t="s">
        <v>970</v>
      </c>
      <c r="E49" s="295" t="s">
        <v>587</v>
      </c>
      <c r="F49" s="295">
        <v>1555</v>
      </c>
      <c r="G49" s="295">
        <v>1534</v>
      </c>
      <c r="H49" s="295">
        <v>1534</v>
      </c>
      <c r="I49" s="296" t="s">
        <v>987</v>
      </c>
      <c r="J49" s="285" t="s">
        <v>988</v>
      </c>
      <c r="K49" s="286">
        <f>H49-F49</f>
        <v>-21</v>
      </c>
      <c r="L49" s="287">
        <f t="shared" ref="L49:L50" si="35">(H49*N49)*0.03%</f>
        <v>230.09999999999997</v>
      </c>
      <c r="M49" s="288">
        <f t="shared" ref="M49:M50" si="36">(K49*N49)-L49</f>
        <v>-10730.1</v>
      </c>
      <c r="N49" s="286">
        <v>500</v>
      </c>
      <c r="O49" s="289" t="s">
        <v>588</v>
      </c>
      <c r="P49" s="290">
        <v>45390</v>
      </c>
      <c r="Q49" s="252"/>
      <c r="R49" s="136"/>
      <c r="S49" s="54" t="s">
        <v>864</v>
      </c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37"/>
      <c r="AH49" s="138"/>
      <c r="AI49" s="136"/>
      <c r="AJ49" s="136"/>
      <c r="AK49" s="137"/>
      <c r="AL49" s="137"/>
      <c r="AM49" s="137"/>
    </row>
    <row r="50" spans="1:39" ht="12.75" customHeight="1">
      <c r="A50" s="304">
        <v>12</v>
      </c>
      <c r="B50" s="301">
        <v>45391</v>
      </c>
      <c r="C50" s="303"/>
      <c r="D50" s="303" t="s">
        <v>996</v>
      </c>
      <c r="E50" s="304" t="s">
        <v>587</v>
      </c>
      <c r="F50" s="304">
        <v>26475</v>
      </c>
      <c r="G50" s="304">
        <v>26200</v>
      </c>
      <c r="H50" s="304">
        <v>26725</v>
      </c>
      <c r="I50" s="305" t="s">
        <v>997</v>
      </c>
      <c r="J50" s="326" t="s">
        <v>999</v>
      </c>
      <c r="K50" s="327">
        <f>H50-F50</f>
        <v>250</v>
      </c>
      <c r="L50" s="328">
        <f t="shared" si="35"/>
        <v>320.7</v>
      </c>
      <c r="M50" s="329">
        <f t="shared" si="36"/>
        <v>9679.2999999999993</v>
      </c>
      <c r="N50" s="327">
        <v>40</v>
      </c>
      <c r="O50" s="330" t="s">
        <v>578</v>
      </c>
      <c r="P50" s="331">
        <v>45391</v>
      </c>
      <c r="Q50" s="252"/>
      <c r="R50" s="136"/>
      <c r="S50" s="54" t="s">
        <v>769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137"/>
      <c r="AH50" s="138"/>
      <c r="AI50" s="136"/>
      <c r="AJ50" s="136"/>
      <c r="AK50" s="137"/>
      <c r="AL50" s="137"/>
      <c r="AM50" s="137"/>
    </row>
    <row r="51" spans="1:39" ht="12.75" customHeight="1">
      <c r="A51" s="295">
        <v>13</v>
      </c>
      <c r="B51" s="293">
        <v>45392</v>
      </c>
      <c r="C51" s="294"/>
      <c r="D51" s="294" t="s">
        <v>1007</v>
      </c>
      <c r="E51" s="295" t="s">
        <v>856</v>
      </c>
      <c r="F51" s="295">
        <v>2632.5</v>
      </c>
      <c r="G51" s="295">
        <v>2665</v>
      </c>
      <c r="H51" s="295">
        <v>2665</v>
      </c>
      <c r="I51" s="296" t="s">
        <v>1008</v>
      </c>
      <c r="J51" s="285" t="s">
        <v>1023</v>
      </c>
      <c r="K51" s="286">
        <f>F51-H51</f>
        <v>-32.5</v>
      </c>
      <c r="L51" s="287">
        <f t="shared" ref="L51" si="37">(H51*N51)*0.03%</f>
        <v>279.82499999999999</v>
      </c>
      <c r="M51" s="288">
        <f t="shared" ref="M51" si="38">(K51*N51)-L51</f>
        <v>-11654.825000000001</v>
      </c>
      <c r="N51" s="286">
        <v>350</v>
      </c>
      <c r="O51" s="289" t="s">
        <v>588</v>
      </c>
      <c r="P51" s="290">
        <v>45392</v>
      </c>
      <c r="Q51" s="252"/>
      <c r="R51" s="136"/>
      <c r="S51" s="54" t="s">
        <v>769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137"/>
      <c r="AH51" s="138"/>
      <c r="AI51" s="136"/>
      <c r="AJ51" s="136"/>
      <c r="AK51" s="137"/>
      <c r="AL51" s="137"/>
      <c r="AM51" s="137"/>
    </row>
    <row r="52" spans="1:39" ht="12.75" customHeight="1">
      <c r="A52" s="295">
        <v>14</v>
      </c>
      <c r="B52" s="293">
        <v>45392</v>
      </c>
      <c r="C52" s="294"/>
      <c r="D52" s="294" t="s">
        <v>1009</v>
      </c>
      <c r="E52" s="295" t="s">
        <v>856</v>
      </c>
      <c r="F52" s="295">
        <v>22790</v>
      </c>
      <c r="G52" s="295">
        <v>22890</v>
      </c>
      <c r="H52" s="295">
        <v>22810</v>
      </c>
      <c r="I52" s="295" t="s">
        <v>1010</v>
      </c>
      <c r="J52" s="285" t="s">
        <v>1022</v>
      </c>
      <c r="K52" s="286">
        <f>F52-H52</f>
        <v>-20</v>
      </c>
      <c r="L52" s="287">
        <f t="shared" ref="L52:L55" si="39">(H52*N52)*0.03%</f>
        <v>342.15</v>
      </c>
      <c r="M52" s="288">
        <f t="shared" ref="M52:M55" si="40">(K52*N52)-L52</f>
        <v>-1342.15</v>
      </c>
      <c r="N52" s="286">
        <v>50</v>
      </c>
      <c r="O52" s="289" t="s">
        <v>588</v>
      </c>
      <c r="P52" s="290">
        <v>45392</v>
      </c>
      <c r="Q52" s="252"/>
      <c r="R52" s="136"/>
      <c r="S52" s="54" t="s">
        <v>577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137"/>
      <c r="AH52" s="138"/>
      <c r="AI52" s="136"/>
      <c r="AJ52" s="136"/>
      <c r="AK52" s="137"/>
      <c r="AL52" s="137"/>
      <c r="AM52" s="137"/>
    </row>
    <row r="53" spans="1:39" ht="12.75" customHeight="1">
      <c r="A53" s="304">
        <v>15</v>
      </c>
      <c r="B53" s="301">
        <v>45392</v>
      </c>
      <c r="C53" s="303"/>
      <c r="D53" s="303" t="s">
        <v>1017</v>
      </c>
      <c r="E53" s="304" t="s">
        <v>587</v>
      </c>
      <c r="F53" s="304">
        <v>3882.5</v>
      </c>
      <c r="G53" s="304">
        <v>3840</v>
      </c>
      <c r="H53" s="304">
        <v>3920</v>
      </c>
      <c r="I53" s="304" t="s">
        <v>1018</v>
      </c>
      <c r="J53" s="326" t="s">
        <v>959</v>
      </c>
      <c r="K53" s="327">
        <f t="shared" ref="K53:K58" si="41">H53-F53</f>
        <v>37.5</v>
      </c>
      <c r="L53" s="328">
        <f t="shared" si="39"/>
        <v>294</v>
      </c>
      <c r="M53" s="329">
        <f t="shared" si="40"/>
        <v>9081</v>
      </c>
      <c r="N53" s="327">
        <v>250</v>
      </c>
      <c r="O53" s="330" t="s">
        <v>578</v>
      </c>
      <c r="P53" s="331">
        <v>45394</v>
      </c>
      <c r="Q53" s="252"/>
      <c r="R53" s="136"/>
      <c r="S53" s="54" t="s">
        <v>864</v>
      </c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137"/>
      <c r="AH53" s="138"/>
      <c r="AI53" s="136"/>
      <c r="AJ53" s="136"/>
      <c r="AK53" s="137"/>
      <c r="AL53" s="137"/>
      <c r="AM53" s="137"/>
    </row>
    <row r="54" spans="1:39" ht="12.75" customHeight="1">
      <c r="A54" s="295">
        <v>16</v>
      </c>
      <c r="B54" s="293">
        <v>45392</v>
      </c>
      <c r="C54" s="294"/>
      <c r="D54" s="294" t="s">
        <v>1024</v>
      </c>
      <c r="E54" s="295" t="s">
        <v>587</v>
      </c>
      <c r="F54" s="295">
        <v>1546</v>
      </c>
      <c r="G54" s="295">
        <v>1530</v>
      </c>
      <c r="H54" s="295">
        <v>1531</v>
      </c>
      <c r="I54" s="295" t="s">
        <v>1025</v>
      </c>
      <c r="J54" s="285" t="s">
        <v>1005</v>
      </c>
      <c r="K54" s="286">
        <f t="shared" si="41"/>
        <v>-15</v>
      </c>
      <c r="L54" s="287">
        <f t="shared" si="39"/>
        <v>321.51</v>
      </c>
      <c r="M54" s="288">
        <f t="shared" si="40"/>
        <v>-10821.51</v>
      </c>
      <c r="N54" s="286">
        <v>700</v>
      </c>
      <c r="O54" s="289" t="s">
        <v>588</v>
      </c>
      <c r="P54" s="290">
        <v>45394</v>
      </c>
      <c r="Q54" s="252"/>
      <c r="R54" s="136"/>
      <c r="S54" s="54" t="s">
        <v>864</v>
      </c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137"/>
      <c r="AH54" s="138"/>
      <c r="AI54" s="136"/>
      <c r="AJ54" s="136"/>
      <c r="AK54" s="137"/>
      <c r="AL54" s="137"/>
      <c r="AM54" s="137"/>
    </row>
    <row r="55" spans="1:39" ht="12.75" customHeight="1">
      <c r="A55" s="295">
        <v>17</v>
      </c>
      <c r="B55" s="293">
        <v>45394</v>
      </c>
      <c r="C55" s="294"/>
      <c r="D55" s="294" t="s">
        <v>916</v>
      </c>
      <c r="E55" s="295" t="s">
        <v>587</v>
      </c>
      <c r="F55" s="295">
        <v>12540</v>
      </c>
      <c r="G55" s="295">
        <v>12300</v>
      </c>
      <c r="H55" s="295">
        <v>12300</v>
      </c>
      <c r="I55" s="295" t="s">
        <v>1035</v>
      </c>
      <c r="J55" s="285" t="s">
        <v>1038</v>
      </c>
      <c r="K55" s="286">
        <f t="shared" si="41"/>
        <v>-240</v>
      </c>
      <c r="L55" s="287">
        <f t="shared" si="39"/>
        <v>184.49999999999997</v>
      </c>
      <c r="M55" s="288">
        <f t="shared" si="40"/>
        <v>-12184.5</v>
      </c>
      <c r="N55" s="286">
        <v>50</v>
      </c>
      <c r="O55" s="289" t="s">
        <v>588</v>
      </c>
      <c r="P55" s="290">
        <v>45394</v>
      </c>
      <c r="Q55" s="252"/>
      <c r="R55" s="136"/>
      <c r="S55" s="54" t="s">
        <v>769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137"/>
      <c r="AH55" s="138"/>
      <c r="AI55" s="136"/>
      <c r="AJ55" s="136"/>
      <c r="AK55" s="137"/>
      <c r="AL55" s="137"/>
      <c r="AM55" s="137"/>
    </row>
    <row r="56" spans="1:39" ht="12.75" customHeight="1">
      <c r="A56" s="295">
        <v>18</v>
      </c>
      <c r="B56" s="293">
        <v>45394</v>
      </c>
      <c r="C56" s="294"/>
      <c r="D56" s="294" t="s">
        <v>1036</v>
      </c>
      <c r="E56" s="295" t="s">
        <v>587</v>
      </c>
      <c r="F56" s="295">
        <v>441.25</v>
      </c>
      <c r="G56" s="295">
        <v>438</v>
      </c>
      <c r="H56" s="295">
        <v>438</v>
      </c>
      <c r="I56" s="295" t="s">
        <v>1037</v>
      </c>
      <c r="J56" s="285" t="s">
        <v>1045</v>
      </c>
      <c r="K56" s="286">
        <f t="shared" si="41"/>
        <v>-3.25</v>
      </c>
      <c r="L56" s="287">
        <f t="shared" ref="L56:L57" si="42">(H56*N56)*0.03%</f>
        <v>443.47499999999997</v>
      </c>
      <c r="M56" s="288">
        <f t="shared" ref="M56:M57" si="43">(K56*N56)-L56</f>
        <v>-11412.225</v>
      </c>
      <c r="N56" s="286">
        <v>3375</v>
      </c>
      <c r="O56" s="289" t="s">
        <v>588</v>
      </c>
      <c r="P56" s="290">
        <v>45394</v>
      </c>
      <c r="Q56" s="252"/>
      <c r="R56" s="136"/>
      <c r="S56" s="54" t="s">
        <v>769</v>
      </c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137"/>
      <c r="AH56" s="138"/>
      <c r="AI56" s="136"/>
      <c r="AJ56" s="136"/>
      <c r="AK56" s="137"/>
      <c r="AL56" s="137"/>
      <c r="AM56" s="137"/>
    </row>
    <row r="57" spans="1:39" ht="12.75" customHeight="1">
      <c r="A57" s="319">
        <v>19</v>
      </c>
      <c r="B57" s="325">
        <v>45394</v>
      </c>
      <c r="C57" s="318"/>
      <c r="D57" s="318" t="s">
        <v>996</v>
      </c>
      <c r="E57" s="319" t="s">
        <v>587</v>
      </c>
      <c r="F57" s="319">
        <v>26470</v>
      </c>
      <c r="G57" s="319">
        <v>26200</v>
      </c>
      <c r="H57" s="319">
        <v>26490</v>
      </c>
      <c r="I57" s="319" t="s">
        <v>1043</v>
      </c>
      <c r="J57" s="349" t="s">
        <v>919</v>
      </c>
      <c r="K57" s="350">
        <f t="shared" si="41"/>
        <v>20</v>
      </c>
      <c r="L57" s="351">
        <f t="shared" si="42"/>
        <v>317.88</v>
      </c>
      <c r="M57" s="352">
        <f t="shared" si="43"/>
        <v>482.12</v>
      </c>
      <c r="N57" s="350">
        <v>40</v>
      </c>
      <c r="O57" s="353" t="s">
        <v>595</v>
      </c>
      <c r="P57" s="354">
        <v>45397</v>
      </c>
      <c r="Q57" s="252"/>
      <c r="R57" s="136"/>
      <c r="S57" s="54" t="s">
        <v>769</v>
      </c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137"/>
      <c r="AH57" s="138"/>
      <c r="AI57" s="136"/>
      <c r="AJ57" s="136"/>
      <c r="AK57" s="137"/>
      <c r="AL57" s="137"/>
      <c r="AM57" s="137"/>
    </row>
    <row r="58" spans="1:39" ht="12.75" customHeight="1">
      <c r="A58" s="295">
        <v>20</v>
      </c>
      <c r="B58" s="293">
        <v>45394</v>
      </c>
      <c r="C58" s="294"/>
      <c r="D58" s="294" t="s">
        <v>1017</v>
      </c>
      <c r="E58" s="295" t="s">
        <v>587</v>
      </c>
      <c r="F58" s="295">
        <v>3862.5</v>
      </c>
      <c r="G58" s="295">
        <v>3820</v>
      </c>
      <c r="H58" s="295">
        <v>3817</v>
      </c>
      <c r="I58" s="295" t="s">
        <v>1044</v>
      </c>
      <c r="J58" s="285" t="s">
        <v>1051</v>
      </c>
      <c r="K58" s="286">
        <f t="shared" si="41"/>
        <v>-45.5</v>
      </c>
      <c r="L58" s="287">
        <f t="shared" ref="L58" si="44">(H58*N58)*0.03%</f>
        <v>286.27499999999998</v>
      </c>
      <c r="M58" s="288">
        <f t="shared" ref="M58" si="45">(K58*N58)-L58</f>
        <v>-11661.275</v>
      </c>
      <c r="N58" s="286">
        <v>250</v>
      </c>
      <c r="O58" s="289" t="s">
        <v>588</v>
      </c>
      <c r="P58" s="290">
        <v>45397</v>
      </c>
      <c r="Q58" s="252"/>
      <c r="R58" s="136"/>
      <c r="S58" s="54" t="s">
        <v>864</v>
      </c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137"/>
      <c r="AH58" s="138"/>
      <c r="AI58" s="136"/>
      <c r="AJ58" s="136"/>
      <c r="AK58" s="137"/>
      <c r="AL58" s="137"/>
      <c r="AM58" s="137"/>
    </row>
    <row r="59" spans="1:39" ht="12.75" customHeight="1">
      <c r="A59" s="205">
        <v>21</v>
      </c>
      <c r="B59" s="258">
        <v>45397</v>
      </c>
      <c r="C59" s="253"/>
      <c r="D59" s="253" t="s">
        <v>907</v>
      </c>
      <c r="E59" s="205" t="s">
        <v>587</v>
      </c>
      <c r="F59" s="205" t="s">
        <v>1055</v>
      </c>
      <c r="G59" s="205">
        <v>3570</v>
      </c>
      <c r="H59" s="205"/>
      <c r="I59" s="205" t="s">
        <v>1056</v>
      </c>
      <c r="J59" s="204" t="s">
        <v>576</v>
      </c>
      <c r="K59" s="96"/>
      <c r="L59" s="98"/>
      <c r="M59" s="255"/>
      <c r="N59" s="96"/>
      <c r="O59" s="97"/>
      <c r="P59" s="259"/>
      <c r="Q59" s="252"/>
      <c r="R59" s="136"/>
      <c r="S59" s="54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137"/>
      <c r="AH59" s="138"/>
      <c r="AI59" s="136"/>
      <c r="AJ59" s="136"/>
      <c r="AK59" s="137"/>
      <c r="AL59" s="137"/>
      <c r="AM59" s="137"/>
    </row>
    <row r="60" spans="1:39" ht="12.75" customHeight="1">
      <c r="A60" s="295">
        <v>22</v>
      </c>
      <c r="B60" s="293">
        <v>45397</v>
      </c>
      <c r="C60" s="294"/>
      <c r="D60" s="294" t="s">
        <v>1057</v>
      </c>
      <c r="E60" s="295" t="s">
        <v>587</v>
      </c>
      <c r="F60" s="295">
        <v>1161</v>
      </c>
      <c r="G60" s="295">
        <v>1145</v>
      </c>
      <c r="H60" s="295">
        <v>1151</v>
      </c>
      <c r="I60" s="295" t="s">
        <v>1058</v>
      </c>
      <c r="J60" s="285" t="s">
        <v>1231</v>
      </c>
      <c r="K60" s="286">
        <f t="shared" ref="K60" si="46">H60-F60</f>
        <v>-10</v>
      </c>
      <c r="L60" s="287">
        <f t="shared" ref="L60" si="47">(H60*N60)*0.03%</f>
        <v>241.70999999999998</v>
      </c>
      <c r="M60" s="288">
        <f t="shared" ref="M60" si="48">(K60*N60)-L60</f>
        <v>-7241.71</v>
      </c>
      <c r="N60" s="286">
        <v>700</v>
      </c>
      <c r="O60" s="289" t="s">
        <v>588</v>
      </c>
      <c r="P60" s="290">
        <v>45398</v>
      </c>
      <c r="Q60" s="252"/>
      <c r="R60" s="136"/>
      <c r="S60" s="54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137"/>
      <c r="AH60" s="138"/>
      <c r="AI60" s="136"/>
      <c r="AJ60" s="136"/>
      <c r="AK60" s="137"/>
      <c r="AL60" s="137"/>
      <c r="AM60" s="137"/>
    </row>
    <row r="61" spans="1:39" ht="12.75" customHeight="1">
      <c r="A61" s="205">
        <v>23</v>
      </c>
      <c r="B61" s="258">
        <v>45397</v>
      </c>
      <c r="C61" s="253"/>
      <c r="D61" s="253" t="s">
        <v>1060</v>
      </c>
      <c r="E61" s="205" t="s">
        <v>587</v>
      </c>
      <c r="F61" s="205" t="s">
        <v>1061</v>
      </c>
      <c r="G61" s="205">
        <v>1165</v>
      </c>
      <c r="H61" s="205"/>
      <c r="I61" s="205" t="s">
        <v>1062</v>
      </c>
      <c r="J61" s="204" t="s">
        <v>576</v>
      </c>
      <c r="K61" s="96"/>
      <c r="L61" s="98"/>
      <c r="M61" s="255"/>
      <c r="N61" s="96"/>
      <c r="O61" s="97"/>
      <c r="P61" s="259"/>
      <c r="Q61" s="252"/>
      <c r="R61" s="136"/>
      <c r="S61" s="54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137"/>
      <c r="AH61" s="138"/>
      <c r="AI61" s="136"/>
      <c r="AJ61" s="136"/>
      <c r="AK61" s="137"/>
      <c r="AL61" s="137"/>
      <c r="AM61" s="137"/>
    </row>
    <row r="62" spans="1:39" ht="12.75" customHeight="1">
      <c r="A62" s="205"/>
      <c r="B62" s="258"/>
      <c r="C62" s="253"/>
      <c r="D62" s="253"/>
      <c r="E62" s="205"/>
      <c r="F62" s="205"/>
      <c r="G62" s="205"/>
      <c r="H62" s="205"/>
      <c r="I62" s="205"/>
      <c r="J62" s="204"/>
      <c r="K62" s="96"/>
      <c r="L62" s="98"/>
      <c r="M62" s="255"/>
      <c r="N62" s="96"/>
      <c r="O62" s="97"/>
      <c r="P62" s="259"/>
      <c r="Q62" s="252"/>
      <c r="R62" s="136"/>
      <c r="S62" s="54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137"/>
      <c r="AH62" s="138"/>
      <c r="AI62" s="136"/>
      <c r="AJ62" s="136"/>
      <c r="AK62" s="137"/>
      <c r="AL62" s="137"/>
      <c r="AM62" s="137"/>
    </row>
    <row r="63" spans="1:39" ht="12.75" customHeight="1">
      <c r="A63" s="205"/>
      <c r="B63" s="258"/>
      <c r="C63" s="253"/>
      <c r="D63" s="253"/>
      <c r="E63" s="205"/>
      <c r="F63" s="205"/>
      <c r="G63" s="205"/>
      <c r="H63" s="205"/>
      <c r="I63" s="207"/>
      <c r="J63" s="204"/>
      <c r="K63" s="96"/>
      <c r="L63" s="98"/>
      <c r="M63" s="255"/>
      <c r="N63" s="96"/>
      <c r="O63" s="97"/>
      <c r="P63" s="259"/>
      <c r="Q63" s="252"/>
      <c r="R63" s="136"/>
      <c r="S63" s="54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137"/>
      <c r="AH63" s="138"/>
      <c r="AI63" s="136"/>
      <c r="AJ63" s="136"/>
      <c r="AK63" s="137"/>
      <c r="AL63" s="137"/>
      <c r="AM63" s="137"/>
    </row>
    <row r="65" spans="1:39" ht="12.75" customHeight="1">
      <c r="A65" s="137"/>
      <c r="B65" s="139"/>
      <c r="C65" s="136"/>
      <c r="D65" s="136"/>
      <c r="E65" s="137"/>
      <c r="F65" s="137"/>
      <c r="G65" s="137"/>
      <c r="H65" s="140"/>
      <c r="I65" s="140"/>
      <c r="J65" s="140"/>
      <c r="K65" s="136"/>
      <c r="L65" s="137"/>
      <c r="M65" s="137"/>
      <c r="N65" s="137"/>
      <c r="O65" s="140"/>
      <c r="P65" s="140"/>
      <c r="Q65" s="140"/>
      <c r="R65" s="136"/>
      <c r="S65" s="54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137"/>
      <c r="AH65" s="138"/>
      <c r="AI65" s="136"/>
      <c r="AJ65" s="136"/>
      <c r="AK65" s="137"/>
      <c r="AL65" s="137"/>
      <c r="AM65" s="137"/>
    </row>
    <row r="66" spans="1:39">
      <c r="A66" s="141" t="s">
        <v>593</v>
      </c>
      <c r="B66" s="141"/>
      <c r="C66" s="141"/>
      <c r="D66" s="141"/>
      <c r="E66" s="142"/>
      <c r="F66" s="104"/>
      <c r="G66" s="104"/>
      <c r="H66" s="104"/>
      <c r="I66" s="104"/>
      <c r="J66" s="1"/>
      <c r="K66" s="6"/>
      <c r="L66" s="6"/>
      <c r="M66" s="6"/>
      <c r="N66" s="1"/>
      <c r="O66" s="1"/>
      <c r="P66" s="37"/>
      <c r="Q66" s="37"/>
      <c r="R66" s="37"/>
      <c r="S66" s="6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37"/>
      <c r="AH66" s="37"/>
      <c r="AI66" s="37"/>
      <c r="AJ66" s="37"/>
      <c r="AK66" s="37"/>
      <c r="AL66" s="37"/>
      <c r="AM66" s="37"/>
    </row>
    <row r="67" spans="1:39" ht="38.25">
      <c r="A67" s="93" t="s">
        <v>16</v>
      </c>
      <c r="B67" s="93" t="s">
        <v>551</v>
      </c>
      <c r="C67" s="93"/>
      <c r="D67" s="94" t="s">
        <v>562</v>
      </c>
      <c r="E67" s="93" t="s">
        <v>563</v>
      </c>
      <c r="F67" s="93" t="s">
        <v>564</v>
      </c>
      <c r="G67" s="93" t="s">
        <v>585</v>
      </c>
      <c r="H67" s="93" t="s">
        <v>566</v>
      </c>
      <c r="I67" s="93" t="s">
        <v>567</v>
      </c>
      <c r="J67" s="92" t="s">
        <v>568</v>
      </c>
      <c r="K67" s="92" t="s">
        <v>594</v>
      </c>
      <c r="L67" s="95" t="s">
        <v>570</v>
      </c>
      <c r="M67" s="135" t="s">
        <v>591</v>
      </c>
      <c r="N67" s="93" t="s">
        <v>592</v>
      </c>
      <c r="O67" s="93" t="s">
        <v>572</v>
      </c>
      <c r="P67" s="94" t="s">
        <v>573</v>
      </c>
      <c r="Q67" s="256"/>
      <c r="R67" s="37"/>
      <c r="S67" s="6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37"/>
      <c r="AH67" s="37"/>
      <c r="AI67" s="37"/>
      <c r="AJ67" s="37"/>
      <c r="AK67" s="37"/>
      <c r="AL67" s="37"/>
      <c r="AM67" s="37"/>
    </row>
    <row r="68" spans="1:39" ht="12.75" customHeight="1">
      <c r="A68" s="389">
        <v>1</v>
      </c>
      <c r="B68" s="391">
        <v>45373</v>
      </c>
      <c r="C68" s="303"/>
      <c r="D68" s="303" t="s">
        <v>898</v>
      </c>
      <c r="E68" s="304" t="s">
        <v>587</v>
      </c>
      <c r="F68" s="304">
        <v>49</v>
      </c>
      <c r="G68" s="304"/>
      <c r="H68" s="304">
        <v>57.5</v>
      </c>
      <c r="I68" s="305"/>
      <c r="J68" s="387" t="s">
        <v>931</v>
      </c>
      <c r="K68" s="298">
        <f>H68-F68</f>
        <v>8.5</v>
      </c>
      <c r="L68" s="299">
        <v>50</v>
      </c>
      <c r="M68" s="385">
        <v>1400</v>
      </c>
      <c r="N68" s="298">
        <v>200</v>
      </c>
      <c r="O68" s="387" t="s">
        <v>578</v>
      </c>
      <c r="P68" s="391">
        <v>45384</v>
      </c>
      <c r="Q68" s="252"/>
      <c r="R68" s="136"/>
      <c r="S68" s="54" t="s">
        <v>577</v>
      </c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137"/>
      <c r="AH68" s="138"/>
      <c r="AI68" s="136"/>
      <c r="AJ68" s="136"/>
      <c r="AK68" s="137"/>
      <c r="AL68" s="137"/>
      <c r="AM68" s="137"/>
    </row>
    <row r="69" spans="1:39" ht="12.75" customHeight="1">
      <c r="A69" s="390"/>
      <c r="B69" s="392"/>
      <c r="C69" s="303"/>
      <c r="D69" s="303" t="s">
        <v>899</v>
      </c>
      <c r="E69" s="304" t="s">
        <v>856</v>
      </c>
      <c r="F69" s="304">
        <v>19.5</v>
      </c>
      <c r="G69" s="304"/>
      <c r="H69" s="304">
        <v>20.5</v>
      </c>
      <c r="I69" s="305"/>
      <c r="J69" s="388"/>
      <c r="K69" s="298">
        <f>F69-H69</f>
        <v>-1</v>
      </c>
      <c r="L69" s="299">
        <v>50</v>
      </c>
      <c r="M69" s="386"/>
      <c r="N69" s="298">
        <v>200</v>
      </c>
      <c r="O69" s="388"/>
      <c r="P69" s="392"/>
      <c r="Q69" s="252"/>
      <c r="R69" s="136"/>
      <c r="S69" s="54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137"/>
      <c r="AH69" s="138"/>
      <c r="AI69" s="136"/>
      <c r="AJ69" s="136"/>
      <c r="AK69" s="137"/>
      <c r="AL69" s="137"/>
      <c r="AM69" s="137"/>
    </row>
    <row r="70" spans="1:39" ht="12.75" customHeight="1">
      <c r="A70" s="389">
        <v>2</v>
      </c>
      <c r="B70" s="391">
        <v>45379</v>
      </c>
      <c r="C70" s="303"/>
      <c r="D70" s="303" t="s">
        <v>909</v>
      </c>
      <c r="E70" s="304" t="s">
        <v>587</v>
      </c>
      <c r="F70" s="304">
        <v>325</v>
      </c>
      <c r="G70" s="304"/>
      <c r="H70" s="304">
        <v>475</v>
      </c>
      <c r="I70" s="305"/>
      <c r="J70" s="387" t="s">
        <v>915</v>
      </c>
      <c r="K70" s="298">
        <f t="shared" ref="K70" si="49">H70-F70</f>
        <v>150</v>
      </c>
      <c r="L70" s="299">
        <v>50</v>
      </c>
      <c r="M70" s="385">
        <v>1175</v>
      </c>
      <c r="N70" s="298">
        <v>15</v>
      </c>
      <c r="O70" s="387" t="s">
        <v>578</v>
      </c>
      <c r="P70" s="391">
        <v>45383</v>
      </c>
      <c r="Q70" s="252"/>
      <c r="R70" s="136"/>
      <c r="S70" s="54" t="s">
        <v>577</v>
      </c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137"/>
      <c r="AH70" s="138"/>
      <c r="AI70" s="136"/>
      <c r="AJ70" s="136"/>
      <c r="AK70" s="137"/>
      <c r="AL70" s="137"/>
      <c r="AM70" s="137"/>
    </row>
    <row r="71" spans="1:39" ht="12.75" customHeight="1">
      <c r="A71" s="390"/>
      <c r="B71" s="392"/>
      <c r="C71" s="303"/>
      <c r="D71" s="303" t="s">
        <v>910</v>
      </c>
      <c r="E71" s="304" t="s">
        <v>856</v>
      </c>
      <c r="F71" s="304">
        <v>130</v>
      </c>
      <c r="G71" s="304"/>
      <c r="H71" s="304">
        <v>195</v>
      </c>
      <c r="I71" s="305"/>
      <c r="J71" s="388"/>
      <c r="K71" s="298">
        <f>F71-H71</f>
        <v>-65</v>
      </c>
      <c r="L71" s="299">
        <v>50</v>
      </c>
      <c r="M71" s="386"/>
      <c r="N71" s="298">
        <v>15</v>
      </c>
      <c r="O71" s="388"/>
      <c r="P71" s="392"/>
      <c r="Q71" s="252"/>
      <c r="R71" s="136"/>
      <c r="S71" s="54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137"/>
      <c r="AH71" s="138"/>
      <c r="AI71" s="136"/>
      <c r="AJ71" s="136"/>
      <c r="AK71" s="137"/>
      <c r="AL71" s="137"/>
      <c r="AM71" s="137"/>
    </row>
    <row r="72" spans="1:39" ht="12.75" customHeight="1">
      <c r="A72" s="395">
        <v>3</v>
      </c>
      <c r="B72" s="397">
        <v>45379</v>
      </c>
      <c r="C72" s="294"/>
      <c r="D72" s="294" t="s">
        <v>911</v>
      </c>
      <c r="E72" s="295" t="s">
        <v>856</v>
      </c>
      <c r="F72" s="295">
        <v>46</v>
      </c>
      <c r="G72" s="295"/>
      <c r="H72" s="295">
        <v>11</v>
      </c>
      <c r="I72" s="296"/>
      <c r="J72" s="393" t="s">
        <v>914</v>
      </c>
      <c r="K72" s="291">
        <f>F72-H72</f>
        <v>35</v>
      </c>
      <c r="L72" s="292">
        <v>50</v>
      </c>
      <c r="M72" s="399">
        <v>-2460</v>
      </c>
      <c r="N72" s="291">
        <v>40</v>
      </c>
      <c r="O72" s="393" t="s">
        <v>588</v>
      </c>
      <c r="P72" s="397">
        <v>45383</v>
      </c>
      <c r="Q72" s="252"/>
      <c r="R72" s="136"/>
      <c r="S72" s="54" t="s">
        <v>864</v>
      </c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137"/>
      <c r="AH72" s="138"/>
      <c r="AI72" s="136"/>
      <c r="AJ72" s="136"/>
      <c r="AK72" s="137"/>
      <c r="AL72" s="137"/>
      <c r="AM72" s="137"/>
    </row>
    <row r="73" spans="1:39" ht="12.75" customHeight="1">
      <c r="A73" s="396"/>
      <c r="B73" s="398"/>
      <c r="C73" s="294"/>
      <c r="D73" s="294" t="s">
        <v>912</v>
      </c>
      <c r="E73" s="295" t="s">
        <v>856</v>
      </c>
      <c r="F73" s="295">
        <v>53.5</v>
      </c>
      <c r="G73" s="295"/>
      <c r="H73" s="295">
        <v>147.5</v>
      </c>
      <c r="I73" s="296"/>
      <c r="J73" s="394"/>
      <c r="K73" s="291">
        <f>F73-H73</f>
        <v>-94</v>
      </c>
      <c r="L73" s="292">
        <v>50</v>
      </c>
      <c r="M73" s="400"/>
      <c r="N73" s="291">
        <v>40</v>
      </c>
      <c r="O73" s="394"/>
      <c r="P73" s="398"/>
      <c r="Q73" s="252"/>
      <c r="R73" s="136"/>
      <c r="S73" s="54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137"/>
      <c r="AH73" s="138"/>
      <c r="AI73" s="136"/>
      <c r="AJ73" s="136"/>
      <c r="AK73" s="137"/>
      <c r="AL73" s="137"/>
      <c r="AM73" s="137"/>
    </row>
    <row r="74" spans="1:39" ht="12.75" customHeight="1">
      <c r="A74" s="306">
        <v>4</v>
      </c>
      <c r="B74" s="302">
        <v>45383</v>
      </c>
      <c r="C74" s="303"/>
      <c r="D74" s="303" t="s">
        <v>920</v>
      </c>
      <c r="E74" s="304" t="s">
        <v>856</v>
      </c>
      <c r="F74" s="304">
        <v>124</v>
      </c>
      <c r="G74" s="304">
        <v>155</v>
      </c>
      <c r="H74" s="304">
        <v>104</v>
      </c>
      <c r="I74" s="305" t="s">
        <v>918</v>
      </c>
      <c r="J74" s="297" t="s">
        <v>919</v>
      </c>
      <c r="K74" s="298">
        <f>F74-H74</f>
        <v>20</v>
      </c>
      <c r="L74" s="299">
        <v>50</v>
      </c>
      <c r="M74" s="300">
        <f t="shared" ref="M74" si="50">(K74*N74)-L74</f>
        <v>950</v>
      </c>
      <c r="N74" s="298">
        <v>50</v>
      </c>
      <c r="O74" s="297" t="s">
        <v>578</v>
      </c>
      <c r="P74" s="301">
        <v>45383</v>
      </c>
      <c r="Q74" s="252"/>
      <c r="R74" s="136"/>
      <c r="S74" s="54" t="s">
        <v>577</v>
      </c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137"/>
      <c r="AH74" s="138"/>
      <c r="AI74" s="136"/>
      <c r="AJ74" s="136"/>
      <c r="AK74" s="137"/>
      <c r="AL74" s="137"/>
      <c r="AM74" s="137"/>
    </row>
    <row r="75" spans="1:39" ht="12.75" customHeight="1">
      <c r="A75" s="306">
        <v>5</v>
      </c>
      <c r="B75" s="302">
        <v>45384</v>
      </c>
      <c r="C75" s="303"/>
      <c r="D75" s="303" t="s">
        <v>927</v>
      </c>
      <c r="E75" s="304" t="s">
        <v>587</v>
      </c>
      <c r="F75" s="304">
        <v>21.5</v>
      </c>
      <c r="G75" s="304">
        <v>0</v>
      </c>
      <c r="H75" s="304">
        <v>46.5</v>
      </c>
      <c r="I75" s="305" t="s">
        <v>928</v>
      </c>
      <c r="J75" s="297" t="s">
        <v>745</v>
      </c>
      <c r="K75" s="298">
        <f>H75-F75</f>
        <v>25</v>
      </c>
      <c r="L75" s="299">
        <v>50</v>
      </c>
      <c r="M75" s="300">
        <f t="shared" ref="M75" si="51">(K75*N75)-L75</f>
        <v>950</v>
      </c>
      <c r="N75" s="298">
        <v>40</v>
      </c>
      <c r="O75" s="297" t="s">
        <v>578</v>
      </c>
      <c r="P75" s="301">
        <v>45384</v>
      </c>
      <c r="Q75" s="252"/>
      <c r="R75" s="136"/>
      <c r="S75" s="54" t="s">
        <v>864</v>
      </c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137"/>
      <c r="AH75" s="138"/>
      <c r="AI75" s="136"/>
      <c r="AJ75" s="136"/>
      <c r="AK75" s="137"/>
      <c r="AL75" s="137"/>
      <c r="AM75" s="137"/>
    </row>
    <row r="76" spans="1:39" ht="12.75" customHeight="1">
      <c r="A76" s="389">
        <v>6</v>
      </c>
      <c r="B76" s="391">
        <v>45384</v>
      </c>
      <c r="C76" s="303"/>
      <c r="D76" s="303" t="s">
        <v>932</v>
      </c>
      <c r="E76" s="304" t="s">
        <v>587</v>
      </c>
      <c r="F76" s="304">
        <v>24.5</v>
      </c>
      <c r="G76" s="304"/>
      <c r="H76" s="304">
        <v>40.5</v>
      </c>
      <c r="I76" s="305"/>
      <c r="J76" s="387" t="s">
        <v>936</v>
      </c>
      <c r="K76" s="298">
        <f>H76-F76</f>
        <v>16</v>
      </c>
      <c r="L76" s="299">
        <v>50</v>
      </c>
      <c r="M76" s="385">
        <v>4850</v>
      </c>
      <c r="N76" s="298">
        <v>900</v>
      </c>
      <c r="O76" s="387" t="s">
        <v>578</v>
      </c>
      <c r="P76" s="391">
        <v>45384</v>
      </c>
      <c r="Q76" s="252"/>
      <c r="R76" s="136"/>
      <c r="S76" s="54" t="s">
        <v>577</v>
      </c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137"/>
      <c r="AH76" s="138"/>
      <c r="AI76" s="136"/>
      <c r="AJ76" s="136"/>
      <c r="AK76" s="137"/>
      <c r="AL76" s="137"/>
      <c r="AM76" s="137"/>
    </row>
    <row r="77" spans="1:39" ht="12.75" customHeight="1">
      <c r="A77" s="390"/>
      <c r="B77" s="392"/>
      <c r="C77" s="303"/>
      <c r="D77" s="303" t="s">
        <v>933</v>
      </c>
      <c r="E77" s="304" t="s">
        <v>856</v>
      </c>
      <c r="F77" s="304">
        <v>14</v>
      </c>
      <c r="G77" s="304"/>
      <c r="H77" s="304">
        <v>24.5</v>
      </c>
      <c r="I77" s="305"/>
      <c r="J77" s="388"/>
      <c r="K77" s="298">
        <f>F77-H77</f>
        <v>-10.5</v>
      </c>
      <c r="L77" s="299">
        <v>50</v>
      </c>
      <c r="M77" s="386"/>
      <c r="N77" s="298">
        <v>900</v>
      </c>
      <c r="O77" s="388"/>
      <c r="P77" s="392"/>
      <c r="Q77" s="252"/>
      <c r="R77" s="136"/>
      <c r="S77" s="54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137"/>
      <c r="AH77" s="138"/>
      <c r="AI77" s="136"/>
      <c r="AJ77" s="136"/>
      <c r="AK77" s="137"/>
      <c r="AL77" s="137"/>
      <c r="AM77" s="137"/>
    </row>
    <row r="78" spans="1:39" ht="12.75" customHeight="1">
      <c r="A78" s="316">
        <v>7</v>
      </c>
      <c r="B78" s="317">
        <v>45384</v>
      </c>
      <c r="C78" s="318"/>
      <c r="D78" s="318" t="s">
        <v>927</v>
      </c>
      <c r="E78" s="319" t="s">
        <v>587</v>
      </c>
      <c r="F78" s="319">
        <v>6</v>
      </c>
      <c r="G78" s="319">
        <v>0</v>
      </c>
      <c r="H78" s="319">
        <v>0</v>
      </c>
      <c r="I78" s="320" t="s">
        <v>937</v>
      </c>
      <c r="J78" s="321" t="s">
        <v>938</v>
      </c>
      <c r="K78" s="322">
        <f>H78-F78</f>
        <v>-6</v>
      </c>
      <c r="L78" s="323">
        <v>50</v>
      </c>
      <c r="M78" s="324">
        <f t="shared" ref="M78" si="52">(K78*N78)-L78</f>
        <v>-290</v>
      </c>
      <c r="N78" s="322">
        <v>40</v>
      </c>
      <c r="O78" s="321" t="s">
        <v>595</v>
      </c>
      <c r="P78" s="325">
        <v>45384</v>
      </c>
      <c r="Q78" s="252"/>
      <c r="R78" s="136"/>
      <c r="S78" s="54" t="s">
        <v>864</v>
      </c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137"/>
      <c r="AH78" s="138"/>
      <c r="AI78" s="136"/>
      <c r="AJ78" s="136"/>
      <c r="AK78" s="137"/>
      <c r="AL78" s="137"/>
      <c r="AM78" s="137"/>
    </row>
    <row r="79" spans="1:39" ht="12.75" customHeight="1">
      <c r="A79" s="389">
        <v>8</v>
      </c>
      <c r="B79" s="391">
        <v>45385</v>
      </c>
      <c r="C79" s="303"/>
      <c r="D79" s="303" t="s">
        <v>944</v>
      </c>
      <c r="E79" s="304" t="s">
        <v>587</v>
      </c>
      <c r="F79" s="304">
        <v>345</v>
      </c>
      <c r="G79" s="304"/>
      <c r="H79" s="304">
        <v>505</v>
      </c>
      <c r="I79" s="305"/>
      <c r="J79" s="387" t="s">
        <v>948</v>
      </c>
      <c r="K79" s="298">
        <f>H79-F79</f>
        <v>160</v>
      </c>
      <c r="L79" s="299">
        <v>50</v>
      </c>
      <c r="M79" s="385">
        <v>1025</v>
      </c>
      <c r="N79" s="298">
        <v>15</v>
      </c>
      <c r="O79" s="387" t="s">
        <v>578</v>
      </c>
      <c r="P79" s="391">
        <v>45385</v>
      </c>
      <c r="Q79" s="252"/>
      <c r="R79" s="136"/>
      <c r="S79" s="54" t="s">
        <v>577</v>
      </c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137"/>
      <c r="AH79" s="138"/>
      <c r="AI79" s="136"/>
      <c r="AJ79" s="136"/>
      <c r="AK79" s="137"/>
      <c r="AL79" s="137"/>
      <c r="AM79" s="137"/>
    </row>
    <row r="80" spans="1:39" ht="12.75" customHeight="1">
      <c r="A80" s="390"/>
      <c r="B80" s="392"/>
      <c r="C80" s="303"/>
      <c r="D80" s="303" t="s">
        <v>945</v>
      </c>
      <c r="E80" s="304" t="s">
        <v>856</v>
      </c>
      <c r="F80" s="304">
        <v>155</v>
      </c>
      <c r="G80" s="304"/>
      <c r="H80" s="304">
        <v>240</v>
      </c>
      <c r="I80" s="305"/>
      <c r="J80" s="388"/>
      <c r="K80" s="298">
        <f>F80-H80</f>
        <v>-85</v>
      </c>
      <c r="L80" s="299">
        <v>50</v>
      </c>
      <c r="M80" s="386"/>
      <c r="N80" s="298">
        <v>15</v>
      </c>
      <c r="O80" s="388"/>
      <c r="P80" s="392"/>
      <c r="Q80" s="252"/>
      <c r="R80" s="136"/>
      <c r="S80" s="54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137"/>
      <c r="AH80" s="138"/>
      <c r="AI80" s="136"/>
      <c r="AJ80" s="136"/>
      <c r="AK80" s="137"/>
      <c r="AL80" s="137"/>
      <c r="AM80" s="137"/>
    </row>
    <row r="81" spans="1:39" ht="12.75" customHeight="1">
      <c r="A81" s="306">
        <v>9</v>
      </c>
      <c r="B81" s="302">
        <v>45385</v>
      </c>
      <c r="C81" s="303"/>
      <c r="D81" s="303" t="s">
        <v>949</v>
      </c>
      <c r="E81" s="304" t="s">
        <v>587</v>
      </c>
      <c r="F81" s="304">
        <v>43</v>
      </c>
      <c r="G81" s="304">
        <v>17</v>
      </c>
      <c r="H81" s="304">
        <v>63</v>
      </c>
      <c r="I81" s="305" t="s">
        <v>950</v>
      </c>
      <c r="J81" s="297" t="s">
        <v>919</v>
      </c>
      <c r="K81" s="298">
        <f>H81-F81</f>
        <v>20</v>
      </c>
      <c r="L81" s="299">
        <v>50</v>
      </c>
      <c r="M81" s="300">
        <f t="shared" ref="M81" si="53">(K81*N81)-L81</f>
        <v>950</v>
      </c>
      <c r="N81" s="298">
        <v>50</v>
      </c>
      <c r="O81" s="297" t="s">
        <v>578</v>
      </c>
      <c r="P81" s="301">
        <v>45385</v>
      </c>
      <c r="Q81" s="252"/>
      <c r="R81" s="136"/>
      <c r="S81" s="54" t="s">
        <v>577</v>
      </c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137"/>
      <c r="AH81" s="138"/>
      <c r="AI81" s="136"/>
      <c r="AJ81" s="136"/>
      <c r="AK81" s="137"/>
      <c r="AL81" s="137"/>
      <c r="AM81" s="137"/>
    </row>
    <row r="82" spans="1:39" ht="12.75" customHeight="1">
      <c r="A82" s="306">
        <v>10</v>
      </c>
      <c r="B82" s="302">
        <v>45386</v>
      </c>
      <c r="C82" s="303"/>
      <c r="D82" s="303" t="s">
        <v>957</v>
      </c>
      <c r="E82" s="304" t="s">
        <v>587</v>
      </c>
      <c r="F82" s="304">
        <v>39</v>
      </c>
      <c r="G82" s="304">
        <v>5</v>
      </c>
      <c r="H82" s="304">
        <v>76.5</v>
      </c>
      <c r="I82" s="305" t="s">
        <v>958</v>
      </c>
      <c r="J82" s="297" t="s">
        <v>959</v>
      </c>
      <c r="K82" s="298">
        <f>H82-F82</f>
        <v>37.5</v>
      </c>
      <c r="L82" s="299">
        <v>50</v>
      </c>
      <c r="M82" s="300">
        <f t="shared" ref="M82" si="54">(K82*N82)-L82</f>
        <v>1825</v>
      </c>
      <c r="N82" s="298">
        <v>50</v>
      </c>
      <c r="O82" s="297" t="s">
        <v>578</v>
      </c>
      <c r="P82" s="301">
        <v>45386</v>
      </c>
      <c r="Q82" s="252"/>
      <c r="R82" s="136"/>
      <c r="S82" s="54" t="s">
        <v>577</v>
      </c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137"/>
      <c r="AH82" s="138"/>
      <c r="AI82" s="136"/>
      <c r="AJ82" s="136"/>
      <c r="AK82" s="137"/>
      <c r="AL82" s="137"/>
      <c r="AM82" s="137"/>
    </row>
    <row r="83" spans="1:39" ht="12.75" customHeight="1">
      <c r="A83" s="395">
        <v>11</v>
      </c>
      <c r="B83" s="397">
        <v>45386</v>
      </c>
      <c r="C83" s="294"/>
      <c r="D83" s="294" t="s">
        <v>960</v>
      </c>
      <c r="E83" s="295" t="s">
        <v>587</v>
      </c>
      <c r="F83" s="295">
        <v>23.5</v>
      </c>
      <c r="G83" s="295"/>
      <c r="H83" s="295">
        <v>15</v>
      </c>
      <c r="I83" s="296"/>
      <c r="J83" s="393" t="s">
        <v>973</v>
      </c>
      <c r="K83" s="291">
        <f>H83-F83</f>
        <v>-8.5</v>
      </c>
      <c r="L83" s="292">
        <v>50</v>
      </c>
      <c r="M83" s="399">
        <v>-4707</v>
      </c>
      <c r="N83" s="291">
        <v>950</v>
      </c>
      <c r="O83" s="393" t="s">
        <v>588</v>
      </c>
      <c r="P83" s="397">
        <v>45387</v>
      </c>
      <c r="Q83" s="252"/>
      <c r="R83" s="136"/>
      <c r="S83" s="54" t="s">
        <v>577</v>
      </c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137"/>
      <c r="AH83" s="138"/>
      <c r="AI83" s="136"/>
      <c r="AJ83" s="136"/>
      <c r="AK83" s="137"/>
      <c r="AL83" s="137"/>
      <c r="AM83" s="137"/>
    </row>
    <row r="84" spans="1:39" ht="12.75" customHeight="1">
      <c r="A84" s="396"/>
      <c r="B84" s="398"/>
      <c r="C84" s="294"/>
      <c r="D84" s="294" t="s">
        <v>961</v>
      </c>
      <c r="E84" s="295" t="s">
        <v>856</v>
      </c>
      <c r="F84" s="332" t="s">
        <v>972</v>
      </c>
      <c r="G84" s="295"/>
      <c r="H84" s="295">
        <v>5.85</v>
      </c>
      <c r="I84" s="296"/>
      <c r="J84" s="394"/>
      <c r="K84" s="333">
        <f>F84-H84</f>
        <v>3.6500000000000004</v>
      </c>
      <c r="L84" s="292">
        <v>50</v>
      </c>
      <c r="M84" s="400"/>
      <c r="N84" s="291">
        <v>950</v>
      </c>
      <c r="O84" s="394"/>
      <c r="P84" s="398"/>
      <c r="Q84" s="252"/>
      <c r="R84" s="136"/>
      <c r="S84" s="54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137"/>
      <c r="AH84" s="138"/>
      <c r="AI84" s="136"/>
      <c r="AJ84" s="136"/>
      <c r="AK84" s="137"/>
      <c r="AL84" s="137"/>
      <c r="AM84" s="137"/>
    </row>
    <row r="85" spans="1:39" ht="12.75" customHeight="1">
      <c r="A85" s="389">
        <v>12</v>
      </c>
      <c r="B85" s="391">
        <v>45386</v>
      </c>
      <c r="C85" s="303"/>
      <c r="D85" s="303" t="s">
        <v>933</v>
      </c>
      <c r="E85" s="304" t="s">
        <v>587</v>
      </c>
      <c r="F85" s="304">
        <v>25</v>
      </c>
      <c r="G85" s="304"/>
      <c r="H85" s="304">
        <v>30.5</v>
      </c>
      <c r="I85" s="305"/>
      <c r="J85" s="387" t="s">
        <v>980</v>
      </c>
      <c r="K85" s="298">
        <f>H85-F85</f>
        <v>5.5</v>
      </c>
      <c r="L85" s="299">
        <v>50</v>
      </c>
      <c r="M85" s="385">
        <v>2600</v>
      </c>
      <c r="N85" s="298">
        <v>900</v>
      </c>
      <c r="O85" s="387" t="s">
        <v>578</v>
      </c>
      <c r="P85" s="391">
        <v>45390</v>
      </c>
      <c r="Q85" s="252"/>
      <c r="R85" s="136"/>
      <c r="S85" s="54" t="s">
        <v>577</v>
      </c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137"/>
      <c r="AH85" s="138"/>
      <c r="AI85" s="136"/>
      <c r="AJ85" s="136"/>
      <c r="AK85" s="137"/>
      <c r="AL85" s="137"/>
      <c r="AM85" s="137"/>
    </row>
    <row r="86" spans="1:39" ht="12.75" customHeight="1">
      <c r="A86" s="390"/>
      <c r="B86" s="392"/>
      <c r="C86" s="303"/>
      <c r="D86" s="303" t="s">
        <v>962</v>
      </c>
      <c r="E86" s="304" t="s">
        <v>856</v>
      </c>
      <c r="F86" s="304">
        <v>15</v>
      </c>
      <c r="G86" s="304"/>
      <c r="H86" s="304">
        <v>17.5</v>
      </c>
      <c r="I86" s="305"/>
      <c r="J86" s="388"/>
      <c r="K86" s="298">
        <f>F86-H86</f>
        <v>-2.5</v>
      </c>
      <c r="L86" s="299">
        <v>50</v>
      </c>
      <c r="M86" s="386"/>
      <c r="N86" s="298">
        <v>900</v>
      </c>
      <c r="O86" s="388"/>
      <c r="P86" s="392"/>
      <c r="Q86" s="252"/>
      <c r="R86" s="136"/>
      <c r="S86" s="54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137"/>
      <c r="AH86" s="138"/>
      <c r="AI86" s="136"/>
      <c r="AJ86" s="136"/>
      <c r="AK86" s="137"/>
      <c r="AL86" s="137"/>
      <c r="AM86" s="137"/>
    </row>
    <row r="87" spans="1:39" ht="12.75" customHeight="1">
      <c r="A87" s="335">
        <v>13</v>
      </c>
      <c r="B87" s="334">
        <v>45387</v>
      </c>
      <c r="C87" s="294"/>
      <c r="D87" s="294" t="s">
        <v>969</v>
      </c>
      <c r="E87" s="295" t="s">
        <v>587</v>
      </c>
      <c r="F87" s="295">
        <v>81</v>
      </c>
      <c r="G87" s="295">
        <v>48</v>
      </c>
      <c r="H87" s="295">
        <v>48</v>
      </c>
      <c r="I87" s="296" t="s">
        <v>976</v>
      </c>
      <c r="J87" s="336" t="s">
        <v>977</v>
      </c>
      <c r="K87" s="291">
        <f>H87-F87</f>
        <v>-33</v>
      </c>
      <c r="L87" s="292">
        <v>50</v>
      </c>
      <c r="M87" s="337">
        <f t="shared" ref="M87" si="55">(K87*N87)-L87</f>
        <v>-1700</v>
      </c>
      <c r="N87" s="291">
        <v>50</v>
      </c>
      <c r="O87" s="336" t="s">
        <v>588</v>
      </c>
      <c r="P87" s="293">
        <v>45390</v>
      </c>
      <c r="Q87" s="252"/>
      <c r="R87" s="136"/>
      <c r="S87" s="54" t="s">
        <v>577</v>
      </c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137"/>
      <c r="AH87" s="138"/>
      <c r="AI87" s="136"/>
      <c r="AJ87" s="136"/>
      <c r="AK87" s="137"/>
      <c r="AL87" s="137"/>
      <c r="AM87" s="137"/>
    </row>
    <row r="88" spans="1:39" ht="12.75" customHeight="1">
      <c r="A88" s="335">
        <v>14</v>
      </c>
      <c r="B88" s="334">
        <v>45390</v>
      </c>
      <c r="C88" s="294"/>
      <c r="D88" s="294" t="s">
        <v>989</v>
      </c>
      <c r="E88" s="295" t="s">
        <v>587</v>
      </c>
      <c r="F88" s="295">
        <v>295</v>
      </c>
      <c r="G88" s="295">
        <v>200</v>
      </c>
      <c r="H88" s="295">
        <v>200</v>
      </c>
      <c r="I88" s="296" t="s">
        <v>990</v>
      </c>
      <c r="J88" s="336" t="s">
        <v>699</v>
      </c>
      <c r="K88" s="291">
        <f>H88-F88</f>
        <v>-95</v>
      </c>
      <c r="L88" s="292">
        <v>50</v>
      </c>
      <c r="M88" s="337">
        <f t="shared" ref="M88" si="56">(K88*N88)-L88</f>
        <v>-1475</v>
      </c>
      <c r="N88" s="291">
        <v>15</v>
      </c>
      <c r="O88" s="336" t="s">
        <v>588</v>
      </c>
      <c r="P88" s="293">
        <v>45390</v>
      </c>
      <c r="Q88" s="252"/>
      <c r="R88" s="136"/>
      <c r="S88" s="54" t="s">
        <v>864</v>
      </c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137"/>
      <c r="AH88" s="138"/>
      <c r="AI88" s="136"/>
      <c r="AJ88" s="136"/>
      <c r="AK88" s="137"/>
      <c r="AL88" s="137"/>
      <c r="AM88" s="137"/>
    </row>
    <row r="89" spans="1:39" ht="12.75" customHeight="1">
      <c r="A89" s="389">
        <v>15</v>
      </c>
      <c r="B89" s="391">
        <v>45390</v>
      </c>
      <c r="C89" s="303"/>
      <c r="D89" s="303" t="s">
        <v>992</v>
      </c>
      <c r="E89" s="304" t="s">
        <v>856</v>
      </c>
      <c r="F89" s="304">
        <v>25</v>
      </c>
      <c r="G89" s="304"/>
      <c r="H89" s="304">
        <v>26</v>
      </c>
      <c r="I89" s="305"/>
      <c r="J89" s="387" t="s">
        <v>995</v>
      </c>
      <c r="K89" s="298">
        <f>F89-H89</f>
        <v>-1</v>
      </c>
      <c r="L89" s="299">
        <v>50</v>
      </c>
      <c r="M89" s="385">
        <v>380</v>
      </c>
      <c r="N89" s="298">
        <v>40</v>
      </c>
      <c r="O89" s="387" t="s">
        <v>578</v>
      </c>
      <c r="P89" s="391">
        <v>45391</v>
      </c>
      <c r="Q89" s="252"/>
      <c r="R89" s="136"/>
      <c r="S89" s="54" t="s">
        <v>864</v>
      </c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137"/>
      <c r="AH89" s="138"/>
      <c r="AI89" s="136"/>
      <c r="AJ89" s="136"/>
      <c r="AK89" s="137"/>
      <c r="AL89" s="137"/>
      <c r="AM89" s="137"/>
    </row>
    <row r="90" spans="1:39" ht="12.75" customHeight="1">
      <c r="A90" s="390"/>
      <c r="B90" s="392"/>
      <c r="C90" s="303"/>
      <c r="D90" s="303" t="s">
        <v>993</v>
      </c>
      <c r="E90" s="304" t="s">
        <v>856</v>
      </c>
      <c r="F90" s="304">
        <v>24</v>
      </c>
      <c r="G90" s="304"/>
      <c r="H90" s="304">
        <v>11</v>
      </c>
      <c r="I90" s="305"/>
      <c r="J90" s="388"/>
      <c r="K90" s="298">
        <f>F90-H90</f>
        <v>13</v>
      </c>
      <c r="L90" s="299">
        <v>50</v>
      </c>
      <c r="M90" s="386"/>
      <c r="N90" s="298">
        <v>40</v>
      </c>
      <c r="O90" s="388"/>
      <c r="P90" s="392"/>
      <c r="Q90" s="252"/>
      <c r="R90" s="136"/>
      <c r="S90" s="54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137"/>
      <c r="AH90" s="138"/>
      <c r="AI90" s="136"/>
      <c r="AJ90" s="136"/>
      <c r="AK90" s="137"/>
      <c r="AL90" s="137"/>
      <c r="AM90" s="137"/>
    </row>
    <row r="91" spans="1:39" ht="12.75" customHeight="1">
      <c r="A91" s="306">
        <v>16</v>
      </c>
      <c r="B91" s="302">
        <v>45513</v>
      </c>
      <c r="C91" s="303"/>
      <c r="D91" s="303" t="s">
        <v>1001</v>
      </c>
      <c r="E91" s="304" t="s">
        <v>587</v>
      </c>
      <c r="F91" s="304">
        <v>20</v>
      </c>
      <c r="G91" s="304">
        <v>0</v>
      </c>
      <c r="H91" s="304">
        <v>30</v>
      </c>
      <c r="I91" s="305" t="s">
        <v>1002</v>
      </c>
      <c r="J91" s="297" t="s">
        <v>1003</v>
      </c>
      <c r="K91" s="298">
        <f>H91-F91</f>
        <v>10</v>
      </c>
      <c r="L91" s="299">
        <v>50</v>
      </c>
      <c r="M91" s="300">
        <f t="shared" ref="M91:M92" si="57">(K91*N91)-L91</f>
        <v>350</v>
      </c>
      <c r="N91" s="298">
        <v>40</v>
      </c>
      <c r="O91" s="297" t="s">
        <v>578</v>
      </c>
      <c r="P91" s="301">
        <v>45391</v>
      </c>
      <c r="Q91" s="252"/>
      <c r="R91" s="136"/>
      <c r="S91" s="54" t="s">
        <v>864</v>
      </c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137"/>
      <c r="AH91" s="138"/>
      <c r="AI91" s="136"/>
      <c r="AJ91" s="136"/>
      <c r="AK91" s="137"/>
      <c r="AL91" s="137"/>
      <c r="AM91" s="137"/>
    </row>
    <row r="92" spans="1:39" ht="12.75" customHeight="1">
      <c r="A92" s="335">
        <v>17</v>
      </c>
      <c r="B92" s="334">
        <v>45391</v>
      </c>
      <c r="C92" s="294"/>
      <c r="D92" s="294" t="s">
        <v>992</v>
      </c>
      <c r="E92" s="295" t="s">
        <v>587</v>
      </c>
      <c r="F92" s="295">
        <v>15</v>
      </c>
      <c r="G92" s="295">
        <v>0</v>
      </c>
      <c r="H92" s="295">
        <v>0</v>
      </c>
      <c r="I92" s="296" t="s">
        <v>1004</v>
      </c>
      <c r="J92" s="336" t="s">
        <v>1005</v>
      </c>
      <c r="K92" s="291">
        <f>H92-F92</f>
        <v>-15</v>
      </c>
      <c r="L92" s="292">
        <v>50</v>
      </c>
      <c r="M92" s="337">
        <f t="shared" si="57"/>
        <v>-650</v>
      </c>
      <c r="N92" s="291">
        <v>40</v>
      </c>
      <c r="O92" s="336" t="s">
        <v>588</v>
      </c>
      <c r="P92" s="293">
        <v>45391</v>
      </c>
      <c r="Q92" s="252"/>
      <c r="R92" s="136"/>
      <c r="S92" s="54" t="s">
        <v>864</v>
      </c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137"/>
      <c r="AH92" s="138"/>
      <c r="AI92" s="136"/>
      <c r="AJ92" s="136"/>
      <c r="AK92" s="137"/>
      <c r="AL92" s="137"/>
      <c r="AM92" s="137"/>
    </row>
    <row r="93" spans="1:39" ht="12.75" customHeight="1">
      <c r="A93" s="389">
        <v>18</v>
      </c>
      <c r="B93" s="391">
        <v>45392</v>
      </c>
      <c r="C93" s="303"/>
      <c r="D93" s="303" t="s">
        <v>1011</v>
      </c>
      <c r="E93" s="304" t="s">
        <v>856</v>
      </c>
      <c r="F93" s="304">
        <v>392</v>
      </c>
      <c r="G93" s="304"/>
      <c r="H93" s="304">
        <v>279</v>
      </c>
      <c r="I93" s="305"/>
      <c r="J93" s="387" t="s">
        <v>1034</v>
      </c>
      <c r="K93" s="298">
        <f>F93-H93</f>
        <v>113</v>
      </c>
      <c r="L93" s="299">
        <v>50</v>
      </c>
      <c r="M93" s="385">
        <v>1300</v>
      </c>
      <c r="N93" s="298">
        <v>50</v>
      </c>
      <c r="O93" s="387" t="s">
        <v>578</v>
      </c>
      <c r="P93" s="391">
        <v>45394</v>
      </c>
      <c r="Q93" s="252"/>
      <c r="R93" s="136"/>
      <c r="S93" s="54" t="s">
        <v>577</v>
      </c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137"/>
      <c r="AH93" s="138"/>
      <c r="AI93" s="136"/>
      <c r="AJ93" s="136"/>
      <c r="AK93" s="137"/>
      <c r="AL93" s="137"/>
      <c r="AM93" s="137"/>
    </row>
    <row r="94" spans="1:39" ht="12.75" customHeight="1">
      <c r="A94" s="390"/>
      <c r="B94" s="392"/>
      <c r="C94" s="303"/>
      <c r="D94" s="303" t="s">
        <v>1012</v>
      </c>
      <c r="E94" s="304" t="s">
        <v>856</v>
      </c>
      <c r="F94" s="304">
        <v>290</v>
      </c>
      <c r="G94" s="304"/>
      <c r="H94" s="304">
        <v>375</v>
      </c>
      <c r="I94" s="305"/>
      <c r="J94" s="388"/>
      <c r="K94" s="298">
        <f>F94-H94</f>
        <v>-85</v>
      </c>
      <c r="L94" s="299">
        <v>50</v>
      </c>
      <c r="M94" s="386"/>
      <c r="N94" s="298">
        <v>50</v>
      </c>
      <c r="O94" s="388"/>
      <c r="P94" s="392"/>
      <c r="Q94" s="252"/>
      <c r="R94" s="136"/>
      <c r="S94" s="54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137"/>
      <c r="AH94" s="138"/>
      <c r="AI94" s="136"/>
      <c r="AJ94" s="136"/>
      <c r="AK94" s="137"/>
      <c r="AL94" s="137"/>
      <c r="AM94" s="137"/>
    </row>
    <row r="95" spans="1:39" ht="12.75" customHeight="1">
      <c r="A95" s="395">
        <v>19</v>
      </c>
      <c r="B95" s="397">
        <v>45392</v>
      </c>
      <c r="C95" s="294"/>
      <c r="D95" s="294" t="s">
        <v>1013</v>
      </c>
      <c r="E95" s="295" t="s">
        <v>587</v>
      </c>
      <c r="F95" s="295">
        <v>11</v>
      </c>
      <c r="G95" s="295"/>
      <c r="H95" s="295">
        <v>4</v>
      </c>
      <c r="I95" s="296"/>
      <c r="J95" s="393">
        <v>-3.75</v>
      </c>
      <c r="K95" s="291">
        <f>H95-F95</f>
        <v>-7</v>
      </c>
      <c r="L95" s="292">
        <v>50</v>
      </c>
      <c r="M95" s="399">
        <v>-5350</v>
      </c>
      <c r="N95" s="291">
        <v>1400</v>
      </c>
      <c r="O95" s="393" t="s">
        <v>588</v>
      </c>
      <c r="P95" s="397">
        <v>45397</v>
      </c>
      <c r="Q95" s="252"/>
      <c r="R95" s="136"/>
      <c r="S95" s="54" t="s">
        <v>577</v>
      </c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137"/>
      <c r="AH95" s="138"/>
      <c r="AI95" s="136"/>
      <c r="AJ95" s="136"/>
      <c r="AK95" s="137"/>
      <c r="AL95" s="137"/>
      <c r="AM95" s="137"/>
    </row>
    <row r="96" spans="1:39" ht="12.75" customHeight="1">
      <c r="A96" s="396"/>
      <c r="B96" s="398"/>
      <c r="C96" s="294"/>
      <c r="D96" s="294" t="s">
        <v>1014</v>
      </c>
      <c r="E96" s="295" t="s">
        <v>856</v>
      </c>
      <c r="F96" s="295">
        <v>5</v>
      </c>
      <c r="G96" s="295"/>
      <c r="H96" s="295">
        <v>1.75</v>
      </c>
      <c r="I96" s="296"/>
      <c r="J96" s="394"/>
      <c r="K96" s="291">
        <f>F96-H96</f>
        <v>3.25</v>
      </c>
      <c r="L96" s="292">
        <v>50</v>
      </c>
      <c r="M96" s="400"/>
      <c r="N96" s="291">
        <v>1400</v>
      </c>
      <c r="O96" s="394"/>
      <c r="P96" s="398"/>
      <c r="Q96" s="252"/>
      <c r="R96" s="136"/>
      <c r="S96" s="54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137"/>
      <c r="AH96" s="138"/>
      <c r="AI96" s="136"/>
      <c r="AJ96" s="136"/>
      <c r="AK96" s="137"/>
      <c r="AL96" s="137"/>
      <c r="AM96" s="137"/>
    </row>
    <row r="97" spans="1:39" ht="12.75" customHeight="1">
      <c r="A97" s="306">
        <v>20</v>
      </c>
      <c r="B97" s="302">
        <v>45392</v>
      </c>
      <c r="C97" s="303"/>
      <c r="D97" s="303" t="s">
        <v>1015</v>
      </c>
      <c r="E97" s="304" t="s">
        <v>587</v>
      </c>
      <c r="F97" s="304">
        <v>95</v>
      </c>
      <c r="G97" s="304">
        <v>0</v>
      </c>
      <c r="H97" s="304">
        <v>150</v>
      </c>
      <c r="I97" s="305" t="s">
        <v>1016</v>
      </c>
      <c r="J97" s="297" t="s">
        <v>713</v>
      </c>
      <c r="K97" s="298">
        <f>H97-F97</f>
        <v>55</v>
      </c>
      <c r="L97" s="299">
        <v>50</v>
      </c>
      <c r="M97" s="300">
        <f t="shared" ref="M97" si="58">(K97*N97)-L97</f>
        <v>775</v>
      </c>
      <c r="N97" s="298">
        <v>15</v>
      </c>
      <c r="O97" s="297" t="s">
        <v>578</v>
      </c>
      <c r="P97" s="301">
        <v>45392</v>
      </c>
      <c r="Q97" s="252"/>
      <c r="R97" s="136"/>
      <c r="S97" s="54" t="s">
        <v>769</v>
      </c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137"/>
      <c r="AH97" s="138"/>
      <c r="AI97" s="136"/>
      <c r="AJ97" s="136"/>
      <c r="AK97" s="137"/>
      <c r="AL97" s="137"/>
      <c r="AM97" s="137"/>
    </row>
    <row r="98" spans="1:39" ht="12.75" customHeight="1">
      <c r="A98" s="389">
        <v>21</v>
      </c>
      <c r="B98" s="391">
        <v>45392</v>
      </c>
      <c r="C98" s="303"/>
      <c r="D98" s="303" t="s">
        <v>1020</v>
      </c>
      <c r="E98" s="304" t="s">
        <v>856</v>
      </c>
      <c r="F98" s="304">
        <v>358</v>
      </c>
      <c r="G98" s="304"/>
      <c r="H98" s="304">
        <v>220</v>
      </c>
      <c r="I98" s="305"/>
      <c r="J98" s="387" t="s">
        <v>919</v>
      </c>
      <c r="K98" s="298">
        <f>F98-H98</f>
        <v>138</v>
      </c>
      <c r="L98" s="299">
        <v>50</v>
      </c>
      <c r="M98" s="385">
        <v>700</v>
      </c>
      <c r="N98" s="298">
        <v>40</v>
      </c>
      <c r="O98" s="387" t="s">
        <v>578</v>
      </c>
      <c r="P98" s="391">
        <v>45394</v>
      </c>
      <c r="Q98" s="252"/>
      <c r="R98" s="136"/>
      <c r="S98" s="54" t="s">
        <v>864</v>
      </c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137"/>
      <c r="AH98" s="138"/>
      <c r="AI98" s="136"/>
      <c r="AJ98" s="136"/>
      <c r="AK98" s="137"/>
      <c r="AL98" s="137"/>
      <c r="AM98" s="137"/>
    </row>
    <row r="99" spans="1:39" ht="12.75" customHeight="1">
      <c r="A99" s="390"/>
      <c r="B99" s="392"/>
      <c r="C99" s="303"/>
      <c r="D99" s="303" t="s">
        <v>1021</v>
      </c>
      <c r="E99" s="304" t="s">
        <v>856</v>
      </c>
      <c r="F99" s="304">
        <v>302</v>
      </c>
      <c r="G99" s="304"/>
      <c r="H99" s="304">
        <v>420</v>
      </c>
      <c r="I99" s="305"/>
      <c r="J99" s="388"/>
      <c r="K99" s="298">
        <f>F99-H99</f>
        <v>-118</v>
      </c>
      <c r="L99" s="299">
        <v>50</v>
      </c>
      <c r="M99" s="386"/>
      <c r="N99" s="298">
        <v>40</v>
      </c>
      <c r="O99" s="388"/>
      <c r="P99" s="392"/>
      <c r="Q99" s="252"/>
      <c r="R99" s="136"/>
      <c r="S99" s="54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137"/>
      <c r="AH99" s="138"/>
      <c r="AI99" s="136"/>
      <c r="AJ99" s="136"/>
      <c r="AK99" s="137"/>
      <c r="AL99" s="137"/>
      <c r="AM99" s="137"/>
    </row>
    <row r="100" spans="1:39" ht="12.75" customHeight="1">
      <c r="A100" s="389">
        <v>22</v>
      </c>
      <c r="B100" s="391">
        <v>45394</v>
      </c>
      <c r="C100" s="303"/>
      <c r="D100" s="303" t="s">
        <v>1039</v>
      </c>
      <c r="E100" s="304" t="s">
        <v>856</v>
      </c>
      <c r="F100" s="304">
        <v>442.5</v>
      </c>
      <c r="G100" s="304"/>
      <c r="H100" s="304">
        <v>212</v>
      </c>
      <c r="I100" s="305"/>
      <c r="J100" s="387" t="s">
        <v>1052</v>
      </c>
      <c r="K100" s="298">
        <f>F100-H100</f>
        <v>230.5</v>
      </c>
      <c r="L100" s="299">
        <v>50</v>
      </c>
      <c r="M100" s="385">
        <v>2425</v>
      </c>
      <c r="N100" s="298">
        <v>50</v>
      </c>
      <c r="O100" s="387" t="s">
        <v>578</v>
      </c>
      <c r="P100" s="391">
        <v>45397</v>
      </c>
      <c r="Q100" s="252"/>
      <c r="R100" s="136"/>
      <c r="S100" s="54" t="s">
        <v>864</v>
      </c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137"/>
      <c r="AH100" s="138"/>
      <c r="AI100" s="136"/>
      <c r="AJ100" s="136"/>
      <c r="AK100" s="137"/>
      <c r="AL100" s="137"/>
      <c r="AM100" s="137"/>
    </row>
    <row r="101" spans="1:39" ht="12.75" customHeight="1">
      <c r="A101" s="390"/>
      <c r="B101" s="392"/>
      <c r="C101" s="303"/>
      <c r="D101" s="303" t="s">
        <v>1040</v>
      </c>
      <c r="E101" s="304" t="s">
        <v>856</v>
      </c>
      <c r="F101" s="304">
        <v>427.5</v>
      </c>
      <c r="G101" s="304"/>
      <c r="H101" s="304">
        <v>607.5</v>
      </c>
      <c r="I101" s="305"/>
      <c r="J101" s="388"/>
      <c r="K101" s="298">
        <f>F101-H101</f>
        <v>-180</v>
      </c>
      <c r="L101" s="299">
        <v>50</v>
      </c>
      <c r="M101" s="386"/>
      <c r="N101" s="298">
        <v>50</v>
      </c>
      <c r="O101" s="388"/>
      <c r="P101" s="392"/>
      <c r="Q101" s="252"/>
      <c r="R101" s="136"/>
      <c r="S101" s="54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137"/>
      <c r="AH101" s="138"/>
      <c r="AI101" s="136"/>
      <c r="AJ101" s="136"/>
      <c r="AK101" s="137"/>
      <c r="AL101" s="137"/>
      <c r="AM101" s="137"/>
    </row>
    <row r="102" spans="1:39" ht="12.75" customHeight="1">
      <c r="A102" s="389">
        <v>23</v>
      </c>
      <c r="B102" s="391">
        <v>45394</v>
      </c>
      <c r="C102" s="303"/>
      <c r="D102" s="303" t="s">
        <v>1041</v>
      </c>
      <c r="E102" s="304" t="s">
        <v>587</v>
      </c>
      <c r="F102" s="304">
        <v>55</v>
      </c>
      <c r="G102" s="304"/>
      <c r="H102" s="304">
        <v>17.5</v>
      </c>
      <c r="I102" s="305"/>
      <c r="J102" s="387" t="s">
        <v>1050</v>
      </c>
      <c r="K102" s="298">
        <f t="shared" ref="K102:K108" si="59">H102-F102</f>
        <v>-37.5</v>
      </c>
      <c r="L102" s="299">
        <v>50</v>
      </c>
      <c r="M102" s="385">
        <v>2040</v>
      </c>
      <c r="N102" s="298">
        <v>40</v>
      </c>
      <c r="O102" s="387" t="s">
        <v>578</v>
      </c>
      <c r="P102" s="391">
        <v>45397</v>
      </c>
      <c r="Q102" s="252"/>
      <c r="R102" s="136"/>
      <c r="S102" s="54" t="s">
        <v>864</v>
      </c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137"/>
      <c r="AH102" s="138"/>
      <c r="AI102" s="136"/>
      <c r="AJ102" s="136"/>
      <c r="AK102" s="137"/>
      <c r="AL102" s="137"/>
      <c r="AM102" s="137"/>
    </row>
    <row r="103" spans="1:39" ht="12.75" customHeight="1">
      <c r="A103" s="390"/>
      <c r="B103" s="392"/>
      <c r="C103" s="303"/>
      <c r="D103" s="303" t="s">
        <v>1042</v>
      </c>
      <c r="E103" s="304" t="s">
        <v>587</v>
      </c>
      <c r="F103" s="304">
        <v>49</v>
      </c>
      <c r="G103" s="304"/>
      <c r="H103" s="304">
        <v>140</v>
      </c>
      <c r="I103" s="305"/>
      <c r="J103" s="388"/>
      <c r="K103" s="298">
        <f t="shared" si="59"/>
        <v>91</v>
      </c>
      <c r="L103" s="299">
        <v>50</v>
      </c>
      <c r="M103" s="386"/>
      <c r="N103" s="298">
        <v>40</v>
      </c>
      <c r="O103" s="388"/>
      <c r="P103" s="392"/>
      <c r="Q103" s="252"/>
      <c r="R103" s="136"/>
      <c r="S103" s="54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137"/>
      <c r="AH103" s="138"/>
      <c r="AI103" s="136"/>
      <c r="AJ103" s="136"/>
      <c r="AK103" s="137"/>
      <c r="AL103" s="137"/>
      <c r="AM103" s="137"/>
    </row>
    <row r="104" spans="1:39" ht="12.75" customHeight="1">
      <c r="A104" s="306">
        <v>24</v>
      </c>
      <c r="B104" s="302">
        <v>45397</v>
      </c>
      <c r="C104" s="303"/>
      <c r="D104" s="303" t="s">
        <v>1059</v>
      </c>
      <c r="E104" s="304" t="s">
        <v>587</v>
      </c>
      <c r="F104" s="304">
        <v>72</v>
      </c>
      <c r="G104" s="304">
        <v>30</v>
      </c>
      <c r="H104" s="304">
        <v>92</v>
      </c>
      <c r="I104" s="305" t="s">
        <v>976</v>
      </c>
      <c r="J104" s="297" t="s">
        <v>919</v>
      </c>
      <c r="K104" s="298">
        <f t="shared" si="59"/>
        <v>20</v>
      </c>
      <c r="L104" s="299">
        <v>50</v>
      </c>
      <c r="M104" s="300">
        <f t="shared" ref="M104:M105" si="60">(K104*N104)-L104</f>
        <v>750</v>
      </c>
      <c r="N104" s="298">
        <v>40</v>
      </c>
      <c r="O104" s="297" t="s">
        <v>578</v>
      </c>
      <c r="P104" s="301">
        <v>45397</v>
      </c>
      <c r="Q104" s="252"/>
      <c r="R104" s="136"/>
      <c r="S104" s="54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137"/>
      <c r="AH104" s="138"/>
      <c r="AI104" s="136"/>
      <c r="AJ104" s="136"/>
      <c r="AK104" s="137"/>
      <c r="AL104" s="137"/>
      <c r="AM104" s="137"/>
    </row>
    <row r="105" spans="1:39" ht="12.75" customHeight="1">
      <c r="A105" s="335">
        <v>25</v>
      </c>
      <c r="B105" s="334">
        <v>45397</v>
      </c>
      <c r="C105" s="294"/>
      <c r="D105" s="294" t="s">
        <v>1064</v>
      </c>
      <c r="E105" s="295" t="s">
        <v>587</v>
      </c>
      <c r="F105" s="295">
        <v>14</v>
      </c>
      <c r="G105" s="295">
        <v>0</v>
      </c>
      <c r="H105" s="295">
        <v>0</v>
      </c>
      <c r="I105" s="296" t="s">
        <v>1065</v>
      </c>
      <c r="J105" s="336" t="s">
        <v>1066</v>
      </c>
      <c r="K105" s="291">
        <f t="shared" si="59"/>
        <v>-14</v>
      </c>
      <c r="L105" s="292">
        <v>50</v>
      </c>
      <c r="M105" s="337">
        <f t="shared" si="60"/>
        <v>-1100</v>
      </c>
      <c r="N105" s="291">
        <v>75</v>
      </c>
      <c r="O105" s="336" t="s">
        <v>588</v>
      </c>
      <c r="P105" s="293">
        <v>45397</v>
      </c>
      <c r="Q105" s="252"/>
      <c r="R105" s="136"/>
      <c r="S105" s="54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137"/>
      <c r="AH105" s="138"/>
      <c r="AI105" s="136"/>
      <c r="AJ105" s="136"/>
      <c r="AK105" s="137"/>
      <c r="AL105" s="137"/>
      <c r="AM105" s="137"/>
    </row>
    <row r="106" spans="1:39" ht="12.75" customHeight="1">
      <c r="A106" s="335">
        <v>26</v>
      </c>
      <c r="B106" s="334">
        <v>45397</v>
      </c>
      <c r="C106" s="294"/>
      <c r="D106" s="294" t="s">
        <v>1068</v>
      </c>
      <c r="E106" s="295" t="s">
        <v>587</v>
      </c>
      <c r="F106" s="295">
        <v>74</v>
      </c>
      <c r="G106" s="295">
        <v>30</v>
      </c>
      <c r="H106" s="295">
        <v>39</v>
      </c>
      <c r="I106" s="296" t="s">
        <v>1069</v>
      </c>
      <c r="J106" s="336" t="s">
        <v>1070</v>
      </c>
      <c r="K106" s="291">
        <f t="shared" si="59"/>
        <v>-35</v>
      </c>
      <c r="L106" s="292">
        <v>50</v>
      </c>
      <c r="M106" s="337">
        <f t="shared" ref="M106" si="61">(K106*N106)-L106</f>
        <v>-1450</v>
      </c>
      <c r="N106" s="291">
        <v>40</v>
      </c>
      <c r="O106" s="336" t="s">
        <v>588</v>
      </c>
      <c r="P106" s="293">
        <v>45397</v>
      </c>
      <c r="Q106" s="252"/>
      <c r="R106" s="136"/>
      <c r="S106" s="54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137"/>
      <c r="AH106" s="138"/>
      <c r="AI106" s="136"/>
      <c r="AJ106" s="136"/>
      <c r="AK106" s="137"/>
      <c r="AL106" s="137"/>
      <c r="AM106" s="137"/>
    </row>
    <row r="107" spans="1:39" ht="12.75" customHeight="1">
      <c r="A107" s="389">
        <v>27</v>
      </c>
      <c r="B107" s="391">
        <v>45397</v>
      </c>
      <c r="C107" s="303"/>
      <c r="D107" s="303" t="s">
        <v>1071</v>
      </c>
      <c r="E107" s="304" t="s">
        <v>587</v>
      </c>
      <c r="F107" s="304">
        <v>117.5</v>
      </c>
      <c r="G107" s="304"/>
      <c r="H107" s="304">
        <v>30</v>
      </c>
      <c r="I107" s="305"/>
      <c r="J107" s="387" t="s">
        <v>1230</v>
      </c>
      <c r="K107" s="298">
        <f t="shared" si="59"/>
        <v>-87.5</v>
      </c>
      <c r="L107" s="299">
        <v>50</v>
      </c>
      <c r="M107" s="385">
        <v>650</v>
      </c>
      <c r="N107" s="298">
        <v>15</v>
      </c>
      <c r="O107" s="387" t="s">
        <v>578</v>
      </c>
      <c r="P107" s="391">
        <v>45398</v>
      </c>
      <c r="Q107" s="252"/>
      <c r="R107" s="136"/>
      <c r="S107" s="54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137"/>
      <c r="AH107" s="138"/>
      <c r="AI107" s="136"/>
      <c r="AJ107" s="136"/>
      <c r="AK107" s="137"/>
      <c r="AL107" s="137"/>
      <c r="AM107" s="137"/>
    </row>
    <row r="108" spans="1:39" ht="12.75" customHeight="1">
      <c r="A108" s="390"/>
      <c r="B108" s="392"/>
      <c r="C108" s="303"/>
      <c r="D108" s="303" t="s">
        <v>1072</v>
      </c>
      <c r="E108" s="304" t="s">
        <v>587</v>
      </c>
      <c r="F108" s="304">
        <v>132.5</v>
      </c>
      <c r="G108" s="304"/>
      <c r="H108" s="304">
        <v>270</v>
      </c>
      <c r="I108" s="305"/>
      <c r="J108" s="388"/>
      <c r="K108" s="298">
        <f t="shared" si="59"/>
        <v>137.5</v>
      </c>
      <c r="L108" s="299">
        <v>50</v>
      </c>
      <c r="M108" s="386"/>
      <c r="N108" s="298">
        <v>15</v>
      </c>
      <c r="O108" s="388"/>
      <c r="P108" s="392"/>
      <c r="Q108" s="252"/>
      <c r="R108" s="136"/>
      <c r="S108" s="54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137"/>
      <c r="AH108" s="138"/>
      <c r="AI108" s="136"/>
      <c r="AJ108" s="136"/>
      <c r="AK108" s="137"/>
      <c r="AL108" s="137"/>
      <c r="AM108" s="137"/>
    </row>
    <row r="109" spans="1:39" ht="12.75" customHeight="1">
      <c r="A109" s="379">
        <v>28</v>
      </c>
      <c r="B109" s="381">
        <v>45398</v>
      </c>
      <c r="C109" s="253"/>
      <c r="D109" s="253" t="s">
        <v>1232</v>
      </c>
      <c r="E109" s="205" t="s">
        <v>587</v>
      </c>
      <c r="F109" s="205" t="s">
        <v>1073</v>
      </c>
      <c r="G109" s="205"/>
      <c r="H109" s="205"/>
      <c r="I109" s="207"/>
      <c r="J109" s="383" t="s">
        <v>576</v>
      </c>
      <c r="K109" s="205"/>
      <c r="L109" s="208"/>
      <c r="M109" s="284"/>
      <c r="N109" s="205"/>
      <c r="O109" s="338"/>
      <c r="P109" s="381"/>
      <c r="Q109" s="252"/>
      <c r="R109" s="136"/>
      <c r="S109" s="54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137"/>
      <c r="AH109" s="138"/>
      <c r="AI109" s="136"/>
      <c r="AJ109" s="136"/>
      <c r="AK109" s="137"/>
      <c r="AL109" s="137"/>
      <c r="AM109" s="137"/>
    </row>
    <row r="110" spans="1:39" ht="12.75" customHeight="1">
      <c r="A110" s="380"/>
      <c r="B110" s="382"/>
      <c r="C110" s="253"/>
      <c r="D110" s="253" t="s">
        <v>1233</v>
      </c>
      <c r="E110" s="205" t="s">
        <v>856</v>
      </c>
      <c r="F110" s="205" t="s">
        <v>1234</v>
      </c>
      <c r="G110" s="205"/>
      <c r="H110" s="205"/>
      <c r="I110" s="207"/>
      <c r="J110" s="384"/>
      <c r="K110" s="205"/>
      <c r="L110" s="208"/>
      <c r="M110" s="284"/>
      <c r="N110" s="205"/>
      <c r="O110" s="355"/>
      <c r="P110" s="382"/>
      <c r="Q110" s="252"/>
      <c r="R110" s="136"/>
      <c r="S110" s="54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137"/>
      <c r="AH110" s="138"/>
      <c r="AI110" s="136"/>
      <c r="AJ110" s="136"/>
      <c r="AK110" s="137"/>
      <c r="AL110" s="137"/>
      <c r="AM110" s="137"/>
    </row>
    <row r="111" spans="1:39" ht="12.75" customHeight="1">
      <c r="A111" s="379">
        <v>29</v>
      </c>
      <c r="B111" s="381">
        <v>45398</v>
      </c>
      <c r="C111" s="253"/>
      <c r="D111" s="253" t="s">
        <v>1236</v>
      </c>
      <c r="E111" s="205" t="s">
        <v>587</v>
      </c>
      <c r="F111" s="205" t="s">
        <v>1238</v>
      </c>
      <c r="G111" s="205"/>
      <c r="H111" s="205"/>
      <c r="I111" s="207"/>
      <c r="J111" s="383" t="s">
        <v>576</v>
      </c>
      <c r="K111" s="205"/>
      <c r="L111" s="208"/>
      <c r="M111" s="284"/>
      <c r="N111" s="205"/>
      <c r="O111" s="355"/>
      <c r="P111" s="381"/>
      <c r="Q111" s="252"/>
      <c r="R111" s="136"/>
      <c r="S111" s="54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137"/>
      <c r="AH111" s="138"/>
      <c r="AI111" s="136"/>
      <c r="AJ111" s="136"/>
      <c r="AK111" s="137"/>
      <c r="AL111" s="137"/>
      <c r="AM111" s="137"/>
    </row>
    <row r="112" spans="1:39" ht="12.75" customHeight="1">
      <c r="A112" s="380"/>
      <c r="B112" s="382"/>
      <c r="C112" s="253"/>
      <c r="D112" s="253" t="s">
        <v>1237</v>
      </c>
      <c r="E112" s="205" t="s">
        <v>587</v>
      </c>
      <c r="F112" s="205" t="s">
        <v>1238</v>
      </c>
      <c r="G112" s="205"/>
      <c r="H112" s="205"/>
      <c r="I112" s="207"/>
      <c r="J112" s="384"/>
      <c r="K112" s="205"/>
      <c r="L112" s="208"/>
      <c r="M112" s="284"/>
      <c r="N112" s="205"/>
      <c r="O112" s="355"/>
      <c r="P112" s="382"/>
      <c r="Q112" s="252"/>
      <c r="R112" s="136"/>
      <c r="S112" s="54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137"/>
      <c r="AH112" s="138"/>
      <c r="AI112" s="136"/>
      <c r="AJ112" s="136"/>
      <c r="AK112" s="137"/>
      <c r="AL112" s="137"/>
      <c r="AM112" s="137"/>
    </row>
    <row r="113" spans="1:39" ht="12.75" customHeight="1">
      <c r="A113" s="357"/>
      <c r="B113" s="356"/>
      <c r="C113" s="253"/>
      <c r="D113" s="253"/>
      <c r="E113" s="205"/>
      <c r="F113" s="205"/>
      <c r="G113" s="205"/>
      <c r="H113" s="205"/>
      <c r="I113" s="207"/>
      <c r="J113" s="355"/>
      <c r="K113" s="205"/>
      <c r="L113" s="208"/>
      <c r="M113" s="284"/>
      <c r="N113" s="205"/>
      <c r="O113" s="355"/>
      <c r="P113" s="356"/>
      <c r="Q113" s="252"/>
      <c r="R113" s="136"/>
      <c r="S113" s="54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137"/>
      <c r="AH113" s="138"/>
      <c r="AI113" s="136"/>
      <c r="AJ113" s="136"/>
      <c r="AK113" s="137"/>
      <c r="AL113" s="137"/>
      <c r="AM113" s="137"/>
    </row>
    <row r="114" spans="1:39" ht="12.75" customHeight="1">
      <c r="A114" s="357"/>
      <c r="B114" s="356"/>
      <c r="C114" s="253"/>
      <c r="D114" s="253"/>
      <c r="E114" s="205"/>
      <c r="F114" s="205"/>
      <c r="G114" s="205"/>
      <c r="H114" s="205"/>
      <c r="I114" s="207"/>
      <c r="J114" s="355"/>
      <c r="K114" s="205"/>
      <c r="L114" s="208"/>
      <c r="M114" s="284"/>
      <c r="N114" s="205"/>
      <c r="O114" s="355"/>
      <c r="P114" s="356"/>
      <c r="Q114" s="252"/>
      <c r="R114" s="136"/>
      <c r="S114" s="54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137"/>
      <c r="AH114" s="138"/>
      <c r="AI114" s="136"/>
      <c r="AJ114" s="136"/>
      <c r="AK114" s="137"/>
      <c r="AL114" s="137"/>
      <c r="AM114" s="137"/>
    </row>
    <row r="115" spans="1:39" s="277" customFormat="1" ht="12.75" customHeight="1">
      <c r="A115" s="267"/>
      <c r="B115" s="268"/>
      <c r="C115" s="269"/>
      <c r="D115" s="269"/>
      <c r="E115" s="267"/>
      <c r="F115" s="267"/>
      <c r="G115" s="267"/>
      <c r="H115" s="267"/>
      <c r="I115" s="270"/>
      <c r="J115" s="270"/>
      <c r="K115" s="267"/>
      <c r="L115" s="279"/>
      <c r="M115" s="278"/>
      <c r="N115" s="267"/>
      <c r="O115" s="270"/>
      <c r="P115" s="268"/>
      <c r="Q115" s="271"/>
      <c r="R115" s="272"/>
      <c r="S115" s="273"/>
      <c r="T115" s="274"/>
      <c r="U115" s="274"/>
      <c r="V115" s="274"/>
      <c r="W115" s="274"/>
      <c r="X115" s="274"/>
      <c r="Y115" s="274"/>
      <c r="Z115" s="274"/>
      <c r="AA115" s="274"/>
      <c r="AB115" s="274"/>
      <c r="AC115" s="274"/>
      <c r="AD115" s="274"/>
      <c r="AE115" s="274"/>
      <c r="AF115" s="274"/>
      <c r="AG115" s="275"/>
      <c r="AH115" s="276"/>
      <c r="AI115" s="272"/>
      <c r="AJ115" s="272"/>
      <c r="AK115" s="275"/>
      <c r="AL115" s="275"/>
      <c r="AM115" s="275"/>
    </row>
    <row r="116" spans="1:39" ht="38.25" customHeight="1">
      <c r="A116" s="91" t="s">
        <v>599</v>
      </c>
      <c r="B116" s="143"/>
      <c r="C116" s="143"/>
      <c r="D116" s="144"/>
      <c r="E116" s="125"/>
      <c r="F116" s="6"/>
      <c r="G116" s="6"/>
      <c r="H116" s="126"/>
      <c r="I116" s="145"/>
      <c r="J116" s="1"/>
      <c r="K116" s="6"/>
      <c r="L116" s="6"/>
      <c r="M116" s="6"/>
      <c r="N116" s="1"/>
      <c r="O116" s="1"/>
      <c r="R116" s="1"/>
      <c r="S116" s="6"/>
      <c r="T116" s="1"/>
      <c r="U116" s="1"/>
      <c r="V116" s="1"/>
      <c r="W116" s="1"/>
      <c r="X116" s="1"/>
      <c r="Y116" s="6"/>
      <c r="Z116" s="1"/>
      <c r="AA116" s="1"/>
      <c r="AB116" s="1"/>
      <c r="AC116" s="1"/>
      <c r="AD116" s="1"/>
      <c r="AE116" s="6"/>
      <c r="AF116" s="1"/>
      <c r="AG116" s="1"/>
      <c r="AH116" s="1"/>
      <c r="AI116" s="1"/>
      <c r="AJ116" s="1"/>
      <c r="AK116" s="6"/>
      <c r="AL116" s="1"/>
    </row>
    <row r="117" spans="1:39" ht="38.25">
      <c r="A117" s="92" t="s">
        <v>16</v>
      </c>
      <c r="B117" s="93" t="s">
        <v>551</v>
      </c>
      <c r="C117" s="93"/>
      <c r="D117" s="94" t="s">
        <v>562</v>
      </c>
      <c r="E117" s="93" t="s">
        <v>563</v>
      </c>
      <c r="F117" s="93" t="s">
        <v>564</v>
      </c>
      <c r="G117" s="93" t="s">
        <v>565</v>
      </c>
      <c r="H117" s="93" t="s">
        <v>566</v>
      </c>
      <c r="I117" s="93" t="s">
        <v>567</v>
      </c>
      <c r="J117" s="92" t="s">
        <v>568</v>
      </c>
      <c r="K117" s="129" t="s">
        <v>586</v>
      </c>
      <c r="L117" s="130" t="s">
        <v>570</v>
      </c>
      <c r="M117" s="95" t="s">
        <v>571</v>
      </c>
      <c r="N117" s="93" t="s">
        <v>572</v>
      </c>
      <c r="O117" s="94" t="s">
        <v>573</v>
      </c>
      <c r="P117" s="215" t="s">
        <v>574</v>
      </c>
      <c r="Q117" s="217" t="s">
        <v>849</v>
      </c>
      <c r="R117" s="37"/>
      <c r="S117" s="6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</row>
    <row r="118" spans="1:39" ht="12.75" customHeight="1">
      <c r="A118" s="205">
        <v>1</v>
      </c>
      <c r="B118" s="206">
        <v>45356</v>
      </c>
      <c r="C118" s="253"/>
      <c r="D118" s="253" t="s">
        <v>298</v>
      </c>
      <c r="E118" s="205" t="s">
        <v>575</v>
      </c>
      <c r="F118" s="205" t="s">
        <v>886</v>
      </c>
      <c r="G118" s="205">
        <v>35</v>
      </c>
      <c r="H118" s="205"/>
      <c r="I118" s="205" t="s">
        <v>884</v>
      </c>
      <c r="J118" s="205" t="s">
        <v>576</v>
      </c>
      <c r="K118" s="205"/>
      <c r="L118" s="282"/>
      <c r="M118" s="283"/>
      <c r="N118" s="205"/>
      <c r="O118" s="258"/>
      <c r="P118" s="208">
        <f>VLOOKUP(D118,'MidCap Intra'!$B$11:$C$568,2,0)</f>
        <v>39</v>
      </c>
      <c r="Q118" s="280"/>
      <c r="S118" s="281" t="s">
        <v>577</v>
      </c>
      <c r="T118" s="233"/>
      <c r="U118" s="233"/>
      <c r="V118" s="233"/>
      <c r="W118" s="233"/>
      <c r="X118" s="233"/>
      <c r="Y118" s="233"/>
      <c r="Z118" s="233"/>
    </row>
    <row r="119" spans="1:39" ht="12.75" customHeight="1">
      <c r="A119" s="205">
        <v>2</v>
      </c>
      <c r="B119" s="206">
        <v>45390</v>
      </c>
      <c r="C119" s="253"/>
      <c r="D119" s="253" t="s">
        <v>985</v>
      </c>
      <c r="E119" s="205" t="s">
        <v>575</v>
      </c>
      <c r="F119" s="205" t="s">
        <v>986</v>
      </c>
      <c r="G119" s="205">
        <v>1770</v>
      </c>
      <c r="H119" s="205"/>
      <c r="I119" s="205" t="s">
        <v>897</v>
      </c>
      <c r="J119" s="205" t="s">
        <v>576</v>
      </c>
      <c r="K119" s="205"/>
      <c r="L119" s="282"/>
      <c r="M119" s="283"/>
      <c r="N119" s="205"/>
      <c r="O119" s="258"/>
      <c r="P119" s="208"/>
      <c r="Q119" s="280"/>
      <c r="S119" s="281" t="s">
        <v>577</v>
      </c>
      <c r="T119" s="233"/>
      <c r="U119" s="233"/>
      <c r="V119" s="233"/>
      <c r="W119" s="233"/>
      <c r="X119" s="233"/>
      <c r="Y119" s="233"/>
      <c r="Z119" s="233"/>
    </row>
    <row r="120" spans="1:39" ht="12.75" customHeight="1">
      <c r="A120" s="205"/>
      <c r="B120" s="206"/>
      <c r="C120" s="253"/>
      <c r="D120" s="253"/>
      <c r="E120" s="205"/>
      <c r="F120" s="205"/>
      <c r="G120" s="205"/>
      <c r="H120" s="205"/>
      <c r="I120" s="205"/>
      <c r="J120" s="205"/>
      <c r="K120" s="205"/>
      <c r="L120" s="282"/>
      <c r="M120" s="283"/>
      <c r="N120" s="205"/>
      <c r="O120" s="258"/>
      <c r="P120" s="206"/>
      <c r="Q120" s="280"/>
      <c r="S120" s="281"/>
      <c r="T120" s="233"/>
      <c r="U120" s="233"/>
      <c r="V120" s="233"/>
      <c r="W120" s="233"/>
      <c r="X120" s="233"/>
      <c r="Y120" s="233"/>
      <c r="Z120" s="233"/>
    </row>
    <row r="121" spans="1:39" ht="12.75" customHeight="1">
      <c r="A121" s="111" t="s">
        <v>579</v>
      </c>
      <c r="B121" s="111"/>
      <c r="C121" s="111"/>
      <c r="D121" s="111"/>
      <c r="E121" s="37"/>
      <c r="F121" s="118" t="s">
        <v>581</v>
      </c>
      <c r="G121" s="54"/>
      <c r="H121" s="54"/>
      <c r="I121" s="54"/>
      <c r="J121" s="6"/>
      <c r="K121" s="131"/>
      <c r="L121" s="132"/>
      <c r="M121" s="6"/>
      <c r="N121" s="101"/>
      <c r="O121" s="146"/>
      <c r="P121" s="1"/>
      <c r="Q121" s="223"/>
      <c r="R121" s="1"/>
      <c r="S121" s="6"/>
      <c r="T121" s="1"/>
      <c r="U121" s="1"/>
      <c r="V121" s="1"/>
      <c r="W121" s="1"/>
      <c r="X121" s="1"/>
      <c r="Y121" s="1"/>
      <c r="Z121" s="1"/>
      <c r="AA121" s="1"/>
    </row>
    <row r="122" spans="1:39" ht="12.75" customHeight="1">
      <c r="A122" s="117" t="s">
        <v>580</v>
      </c>
      <c r="B122" s="111"/>
      <c r="C122" s="111"/>
      <c r="D122" s="111"/>
      <c r="E122" s="6"/>
      <c r="F122" s="118" t="s">
        <v>584</v>
      </c>
      <c r="G122" s="6"/>
      <c r="H122" s="6" t="s">
        <v>601</v>
      </c>
      <c r="I122" s="6"/>
      <c r="J122" s="1"/>
      <c r="K122" s="6"/>
      <c r="L122" s="6"/>
      <c r="M122" s="6"/>
      <c r="N122" s="1"/>
      <c r="O122" s="1"/>
      <c r="R122" s="1"/>
      <c r="S122" s="6"/>
      <c r="T122" s="1"/>
      <c r="U122" s="1"/>
      <c r="V122" s="1"/>
      <c r="W122" s="1"/>
      <c r="X122" s="1"/>
      <c r="Y122" s="1"/>
      <c r="Z122" s="1"/>
      <c r="AA122" s="1"/>
    </row>
    <row r="123" spans="1:39" ht="12.75" customHeight="1">
      <c r="A123" s="117"/>
      <c r="B123" s="111"/>
      <c r="C123" s="111"/>
      <c r="D123" s="111"/>
      <c r="E123" s="6"/>
      <c r="F123" s="118"/>
      <c r="G123" s="6"/>
      <c r="H123" s="6"/>
      <c r="I123" s="6"/>
      <c r="J123" s="1"/>
      <c r="K123" s="6"/>
      <c r="L123" s="6"/>
      <c r="M123" s="6"/>
      <c r="N123" s="1"/>
      <c r="O123" s="1"/>
      <c r="R123" s="1"/>
      <c r="S123" s="54"/>
      <c r="T123" s="1"/>
      <c r="U123" s="1"/>
      <c r="V123" s="1"/>
      <c r="W123" s="1"/>
      <c r="X123" s="1"/>
      <c r="Y123" s="1"/>
      <c r="Z123" s="1"/>
      <c r="AA123" s="1"/>
    </row>
    <row r="124" spans="1:39" ht="12.75" customHeight="1">
      <c r="A124" s="117"/>
      <c r="B124" s="111"/>
      <c r="C124" s="111"/>
      <c r="D124" s="111"/>
      <c r="E124" s="6"/>
      <c r="F124" s="118"/>
      <c r="G124" s="54"/>
      <c r="H124" s="37"/>
      <c r="I124" s="54"/>
      <c r="J124" s="6"/>
      <c r="K124" s="131"/>
      <c r="L124" s="132"/>
      <c r="M124" s="6"/>
      <c r="N124" s="101"/>
      <c r="O124" s="133"/>
      <c r="P124" s="1"/>
      <c r="Q124" s="223"/>
      <c r="R124" s="1"/>
      <c r="S124" s="6"/>
      <c r="T124" s="1"/>
      <c r="U124" s="1"/>
      <c r="V124" s="1"/>
      <c r="W124" s="1"/>
      <c r="X124" s="1"/>
      <c r="Y124" s="1"/>
      <c r="Z124" s="1"/>
      <c r="AA124" s="1"/>
    </row>
    <row r="125" spans="1:39" ht="12.75" customHeight="1">
      <c r="A125" s="117"/>
      <c r="B125" s="111"/>
      <c r="C125" s="111"/>
      <c r="D125" s="111"/>
      <c r="E125" s="6"/>
      <c r="F125" s="118"/>
      <c r="G125" s="54"/>
      <c r="H125" s="37"/>
      <c r="I125" s="54"/>
      <c r="J125" s="6"/>
      <c r="K125" s="131"/>
      <c r="L125" s="132"/>
      <c r="M125" s="6"/>
      <c r="N125" s="101"/>
      <c r="O125" s="133"/>
      <c r="P125" s="1"/>
      <c r="Q125" s="223"/>
      <c r="R125" s="1"/>
      <c r="S125" s="6"/>
      <c r="T125" s="1"/>
      <c r="U125" s="1"/>
      <c r="V125" s="1"/>
      <c r="W125" s="1"/>
      <c r="X125" s="1"/>
      <c r="Y125" s="1"/>
      <c r="Z125" s="1"/>
      <c r="AA125" s="1"/>
    </row>
    <row r="126" spans="1:39" ht="12.75" customHeight="1">
      <c r="A126" s="117"/>
      <c r="B126" s="111"/>
      <c r="C126" s="111"/>
      <c r="D126" s="111"/>
      <c r="E126" s="6"/>
      <c r="F126" s="118"/>
      <c r="G126" s="54"/>
      <c r="H126" s="37"/>
      <c r="I126" s="54"/>
      <c r="J126" s="6"/>
      <c r="K126" s="131"/>
      <c r="L126" s="132"/>
      <c r="M126" s="6"/>
      <c r="N126" s="101"/>
      <c r="O126" s="133"/>
      <c r="P126" s="1"/>
      <c r="Q126" s="223"/>
      <c r="R126" s="1"/>
      <c r="S126" s="6"/>
      <c r="T126" s="1"/>
      <c r="U126" s="1"/>
      <c r="V126" s="1"/>
      <c r="W126" s="1"/>
      <c r="X126" s="1"/>
      <c r="Y126" s="1"/>
      <c r="Z126" s="1"/>
      <c r="AA126" s="1"/>
    </row>
    <row r="127" spans="1:39" ht="12.75" customHeight="1">
      <c r="A127" s="117"/>
      <c r="B127" s="111"/>
      <c r="C127" s="111"/>
      <c r="D127" s="111"/>
      <c r="E127" s="6"/>
      <c r="F127" s="118"/>
      <c r="G127" s="54"/>
      <c r="H127" s="37"/>
      <c r="I127" s="54"/>
      <c r="J127" s="6"/>
      <c r="K127" s="131"/>
      <c r="L127" s="132"/>
      <c r="M127" s="6"/>
      <c r="N127" s="101"/>
      <c r="O127" s="133"/>
      <c r="P127" s="1"/>
      <c r="Q127" s="223"/>
      <c r="R127" s="1"/>
      <c r="S127" s="6"/>
      <c r="T127" s="1"/>
      <c r="U127" s="1"/>
      <c r="V127" s="1"/>
      <c r="W127" s="1"/>
      <c r="X127" s="1"/>
      <c r="Y127" s="1"/>
      <c r="Z127" s="1"/>
      <c r="AA127" s="1"/>
    </row>
    <row r="128" spans="1:39" ht="12.75" customHeight="1">
      <c r="A128" s="117"/>
      <c r="B128" s="111"/>
      <c r="C128" s="111"/>
      <c r="D128" s="111"/>
      <c r="E128" s="6"/>
      <c r="F128" s="118"/>
      <c r="G128" s="54"/>
      <c r="H128" s="37"/>
      <c r="I128" s="54"/>
      <c r="J128" s="6"/>
      <c r="K128" s="131"/>
      <c r="L128" s="132"/>
      <c r="M128" s="6"/>
      <c r="N128" s="101"/>
      <c r="O128" s="133"/>
      <c r="P128" s="1"/>
      <c r="Q128" s="223"/>
      <c r="R128" s="1"/>
      <c r="S128" s="6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>
      <c r="A129" s="117"/>
      <c r="B129" s="111"/>
      <c r="C129" s="111"/>
      <c r="D129" s="111"/>
      <c r="E129" s="6"/>
      <c r="F129" s="118"/>
      <c r="G129" s="54"/>
      <c r="H129" s="37"/>
      <c r="I129" s="54"/>
      <c r="J129" s="6"/>
      <c r="K129" s="131"/>
      <c r="L129" s="132"/>
      <c r="M129" s="6"/>
      <c r="N129" s="101"/>
      <c r="O129" s="133"/>
      <c r="P129" s="1"/>
      <c r="Q129" s="223"/>
      <c r="R129" s="1"/>
      <c r="S129" s="6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>
      <c r="A130" s="54"/>
      <c r="B130" s="100"/>
      <c r="C130" s="100"/>
      <c r="D130" s="37"/>
      <c r="E130" s="54"/>
      <c r="F130" s="54"/>
      <c r="G130" s="54"/>
      <c r="H130" s="37"/>
      <c r="I130" s="54"/>
      <c r="J130" s="6"/>
      <c r="K130" s="131"/>
      <c r="L130" s="132"/>
      <c r="M130" s="6"/>
      <c r="N130" s="101"/>
      <c r="O130" s="133"/>
      <c r="P130" s="1"/>
      <c r="Q130" s="223"/>
      <c r="R130" s="1"/>
      <c r="S130" s="6"/>
      <c r="T130" s="1"/>
      <c r="U130" s="1"/>
      <c r="V130" s="1"/>
      <c r="W130" s="1"/>
      <c r="X130" s="1"/>
      <c r="Y130" s="1"/>
      <c r="Z130" s="1"/>
      <c r="AA130" s="1"/>
    </row>
    <row r="131" spans="1:27" ht="38.25" customHeight="1">
      <c r="A131" s="37"/>
      <c r="B131" s="147" t="s">
        <v>602</v>
      </c>
      <c r="C131" s="147"/>
      <c r="D131" s="147"/>
      <c r="E131" s="147"/>
      <c r="F131" s="6"/>
      <c r="G131" s="6"/>
      <c r="H131" s="127"/>
      <c r="I131" s="6"/>
      <c r="J131" s="127"/>
      <c r="K131" s="128"/>
      <c r="L131" s="6"/>
      <c r="M131" s="6"/>
      <c r="N131" s="1"/>
      <c r="O131" s="1"/>
      <c r="P131" s="1"/>
      <c r="Q131" s="223"/>
      <c r="R131" s="1"/>
      <c r="S131" s="6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>
      <c r="A132" s="92" t="s">
        <v>16</v>
      </c>
      <c r="B132" s="93" t="s">
        <v>551</v>
      </c>
      <c r="C132" s="93"/>
      <c r="D132" s="94" t="s">
        <v>562</v>
      </c>
      <c r="E132" s="93" t="s">
        <v>563</v>
      </c>
      <c r="F132" s="93" t="s">
        <v>564</v>
      </c>
      <c r="G132" s="93" t="s">
        <v>603</v>
      </c>
      <c r="H132" s="93" t="s">
        <v>604</v>
      </c>
      <c r="I132" s="93" t="s">
        <v>567</v>
      </c>
      <c r="J132" s="148" t="s">
        <v>568</v>
      </c>
      <c r="K132" s="93" t="s">
        <v>569</v>
      </c>
      <c r="L132" s="93" t="s">
        <v>605</v>
      </c>
      <c r="M132" s="93" t="s">
        <v>572</v>
      </c>
      <c r="N132" s="94" t="s">
        <v>573</v>
      </c>
      <c r="O132" s="1"/>
      <c r="P132" s="1"/>
      <c r="Q132" s="223"/>
      <c r="R132" s="1"/>
      <c r="S132" s="6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>
      <c r="A133" s="149">
        <v>1</v>
      </c>
      <c r="B133" s="150">
        <v>41579</v>
      </c>
      <c r="C133" s="150"/>
      <c r="D133" s="151" t="s">
        <v>606</v>
      </c>
      <c r="E133" s="152" t="s">
        <v>575</v>
      </c>
      <c r="F133" s="153">
        <v>82</v>
      </c>
      <c r="G133" s="152" t="s">
        <v>607</v>
      </c>
      <c r="H133" s="152">
        <v>100</v>
      </c>
      <c r="I133" s="154">
        <v>100</v>
      </c>
      <c r="J133" s="155" t="s">
        <v>608</v>
      </c>
      <c r="K133" s="156">
        <f t="shared" ref="K133:K164" si="62">H133-F133</f>
        <v>18</v>
      </c>
      <c r="L133" s="157">
        <f t="shared" ref="L133:L164" si="63">K133/F133</f>
        <v>0.21951219512195122</v>
      </c>
      <c r="M133" s="152" t="s">
        <v>578</v>
      </c>
      <c r="N133" s="158">
        <v>42657</v>
      </c>
      <c r="O133" s="1"/>
      <c r="P133" s="1"/>
      <c r="Q133" s="223"/>
      <c r="R133" s="1"/>
      <c r="S133" s="6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>
      <c r="A134" s="149">
        <v>2</v>
      </c>
      <c r="B134" s="150">
        <v>41794</v>
      </c>
      <c r="C134" s="150"/>
      <c r="D134" s="151" t="s">
        <v>609</v>
      </c>
      <c r="E134" s="152" t="s">
        <v>587</v>
      </c>
      <c r="F134" s="153">
        <v>257</v>
      </c>
      <c r="G134" s="152" t="s">
        <v>607</v>
      </c>
      <c r="H134" s="152">
        <v>300</v>
      </c>
      <c r="I134" s="154">
        <v>300</v>
      </c>
      <c r="J134" s="155" t="s">
        <v>608</v>
      </c>
      <c r="K134" s="156">
        <f t="shared" si="62"/>
        <v>43</v>
      </c>
      <c r="L134" s="157">
        <f t="shared" si="63"/>
        <v>0.16731517509727625</v>
      </c>
      <c r="M134" s="152" t="s">
        <v>578</v>
      </c>
      <c r="N134" s="158">
        <v>41822</v>
      </c>
      <c r="O134" s="1"/>
      <c r="P134" s="1"/>
      <c r="Q134" s="223"/>
      <c r="R134" s="1"/>
      <c r="S134" s="6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>
      <c r="A135" s="149">
        <v>3</v>
      </c>
      <c r="B135" s="150">
        <v>41828</v>
      </c>
      <c r="C135" s="150"/>
      <c r="D135" s="151" t="s">
        <v>610</v>
      </c>
      <c r="E135" s="152" t="s">
        <v>587</v>
      </c>
      <c r="F135" s="153">
        <v>393</v>
      </c>
      <c r="G135" s="152" t="s">
        <v>607</v>
      </c>
      <c r="H135" s="152">
        <v>468</v>
      </c>
      <c r="I135" s="154">
        <v>468</v>
      </c>
      <c r="J135" s="155" t="s">
        <v>608</v>
      </c>
      <c r="K135" s="156">
        <f t="shared" si="62"/>
        <v>75</v>
      </c>
      <c r="L135" s="157">
        <f t="shared" si="63"/>
        <v>0.19083969465648856</v>
      </c>
      <c r="M135" s="152" t="s">
        <v>578</v>
      </c>
      <c r="N135" s="158">
        <v>41863</v>
      </c>
      <c r="O135" s="1"/>
      <c r="P135" s="1"/>
      <c r="Q135" s="223"/>
      <c r="R135" s="1"/>
      <c r="S135" s="6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>
      <c r="A136" s="149">
        <v>4</v>
      </c>
      <c r="B136" s="150">
        <v>41857</v>
      </c>
      <c r="C136" s="150"/>
      <c r="D136" s="151" t="s">
        <v>611</v>
      </c>
      <c r="E136" s="152" t="s">
        <v>587</v>
      </c>
      <c r="F136" s="153">
        <v>205</v>
      </c>
      <c r="G136" s="152" t="s">
        <v>607</v>
      </c>
      <c r="H136" s="152">
        <v>275</v>
      </c>
      <c r="I136" s="154">
        <v>250</v>
      </c>
      <c r="J136" s="155" t="s">
        <v>608</v>
      </c>
      <c r="K136" s="156">
        <f t="shared" si="62"/>
        <v>70</v>
      </c>
      <c r="L136" s="157">
        <f t="shared" si="63"/>
        <v>0.34146341463414637</v>
      </c>
      <c r="M136" s="152" t="s">
        <v>578</v>
      </c>
      <c r="N136" s="158">
        <v>41962</v>
      </c>
      <c r="O136" s="1"/>
      <c r="P136" s="1"/>
      <c r="Q136" s="223"/>
      <c r="R136" s="1"/>
      <c r="S136" s="6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>
      <c r="A137" s="149">
        <v>5</v>
      </c>
      <c r="B137" s="150">
        <v>41886</v>
      </c>
      <c r="C137" s="150"/>
      <c r="D137" s="151" t="s">
        <v>612</v>
      </c>
      <c r="E137" s="152" t="s">
        <v>587</v>
      </c>
      <c r="F137" s="153">
        <v>162</v>
      </c>
      <c r="G137" s="152" t="s">
        <v>607</v>
      </c>
      <c r="H137" s="152">
        <v>190</v>
      </c>
      <c r="I137" s="154">
        <v>190</v>
      </c>
      <c r="J137" s="155" t="s">
        <v>608</v>
      </c>
      <c r="K137" s="156">
        <f t="shared" si="62"/>
        <v>28</v>
      </c>
      <c r="L137" s="157">
        <f t="shared" si="63"/>
        <v>0.1728395061728395</v>
      </c>
      <c r="M137" s="152" t="s">
        <v>578</v>
      </c>
      <c r="N137" s="158">
        <v>42006</v>
      </c>
      <c r="O137" s="1"/>
      <c r="P137" s="1"/>
      <c r="Q137" s="223"/>
      <c r="R137" s="1"/>
      <c r="S137" s="6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>
      <c r="A138" s="149">
        <v>6</v>
      </c>
      <c r="B138" s="150">
        <v>41886</v>
      </c>
      <c r="C138" s="150"/>
      <c r="D138" s="151" t="s">
        <v>613</v>
      </c>
      <c r="E138" s="152" t="s">
        <v>587</v>
      </c>
      <c r="F138" s="153">
        <v>75</v>
      </c>
      <c r="G138" s="152" t="s">
        <v>607</v>
      </c>
      <c r="H138" s="152">
        <v>91.5</v>
      </c>
      <c r="I138" s="154" t="s">
        <v>600</v>
      </c>
      <c r="J138" s="155" t="s">
        <v>614</v>
      </c>
      <c r="K138" s="156">
        <f t="shared" si="62"/>
        <v>16.5</v>
      </c>
      <c r="L138" s="157">
        <f t="shared" si="63"/>
        <v>0.22</v>
      </c>
      <c r="M138" s="152" t="s">
        <v>578</v>
      </c>
      <c r="N138" s="158">
        <v>41954</v>
      </c>
      <c r="O138" s="1"/>
      <c r="P138" s="1"/>
      <c r="Q138" s="223"/>
      <c r="R138" s="1"/>
      <c r="S138" s="6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>
      <c r="A139" s="149">
        <v>7</v>
      </c>
      <c r="B139" s="150">
        <v>41913</v>
      </c>
      <c r="C139" s="150"/>
      <c r="D139" s="151" t="s">
        <v>615</v>
      </c>
      <c r="E139" s="152" t="s">
        <v>587</v>
      </c>
      <c r="F139" s="153">
        <v>850</v>
      </c>
      <c r="G139" s="152" t="s">
        <v>607</v>
      </c>
      <c r="H139" s="152">
        <v>982.5</v>
      </c>
      <c r="I139" s="154">
        <v>1050</v>
      </c>
      <c r="J139" s="155" t="s">
        <v>616</v>
      </c>
      <c r="K139" s="156">
        <f t="shared" si="62"/>
        <v>132.5</v>
      </c>
      <c r="L139" s="157">
        <f t="shared" si="63"/>
        <v>0.15588235294117647</v>
      </c>
      <c r="M139" s="152" t="s">
        <v>578</v>
      </c>
      <c r="N139" s="158">
        <v>42039</v>
      </c>
      <c r="O139" s="1"/>
      <c r="P139" s="1"/>
      <c r="Q139" s="223"/>
      <c r="R139" s="1"/>
      <c r="S139" s="6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>
      <c r="A140" s="149">
        <v>8</v>
      </c>
      <c r="B140" s="150">
        <v>41913</v>
      </c>
      <c r="C140" s="150"/>
      <c r="D140" s="151" t="s">
        <v>617</v>
      </c>
      <c r="E140" s="152" t="s">
        <v>587</v>
      </c>
      <c r="F140" s="153">
        <v>475</v>
      </c>
      <c r="G140" s="152" t="s">
        <v>607</v>
      </c>
      <c r="H140" s="152">
        <v>515</v>
      </c>
      <c r="I140" s="154">
        <v>600</v>
      </c>
      <c r="J140" s="155" t="s">
        <v>618</v>
      </c>
      <c r="K140" s="156">
        <f t="shared" si="62"/>
        <v>40</v>
      </c>
      <c r="L140" s="157">
        <f t="shared" si="63"/>
        <v>8.4210526315789472E-2</v>
      </c>
      <c r="M140" s="152" t="s">
        <v>578</v>
      </c>
      <c r="N140" s="158">
        <v>41939</v>
      </c>
      <c r="O140" s="1"/>
      <c r="P140" s="1"/>
      <c r="Q140" s="223"/>
      <c r="R140" s="1"/>
      <c r="S140" s="6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>
      <c r="A141" s="149">
        <v>9</v>
      </c>
      <c r="B141" s="150">
        <v>41913</v>
      </c>
      <c r="C141" s="150"/>
      <c r="D141" s="151" t="s">
        <v>619</v>
      </c>
      <c r="E141" s="152" t="s">
        <v>587</v>
      </c>
      <c r="F141" s="153">
        <v>86</v>
      </c>
      <c r="G141" s="152" t="s">
        <v>607</v>
      </c>
      <c r="H141" s="152">
        <v>99</v>
      </c>
      <c r="I141" s="154">
        <v>140</v>
      </c>
      <c r="J141" s="155" t="s">
        <v>620</v>
      </c>
      <c r="K141" s="156">
        <f t="shared" si="62"/>
        <v>13</v>
      </c>
      <c r="L141" s="157">
        <f t="shared" si="63"/>
        <v>0.15116279069767441</v>
      </c>
      <c r="M141" s="152" t="s">
        <v>578</v>
      </c>
      <c r="N141" s="158">
        <v>41939</v>
      </c>
      <c r="O141" s="1"/>
      <c r="P141" s="1"/>
      <c r="Q141" s="223"/>
      <c r="R141" s="1"/>
      <c r="S141" s="6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>
      <c r="A142" s="149">
        <v>10</v>
      </c>
      <c r="B142" s="150">
        <v>41926</v>
      </c>
      <c r="C142" s="150"/>
      <c r="D142" s="151" t="s">
        <v>621</v>
      </c>
      <c r="E142" s="152" t="s">
        <v>587</v>
      </c>
      <c r="F142" s="153">
        <v>496.6</v>
      </c>
      <c r="G142" s="152" t="s">
        <v>607</v>
      </c>
      <c r="H142" s="152">
        <v>621</v>
      </c>
      <c r="I142" s="154">
        <v>580</v>
      </c>
      <c r="J142" s="155" t="s">
        <v>608</v>
      </c>
      <c r="K142" s="156">
        <f t="shared" si="62"/>
        <v>124.39999999999998</v>
      </c>
      <c r="L142" s="157">
        <f t="shared" si="63"/>
        <v>0.25050342327829234</v>
      </c>
      <c r="M142" s="152" t="s">
        <v>578</v>
      </c>
      <c r="N142" s="158">
        <v>42605</v>
      </c>
      <c r="O142" s="1"/>
      <c r="P142" s="1"/>
      <c r="Q142" s="223"/>
      <c r="R142" s="1"/>
      <c r="S142" s="6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>
      <c r="A143" s="149">
        <v>11</v>
      </c>
      <c r="B143" s="150">
        <v>41926</v>
      </c>
      <c r="C143" s="150"/>
      <c r="D143" s="151" t="s">
        <v>622</v>
      </c>
      <c r="E143" s="152" t="s">
        <v>587</v>
      </c>
      <c r="F143" s="153">
        <v>2481.9</v>
      </c>
      <c r="G143" s="152" t="s">
        <v>607</v>
      </c>
      <c r="H143" s="152">
        <v>2840</v>
      </c>
      <c r="I143" s="154">
        <v>2870</v>
      </c>
      <c r="J143" s="155" t="s">
        <v>623</v>
      </c>
      <c r="K143" s="156">
        <f t="shared" si="62"/>
        <v>358.09999999999991</v>
      </c>
      <c r="L143" s="157">
        <f t="shared" si="63"/>
        <v>0.14428462065353154</v>
      </c>
      <c r="M143" s="152" t="s">
        <v>578</v>
      </c>
      <c r="N143" s="158">
        <v>42017</v>
      </c>
      <c r="O143" s="1"/>
      <c r="P143" s="1"/>
      <c r="Q143" s="223"/>
      <c r="R143" s="1"/>
      <c r="S143" s="6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>
      <c r="A144" s="149">
        <v>12</v>
      </c>
      <c r="B144" s="150">
        <v>41928</v>
      </c>
      <c r="C144" s="150"/>
      <c r="D144" s="151" t="s">
        <v>624</v>
      </c>
      <c r="E144" s="152" t="s">
        <v>587</v>
      </c>
      <c r="F144" s="153">
        <v>84.5</v>
      </c>
      <c r="G144" s="152" t="s">
        <v>607</v>
      </c>
      <c r="H144" s="152">
        <v>93</v>
      </c>
      <c r="I144" s="154">
        <v>110</v>
      </c>
      <c r="J144" s="155" t="s">
        <v>625</v>
      </c>
      <c r="K144" s="156">
        <f t="shared" si="62"/>
        <v>8.5</v>
      </c>
      <c r="L144" s="157">
        <f t="shared" si="63"/>
        <v>0.10059171597633136</v>
      </c>
      <c r="M144" s="152" t="s">
        <v>578</v>
      </c>
      <c r="N144" s="158">
        <v>41939</v>
      </c>
      <c r="O144" s="1"/>
      <c r="P144" s="1"/>
      <c r="Q144" s="223"/>
      <c r="R144" s="1"/>
      <c r="S144" s="6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>
      <c r="A145" s="149">
        <v>13</v>
      </c>
      <c r="B145" s="150">
        <v>41928</v>
      </c>
      <c r="C145" s="150"/>
      <c r="D145" s="151" t="s">
        <v>626</v>
      </c>
      <c r="E145" s="152" t="s">
        <v>587</v>
      </c>
      <c r="F145" s="153">
        <v>401</v>
      </c>
      <c r="G145" s="152" t="s">
        <v>607</v>
      </c>
      <c r="H145" s="152">
        <v>428</v>
      </c>
      <c r="I145" s="154">
        <v>450</v>
      </c>
      <c r="J145" s="155" t="s">
        <v>627</v>
      </c>
      <c r="K145" s="156">
        <f t="shared" si="62"/>
        <v>27</v>
      </c>
      <c r="L145" s="157">
        <f t="shared" si="63"/>
        <v>6.7331670822942641E-2</v>
      </c>
      <c r="M145" s="152" t="s">
        <v>578</v>
      </c>
      <c r="N145" s="158">
        <v>42020</v>
      </c>
      <c r="O145" s="1"/>
      <c r="P145" s="1"/>
      <c r="Q145" s="223"/>
      <c r="R145" s="1"/>
      <c r="S145" s="6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>
      <c r="A146" s="149">
        <v>14</v>
      </c>
      <c r="B146" s="150">
        <v>41928</v>
      </c>
      <c r="C146" s="150"/>
      <c r="D146" s="151" t="s">
        <v>628</v>
      </c>
      <c r="E146" s="152" t="s">
        <v>587</v>
      </c>
      <c r="F146" s="153">
        <v>101</v>
      </c>
      <c r="G146" s="152" t="s">
        <v>607</v>
      </c>
      <c r="H146" s="152">
        <v>112</v>
      </c>
      <c r="I146" s="154">
        <v>120</v>
      </c>
      <c r="J146" s="155" t="s">
        <v>629</v>
      </c>
      <c r="K146" s="156">
        <f t="shared" si="62"/>
        <v>11</v>
      </c>
      <c r="L146" s="157">
        <f t="shared" si="63"/>
        <v>0.10891089108910891</v>
      </c>
      <c r="M146" s="152" t="s">
        <v>578</v>
      </c>
      <c r="N146" s="158">
        <v>41939</v>
      </c>
      <c r="O146" s="1"/>
      <c r="P146" s="1"/>
      <c r="Q146" s="223"/>
      <c r="R146" s="1"/>
      <c r="S146" s="6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>
      <c r="A147" s="149">
        <v>15</v>
      </c>
      <c r="B147" s="150">
        <v>41954</v>
      </c>
      <c r="C147" s="150"/>
      <c r="D147" s="151" t="s">
        <v>630</v>
      </c>
      <c r="E147" s="152" t="s">
        <v>587</v>
      </c>
      <c r="F147" s="153">
        <v>59</v>
      </c>
      <c r="G147" s="152" t="s">
        <v>607</v>
      </c>
      <c r="H147" s="152">
        <v>76</v>
      </c>
      <c r="I147" s="154">
        <v>76</v>
      </c>
      <c r="J147" s="155" t="s">
        <v>608</v>
      </c>
      <c r="K147" s="156">
        <f t="shared" si="62"/>
        <v>17</v>
      </c>
      <c r="L147" s="157">
        <f t="shared" si="63"/>
        <v>0.28813559322033899</v>
      </c>
      <c r="M147" s="152" t="s">
        <v>578</v>
      </c>
      <c r="N147" s="158">
        <v>43032</v>
      </c>
      <c r="O147" s="1"/>
      <c r="P147" s="1"/>
      <c r="Q147" s="223"/>
      <c r="R147" s="1"/>
      <c r="S147" s="6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>
      <c r="A148" s="149">
        <v>16</v>
      </c>
      <c r="B148" s="150">
        <v>41954</v>
      </c>
      <c r="C148" s="150"/>
      <c r="D148" s="151" t="s">
        <v>619</v>
      </c>
      <c r="E148" s="152" t="s">
        <v>587</v>
      </c>
      <c r="F148" s="153">
        <v>99</v>
      </c>
      <c r="G148" s="152" t="s">
        <v>607</v>
      </c>
      <c r="H148" s="152">
        <v>120</v>
      </c>
      <c r="I148" s="154">
        <v>120</v>
      </c>
      <c r="J148" s="155" t="s">
        <v>596</v>
      </c>
      <c r="K148" s="156">
        <f t="shared" si="62"/>
        <v>21</v>
      </c>
      <c r="L148" s="157">
        <f t="shared" si="63"/>
        <v>0.21212121212121213</v>
      </c>
      <c r="M148" s="152" t="s">
        <v>578</v>
      </c>
      <c r="N148" s="158">
        <v>41960</v>
      </c>
      <c r="O148" s="1"/>
      <c r="P148" s="1"/>
      <c r="Q148" s="223"/>
      <c r="R148" s="1"/>
      <c r="S148" s="6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149">
        <v>17</v>
      </c>
      <c r="B149" s="150">
        <v>41956</v>
      </c>
      <c r="C149" s="150"/>
      <c r="D149" s="151" t="s">
        <v>631</v>
      </c>
      <c r="E149" s="152" t="s">
        <v>587</v>
      </c>
      <c r="F149" s="153">
        <v>22</v>
      </c>
      <c r="G149" s="152" t="s">
        <v>607</v>
      </c>
      <c r="H149" s="152">
        <v>33.549999999999997</v>
      </c>
      <c r="I149" s="154">
        <v>32</v>
      </c>
      <c r="J149" s="155" t="s">
        <v>632</v>
      </c>
      <c r="K149" s="156">
        <f t="shared" si="62"/>
        <v>11.549999999999997</v>
      </c>
      <c r="L149" s="157">
        <f t="shared" si="63"/>
        <v>0.52499999999999991</v>
      </c>
      <c r="M149" s="152" t="s">
        <v>578</v>
      </c>
      <c r="N149" s="158">
        <v>42188</v>
      </c>
      <c r="O149" s="1"/>
      <c r="P149" s="1"/>
      <c r="Q149" s="223"/>
      <c r="R149" s="1"/>
      <c r="S149" s="6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>
      <c r="A150" s="149">
        <v>18</v>
      </c>
      <c r="B150" s="150">
        <v>41976</v>
      </c>
      <c r="C150" s="150"/>
      <c r="D150" s="151" t="s">
        <v>633</v>
      </c>
      <c r="E150" s="152" t="s">
        <v>587</v>
      </c>
      <c r="F150" s="153">
        <v>440</v>
      </c>
      <c r="G150" s="152" t="s">
        <v>607</v>
      </c>
      <c r="H150" s="152">
        <v>520</v>
      </c>
      <c r="I150" s="154">
        <v>520</v>
      </c>
      <c r="J150" s="155" t="s">
        <v>634</v>
      </c>
      <c r="K150" s="156">
        <f t="shared" si="62"/>
        <v>80</v>
      </c>
      <c r="L150" s="157">
        <f t="shared" si="63"/>
        <v>0.18181818181818182</v>
      </c>
      <c r="M150" s="152" t="s">
        <v>578</v>
      </c>
      <c r="N150" s="158">
        <v>42208</v>
      </c>
      <c r="O150" s="1"/>
      <c r="P150" s="1"/>
      <c r="Q150" s="223"/>
      <c r="R150" s="1"/>
      <c r="S150" s="6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149">
        <v>19</v>
      </c>
      <c r="B151" s="150">
        <v>41976</v>
      </c>
      <c r="C151" s="150"/>
      <c r="D151" s="151" t="s">
        <v>635</v>
      </c>
      <c r="E151" s="152" t="s">
        <v>587</v>
      </c>
      <c r="F151" s="153">
        <v>360</v>
      </c>
      <c r="G151" s="152" t="s">
        <v>607</v>
      </c>
      <c r="H151" s="152">
        <v>427</v>
      </c>
      <c r="I151" s="154">
        <v>425</v>
      </c>
      <c r="J151" s="155" t="s">
        <v>636</v>
      </c>
      <c r="K151" s="156">
        <f t="shared" si="62"/>
        <v>67</v>
      </c>
      <c r="L151" s="157">
        <f t="shared" si="63"/>
        <v>0.18611111111111112</v>
      </c>
      <c r="M151" s="152" t="s">
        <v>578</v>
      </c>
      <c r="N151" s="158">
        <v>42058</v>
      </c>
      <c r="O151" s="1"/>
      <c r="P151" s="1"/>
      <c r="Q151" s="223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>
      <c r="A152" s="149">
        <v>20</v>
      </c>
      <c r="B152" s="150">
        <v>42012</v>
      </c>
      <c r="C152" s="150"/>
      <c r="D152" s="151" t="s">
        <v>637</v>
      </c>
      <c r="E152" s="152" t="s">
        <v>587</v>
      </c>
      <c r="F152" s="153">
        <v>360</v>
      </c>
      <c r="G152" s="152" t="s">
        <v>607</v>
      </c>
      <c r="H152" s="152">
        <v>455</v>
      </c>
      <c r="I152" s="154">
        <v>420</v>
      </c>
      <c r="J152" s="155" t="s">
        <v>638</v>
      </c>
      <c r="K152" s="156">
        <f t="shared" si="62"/>
        <v>95</v>
      </c>
      <c r="L152" s="157">
        <f t="shared" si="63"/>
        <v>0.2638888888888889</v>
      </c>
      <c r="M152" s="152" t="s">
        <v>578</v>
      </c>
      <c r="N152" s="158">
        <v>42024</v>
      </c>
      <c r="O152" s="1"/>
      <c r="P152" s="1"/>
      <c r="Q152" s="223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>
      <c r="A153" s="149">
        <v>21</v>
      </c>
      <c r="B153" s="150">
        <v>42012</v>
      </c>
      <c r="C153" s="150"/>
      <c r="D153" s="151" t="s">
        <v>639</v>
      </c>
      <c r="E153" s="152" t="s">
        <v>587</v>
      </c>
      <c r="F153" s="153">
        <v>130</v>
      </c>
      <c r="G153" s="152"/>
      <c r="H153" s="152">
        <v>175.5</v>
      </c>
      <c r="I153" s="154">
        <v>165</v>
      </c>
      <c r="J153" s="155" t="s">
        <v>640</v>
      </c>
      <c r="K153" s="156">
        <f t="shared" si="62"/>
        <v>45.5</v>
      </c>
      <c r="L153" s="157">
        <f t="shared" si="63"/>
        <v>0.35</v>
      </c>
      <c r="M153" s="152" t="s">
        <v>578</v>
      </c>
      <c r="N153" s="158">
        <v>43088</v>
      </c>
      <c r="O153" s="1"/>
      <c r="P153" s="1"/>
      <c r="Q153" s="223"/>
      <c r="R153" s="1"/>
      <c r="S153" s="6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149">
        <v>22</v>
      </c>
      <c r="B154" s="150">
        <v>42040</v>
      </c>
      <c r="C154" s="150"/>
      <c r="D154" s="151" t="s">
        <v>397</v>
      </c>
      <c r="E154" s="152" t="s">
        <v>575</v>
      </c>
      <c r="F154" s="153">
        <v>98</v>
      </c>
      <c r="G154" s="152"/>
      <c r="H154" s="152">
        <v>120</v>
      </c>
      <c r="I154" s="154">
        <v>120</v>
      </c>
      <c r="J154" s="155" t="s">
        <v>608</v>
      </c>
      <c r="K154" s="156">
        <f t="shared" si="62"/>
        <v>22</v>
      </c>
      <c r="L154" s="157">
        <f t="shared" si="63"/>
        <v>0.22448979591836735</v>
      </c>
      <c r="M154" s="152" t="s">
        <v>578</v>
      </c>
      <c r="N154" s="158">
        <v>42753</v>
      </c>
      <c r="O154" s="1"/>
      <c r="P154" s="1"/>
      <c r="Q154" s="223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>
      <c r="A155" s="149">
        <v>23</v>
      </c>
      <c r="B155" s="150">
        <v>42040</v>
      </c>
      <c r="C155" s="150"/>
      <c r="D155" s="151" t="s">
        <v>641</v>
      </c>
      <c r="E155" s="152" t="s">
        <v>575</v>
      </c>
      <c r="F155" s="153">
        <v>196</v>
      </c>
      <c r="G155" s="152"/>
      <c r="H155" s="152">
        <v>262</v>
      </c>
      <c r="I155" s="154">
        <v>255</v>
      </c>
      <c r="J155" s="155" t="s">
        <v>608</v>
      </c>
      <c r="K155" s="156">
        <f t="shared" si="62"/>
        <v>66</v>
      </c>
      <c r="L155" s="157">
        <f t="shared" si="63"/>
        <v>0.33673469387755101</v>
      </c>
      <c r="M155" s="152" t="s">
        <v>578</v>
      </c>
      <c r="N155" s="158">
        <v>42599</v>
      </c>
      <c r="O155" s="1"/>
      <c r="P155" s="1"/>
      <c r="Q155" s="223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>
      <c r="A156" s="159">
        <v>24</v>
      </c>
      <c r="B156" s="160">
        <v>42067</v>
      </c>
      <c r="C156" s="160"/>
      <c r="D156" s="161" t="s">
        <v>396</v>
      </c>
      <c r="E156" s="162" t="s">
        <v>575</v>
      </c>
      <c r="F156" s="163">
        <v>235</v>
      </c>
      <c r="G156" s="163"/>
      <c r="H156" s="164">
        <v>77</v>
      </c>
      <c r="I156" s="164" t="s">
        <v>642</v>
      </c>
      <c r="J156" s="165" t="s">
        <v>643</v>
      </c>
      <c r="K156" s="166">
        <f t="shared" si="62"/>
        <v>-158</v>
      </c>
      <c r="L156" s="167">
        <f t="shared" si="63"/>
        <v>-0.67234042553191486</v>
      </c>
      <c r="M156" s="163" t="s">
        <v>588</v>
      </c>
      <c r="N156" s="160">
        <v>43522</v>
      </c>
      <c r="O156" s="1"/>
      <c r="P156" s="1"/>
      <c r="Q156" s="223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149">
        <v>25</v>
      </c>
      <c r="B157" s="150">
        <v>42067</v>
      </c>
      <c r="C157" s="150"/>
      <c r="D157" s="151" t="s">
        <v>644</v>
      </c>
      <c r="E157" s="152" t="s">
        <v>575</v>
      </c>
      <c r="F157" s="153">
        <v>185</v>
      </c>
      <c r="G157" s="152"/>
      <c r="H157" s="152">
        <v>224</v>
      </c>
      <c r="I157" s="154" t="s">
        <v>645</v>
      </c>
      <c r="J157" s="155" t="s">
        <v>608</v>
      </c>
      <c r="K157" s="156">
        <f t="shared" si="62"/>
        <v>39</v>
      </c>
      <c r="L157" s="157">
        <f t="shared" si="63"/>
        <v>0.21081081081081082</v>
      </c>
      <c r="M157" s="152" t="s">
        <v>578</v>
      </c>
      <c r="N157" s="158">
        <v>42647</v>
      </c>
      <c r="O157" s="1"/>
      <c r="P157" s="1"/>
      <c r="Q157" s="223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>
      <c r="A158" s="159">
        <v>26</v>
      </c>
      <c r="B158" s="160">
        <v>42090</v>
      </c>
      <c r="C158" s="160"/>
      <c r="D158" s="168" t="s">
        <v>646</v>
      </c>
      <c r="E158" s="163" t="s">
        <v>575</v>
      </c>
      <c r="F158" s="163">
        <v>49.5</v>
      </c>
      <c r="G158" s="164"/>
      <c r="H158" s="164">
        <v>15.85</v>
      </c>
      <c r="I158" s="164">
        <v>67</v>
      </c>
      <c r="J158" s="165" t="s">
        <v>647</v>
      </c>
      <c r="K158" s="164">
        <f t="shared" si="62"/>
        <v>-33.65</v>
      </c>
      <c r="L158" s="169">
        <f t="shared" si="63"/>
        <v>-0.67979797979797973</v>
      </c>
      <c r="M158" s="163" t="s">
        <v>588</v>
      </c>
      <c r="N158" s="170">
        <v>43627</v>
      </c>
      <c r="O158" s="1"/>
      <c r="P158" s="1"/>
      <c r="Q158" s="223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149">
        <v>27</v>
      </c>
      <c r="B159" s="150">
        <v>42093</v>
      </c>
      <c r="C159" s="150"/>
      <c r="D159" s="151" t="s">
        <v>648</v>
      </c>
      <c r="E159" s="152" t="s">
        <v>575</v>
      </c>
      <c r="F159" s="153">
        <v>183.5</v>
      </c>
      <c r="G159" s="152"/>
      <c r="H159" s="152">
        <v>219</v>
      </c>
      <c r="I159" s="154">
        <v>218</v>
      </c>
      <c r="J159" s="155" t="s">
        <v>649</v>
      </c>
      <c r="K159" s="156">
        <f t="shared" si="62"/>
        <v>35.5</v>
      </c>
      <c r="L159" s="157">
        <f t="shared" si="63"/>
        <v>0.19346049046321526</v>
      </c>
      <c r="M159" s="152" t="s">
        <v>578</v>
      </c>
      <c r="N159" s="158">
        <v>42103</v>
      </c>
      <c r="O159" s="1"/>
      <c r="P159" s="1"/>
      <c r="Q159" s="223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49">
        <v>28</v>
      </c>
      <c r="B160" s="150">
        <v>42114</v>
      </c>
      <c r="C160" s="150"/>
      <c r="D160" s="151" t="s">
        <v>650</v>
      </c>
      <c r="E160" s="152" t="s">
        <v>575</v>
      </c>
      <c r="F160" s="153">
        <f>(227+237)/2</f>
        <v>232</v>
      </c>
      <c r="G160" s="152"/>
      <c r="H160" s="152">
        <v>298</v>
      </c>
      <c r="I160" s="154">
        <v>298</v>
      </c>
      <c r="J160" s="155" t="s">
        <v>608</v>
      </c>
      <c r="K160" s="156">
        <f t="shared" si="62"/>
        <v>66</v>
      </c>
      <c r="L160" s="157">
        <f t="shared" si="63"/>
        <v>0.28448275862068967</v>
      </c>
      <c r="M160" s="152" t="s">
        <v>578</v>
      </c>
      <c r="N160" s="158">
        <v>42823</v>
      </c>
      <c r="O160" s="1"/>
      <c r="P160" s="1"/>
      <c r="Q160" s="223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49">
        <v>29</v>
      </c>
      <c r="B161" s="150">
        <v>42128</v>
      </c>
      <c r="C161" s="150"/>
      <c r="D161" s="151" t="s">
        <v>651</v>
      </c>
      <c r="E161" s="152" t="s">
        <v>587</v>
      </c>
      <c r="F161" s="153">
        <v>385</v>
      </c>
      <c r="G161" s="152"/>
      <c r="H161" s="152">
        <f>212.5+331</f>
        <v>543.5</v>
      </c>
      <c r="I161" s="154">
        <v>510</v>
      </c>
      <c r="J161" s="155" t="s">
        <v>652</v>
      </c>
      <c r="K161" s="156">
        <f t="shared" si="62"/>
        <v>158.5</v>
      </c>
      <c r="L161" s="157">
        <f t="shared" si="63"/>
        <v>0.41168831168831171</v>
      </c>
      <c r="M161" s="152" t="s">
        <v>578</v>
      </c>
      <c r="N161" s="158">
        <v>42235</v>
      </c>
      <c r="O161" s="1"/>
      <c r="P161" s="1"/>
      <c r="Q161" s="223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49">
        <v>30</v>
      </c>
      <c r="B162" s="150">
        <v>42128</v>
      </c>
      <c r="C162" s="150"/>
      <c r="D162" s="151" t="s">
        <v>653</v>
      </c>
      <c r="E162" s="152" t="s">
        <v>587</v>
      </c>
      <c r="F162" s="153">
        <v>115.5</v>
      </c>
      <c r="G162" s="152"/>
      <c r="H162" s="152">
        <v>146</v>
      </c>
      <c r="I162" s="154">
        <v>142</v>
      </c>
      <c r="J162" s="155" t="s">
        <v>654</v>
      </c>
      <c r="K162" s="156">
        <f t="shared" si="62"/>
        <v>30.5</v>
      </c>
      <c r="L162" s="157">
        <f t="shared" si="63"/>
        <v>0.26406926406926406</v>
      </c>
      <c r="M162" s="152" t="s">
        <v>578</v>
      </c>
      <c r="N162" s="158">
        <v>42202</v>
      </c>
      <c r="O162" s="1"/>
      <c r="P162" s="1"/>
      <c r="Q162" s="223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49">
        <v>31</v>
      </c>
      <c r="B163" s="150">
        <v>42151</v>
      </c>
      <c r="C163" s="150"/>
      <c r="D163" s="151" t="s">
        <v>528</v>
      </c>
      <c r="E163" s="152" t="s">
        <v>587</v>
      </c>
      <c r="F163" s="153">
        <v>237.5</v>
      </c>
      <c r="G163" s="152"/>
      <c r="H163" s="152">
        <v>279.5</v>
      </c>
      <c r="I163" s="154">
        <v>278</v>
      </c>
      <c r="J163" s="155" t="s">
        <v>608</v>
      </c>
      <c r="K163" s="156">
        <f t="shared" si="62"/>
        <v>42</v>
      </c>
      <c r="L163" s="157">
        <f t="shared" si="63"/>
        <v>0.17684210526315788</v>
      </c>
      <c r="M163" s="152" t="s">
        <v>578</v>
      </c>
      <c r="N163" s="158">
        <v>42222</v>
      </c>
      <c r="O163" s="1"/>
      <c r="P163" s="1"/>
      <c r="Q163" s="223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49">
        <v>32</v>
      </c>
      <c r="B164" s="150">
        <v>42174</v>
      </c>
      <c r="C164" s="150"/>
      <c r="D164" s="151" t="s">
        <v>626</v>
      </c>
      <c r="E164" s="152" t="s">
        <v>575</v>
      </c>
      <c r="F164" s="153">
        <v>340</v>
      </c>
      <c r="G164" s="152"/>
      <c r="H164" s="152">
        <v>448</v>
      </c>
      <c r="I164" s="154">
        <v>448</v>
      </c>
      <c r="J164" s="155" t="s">
        <v>608</v>
      </c>
      <c r="K164" s="156">
        <f t="shared" si="62"/>
        <v>108</v>
      </c>
      <c r="L164" s="157">
        <f t="shared" si="63"/>
        <v>0.31764705882352939</v>
      </c>
      <c r="M164" s="152" t="s">
        <v>578</v>
      </c>
      <c r="N164" s="158">
        <v>43018</v>
      </c>
      <c r="O164" s="1"/>
      <c r="P164" s="1"/>
      <c r="Q164" s="223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49">
        <v>33</v>
      </c>
      <c r="B165" s="150">
        <v>42191</v>
      </c>
      <c r="C165" s="150"/>
      <c r="D165" s="151" t="s">
        <v>655</v>
      </c>
      <c r="E165" s="152" t="s">
        <v>575</v>
      </c>
      <c r="F165" s="153">
        <v>390</v>
      </c>
      <c r="G165" s="152"/>
      <c r="H165" s="152">
        <v>460</v>
      </c>
      <c r="I165" s="154">
        <v>460</v>
      </c>
      <c r="J165" s="155" t="s">
        <v>608</v>
      </c>
      <c r="K165" s="156">
        <f t="shared" ref="K165:K185" si="64">H165-F165</f>
        <v>70</v>
      </c>
      <c r="L165" s="157">
        <f t="shared" ref="L165:L185" si="65">K165/F165</f>
        <v>0.17948717948717949</v>
      </c>
      <c r="M165" s="152" t="s">
        <v>578</v>
      </c>
      <c r="N165" s="158">
        <v>42478</v>
      </c>
      <c r="O165" s="1"/>
      <c r="P165" s="1"/>
      <c r="Q165" s="223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59">
        <v>34</v>
      </c>
      <c r="B166" s="160">
        <v>42195</v>
      </c>
      <c r="C166" s="160"/>
      <c r="D166" s="161" t="s">
        <v>656</v>
      </c>
      <c r="E166" s="162" t="s">
        <v>575</v>
      </c>
      <c r="F166" s="163">
        <v>122.5</v>
      </c>
      <c r="G166" s="163"/>
      <c r="H166" s="164">
        <v>61</v>
      </c>
      <c r="I166" s="164">
        <v>172</v>
      </c>
      <c r="J166" s="165" t="s">
        <v>657</v>
      </c>
      <c r="K166" s="166">
        <f t="shared" si="64"/>
        <v>-61.5</v>
      </c>
      <c r="L166" s="167">
        <f t="shared" si="65"/>
        <v>-0.50204081632653064</v>
      </c>
      <c r="M166" s="163" t="s">
        <v>588</v>
      </c>
      <c r="N166" s="160">
        <v>43333</v>
      </c>
      <c r="O166" s="1"/>
      <c r="P166" s="1"/>
      <c r="Q166" s="223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49">
        <v>35</v>
      </c>
      <c r="B167" s="150">
        <v>42219</v>
      </c>
      <c r="C167" s="150"/>
      <c r="D167" s="151" t="s">
        <v>658</v>
      </c>
      <c r="E167" s="152" t="s">
        <v>575</v>
      </c>
      <c r="F167" s="153">
        <v>297.5</v>
      </c>
      <c r="G167" s="152"/>
      <c r="H167" s="152">
        <v>350</v>
      </c>
      <c r="I167" s="154">
        <v>360</v>
      </c>
      <c r="J167" s="155" t="s">
        <v>659</v>
      </c>
      <c r="K167" s="156">
        <f t="shared" si="64"/>
        <v>52.5</v>
      </c>
      <c r="L167" s="157">
        <f t="shared" si="65"/>
        <v>0.17647058823529413</v>
      </c>
      <c r="M167" s="152" t="s">
        <v>578</v>
      </c>
      <c r="N167" s="158">
        <v>42232</v>
      </c>
      <c r="O167" s="1"/>
      <c r="P167" s="1"/>
      <c r="Q167" s="223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49">
        <v>36</v>
      </c>
      <c r="B168" s="150">
        <v>42219</v>
      </c>
      <c r="C168" s="150"/>
      <c r="D168" s="151" t="s">
        <v>660</v>
      </c>
      <c r="E168" s="152" t="s">
        <v>575</v>
      </c>
      <c r="F168" s="153">
        <v>115.5</v>
      </c>
      <c r="G168" s="152"/>
      <c r="H168" s="152">
        <v>149</v>
      </c>
      <c r="I168" s="154">
        <v>140</v>
      </c>
      <c r="J168" s="155" t="s">
        <v>661</v>
      </c>
      <c r="K168" s="156">
        <f t="shared" si="64"/>
        <v>33.5</v>
      </c>
      <c r="L168" s="157">
        <f t="shared" si="65"/>
        <v>0.29004329004329005</v>
      </c>
      <c r="M168" s="152" t="s">
        <v>578</v>
      </c>
      <c r="N168" s="158">
        <v>42740</v>
      </c>
      <c r="O168" s="1"/>
      <c r="P168" s="1"/>
      <c r="Q168" s="223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49">
        <v>37</v>
      </c>
      <c r="B169" s="150">
        <v>42251</v>
      </c>
      <c r="C169" s="150"/>
      <c r="D169" s="151" t="s">
        <v>528</v>
      </c>
      <c r="E169" s="152" t="s">
        <v>575</v>
      </c>
      <c r="F169" s="153">
        <v>226</v>
      </c>
      <c r="G169" s="152"/>
      <c r="H169" s="152">
        <v>292</v>
      </c>
      <c r="I169" s="154">
        <v>292</v>
      </c>
      <c r="J169" s="155" t="s">
        <v>662</v>
      </c>
      <c r="K169" s="156">
        <f t="shared" si="64"/>
        <v>66</v>
      </c>
      <c r="L169" s="157">
        <f t="shared" si="65"/>
        <v>0.29203539823008851</v>
      </c>
      <c r="M169" s="152" t="s">
        <v>578</v>
      </c>
      <c r="N169" s="158">
        <v>42286</v>
      </c>
      <c r="O169" s="1"/>
      <c r="P169" s="1"/>
      <c r="Q169" s="223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49">
        <v>38</v>
      </c>
      <c r="B170" s="150">
        <v>42254</v>
      </c>
      <c r="C170" s="150"/>
      <c r="D170" s="151" t="s">
        <v>650</v>
      </c>
      <c r="E170" s="152" t="s">
        <v>575</v>
      </c>
      <c r="F170" s="153">
        <v>232.5</v>
      </c>
      <c r="G170" s="152"/>
      <c r="H170" s="152">
        <v>312.5</v>
      </c>
      <c r="I170" s="154">
        <v>310</v>
      </c>
      <c r="J170" s="155" t="s">
        <v>608</v>
      </c>
      <c r="K170" s="156">
        <f t="shared" si="64"/>
        <v>80</v>
      </c>
      <c r="L170" s="157">
        <f t="shared" si="65"/>
        <v>0.34408602150537637</v>
      </c>
      <c r="M170" s="152" t="s">
        <v>578</v>
      </c>
      <c r="N170" s="158">
        <v>42823</v>
      </c>
      <c r="O170" s="1"/>
      <c r="P170" s="1"/>
      <c r="Q170" s="223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49">
        <v>39</v>
      </c>
      <c r="B171" s="150">
        <v>42268</v>
      </c>
      <c r="C171" s="150"/>
      <c r="D171" s="151" t="s">
        <v>663</v>
      </c>
      <c r="E171" s="152" t="s">
        <v>575</v>
      </c>
      <c r="F171" s="153">
        <v>196.5</v>
      </c>
      <c r="G171" s="152"/>
      <c r="H171" s="152">
        <v>238</v>
      </c>
      <c r="I171" s="154">
        <v>238</v>
      </c>
      <c r="J171" s="155" t="s">
        <v>662</v>
      </c>
      <c r="K171" s="156">
        <f t="shared" si="64"/>
        <v>41.5</v>
      </c>
      <c r="L171" s="157">
        <f t="shared" si="65"/>
        <v>0.21119592875318066</v>
      </c>
      <c r="M171" s="152" t="s">
        <v>578</v>
      </c>
      <c r="N171" s="158">
        <v>42291</v>
      </c>
      <c r="O171" s="1"/>
      <c r="P171" s="1"/>
      <c r="Q171" s="223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49">
        <v>40</v>
      </c>
      <c r="B172" s="150">
        <v>42271</v>
      </c>
      <c r="C172" s="150"/>
      <c r="D172" s="151" t="s">
        <v>606</v>
      </c>
      <c r="E172" s="152" t="s">
        <v>575</v>
      </c>
      <c r="F172" s="153">
        <v>65</v>
      </c>
      <c r="G172" s="152"/>
      <c r="H172" s="152">
        <v>82</v>
      </c>
      <c r="I172" s="154">
        <v>82</v>
      </c>
      <c r="J172" s="155" t="s">
        <v>662</v>
      </c>
      <c r="K172" s="156">
        <f t="shared" si="64"/>
        <v>17</v>
      </c>
      <c r="L172" s="157">
        <f t="shared" si="65"/>
        <v>0.26153846153846155</v>
      </c>
      <c r="M172" s="152" t="s">
        <v>578</v>
      </c>
      <c r="N172" s="158">
        <v>42578</v>
      </c>
      <c r="O172" s="1"/>
      <c r="P172" s="1"/>
      <c r="Q172" s="223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49">
        <v>41</v>
      </c>
      <c r="B173" s="150">
        <v>42291</v>
      </c>
      <c r="C173" s="150"/>
      <c r="D173" s="151" t="s">
        <v>664</v>
      </c>
      <c r="E173" s="152" t="s">
        <v>575</v>
      </c>
      <c r="F173" s="153">
        <v>144</v>
      </c>
      <c r="G173" s="152"/>
      <c r="H173" s="152">
        <v>182.5</v>
      </c>
      <c r="I173" s="154">
        <v>181</v>
      </c>
      <c r="J173" s="155" t="s">
        <v>662</v>
      </c>
      <c r="K173" s="156">
        <f t="shared" si="64"/>
        <v>38.5</v>
      </c>
      <c r="L173" s="157">
        <f t="shared" si="65"/>
        <v>0.2673611111111111</v>
      </c>
      <c r="M173" s="152" t="s">
        <v>578</v>
      </c>
      <c r="N173" s="158">
        <v>42817</v>
      </c>
      <c r="O173" s="1"/>
      <c r="P173" s="1"/>
      <c r="Q173" s="223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49">
        <v>42</v>
      </c>
      <c r="B174" s="150">
        <v>42291</v>
      </c>
      <c r="C174" s="150"/>
      <c r="D174" s="151" t="s">
        <v>665</v>
      </c>
      <c r="E174" s="152" t="s">
        <v>575</v>
      </c>
      <c r="F174" s="153">
        <v>264</v>
      </c>
      <c r="G174" s="152"/>
      <c r="H174" s="152">
        <v>311</v>
      </c>
      <c r="I174" s="154">
        <v>311</v>
      </c>
      <c r="J174" s="155" t="s">
        <v>662</v>
      </c>
      <c r="K174" s="156">
        <f t="shared" si="64"/>
        <v>47</v>
      </c>
      <c r="L174" s="157">
        <f t="shared" si="65"/>
        <v>0.17803030303030304</v>
      </c>
      <c r="M174" s="152" t="s">
        <v>578</v>
      </c>
      <c r="N174" s="158">
        <v>42604</v>
      </c>
      <c r="O174" s="1"/>
      <c r="P174" s="1"/>
      <c r="Q174" s="223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49">
        <v>43</v>
      </c>
      <c r="B175" s="150">
        <v>42318</v>
      </c>
      <c r="C175" s="150"/>
      <c r="D175" s="151" t="s">
        <v>666</v>
      </c>
      <c r="E175" s="152" t="s">
        <v>587</v>
      </c>
      <c r="F175" s="153">
        <v>549.5</v>
      </c>
      <c r="G175" s="152"/>
      <c r="H175" s="152">
        <v>630</v>
      </c>
      <c r="I175" s="154">
        <v>630</v>
      </c>
      <c r="J175" s="155" t="s">
        <v>662</v>
      </c>
      <c r="K175" s="156">
        <f t="shared" si="64"/>
        <v>80.5</v>
      </c>
      <c r="L175" s="157">
        <f t="shared" si="65"/>
        <v>0.1464968152866242</v>
      </c>
      <c r="M175" s="152" t="s">
        <v>578</v>
      </c>
      <c r="N175" s="158">
        <v>42419</v>
      </c>
      <c r="O175" s="1"/>
      <c r="P175" s="1"/>
      <c r="Q175" s="223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49">
        <v>44</v>
      </c>
      <c r="B176" s="150">
        <v>42342</v>
      </c>
      <c r="C176" s="150"/>
      <c r="D176" s="151" t="s">
        <v>667</v>
      </c>
      <c r="E176" s="152" t="s">
        <v>575</v>
      </c>
      <c r="F176" s="153">
        <v>1027.5</v>
      </c>
      <c r="G176" s="152"/>
      <c r="H176" s="152">
        <v>1315</v>
      </c>
      <c r="I176" s="154">
        <v>1250</v>
      </c>
      <c r="J176" s="155" t="s">
        <v>662</v>
      </c>
      <c r="K176" s="156">
        <f t="shared" si="64"/>
        <v>287.5</v>
      </c>
      <c r="L176" s="157">
        <f t="shared" si="65"/>
        <v>0.27980535279805352</v>
      </c>
      <c r="M176" s="152" t="s">
        <v>578</v>
      </c>
      <c r="N176" s="158">
        <v>43244</v>
      </c>
      <c r="O176" s="1"/>
      <c r="P176" s="1"/>
      <c r="Q176" s="223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49">
        <v>45</v>
      </c>
      <c r="B177" s="150">
        <v>42367</v>
      </c>
      <c r="C177" s="150"/>
      <c r="D177" s="151" t="s">
        <v>668</v>
      </c>
      <c r="E177" s="152" t="s">
        <v>575</v>
      </c>
      <c r="F177" s="153">
        <v>465</v>
      </c>
      <c r="G177" s="152"/>
      <c r="H177" s="152">
        <v>540</v>
      </c>
      <c r="I177" s="154">
        <v>540</v>
      </c>
      <c r="J177" s="155" t="s">
        <v>662</v>
      </c>
      <c r="K177" s="156">
        <f t="shared" si="64"/>
        <v>75</v>
      </c>
      <c r="L177" s="157">
        <f t="shared" si="65"/>
        <v>0.16129032258064516</v>
      </c>
      <c r="M177" s="152" t="s">
        <v>578</v>
      </c>
      <c r="N177" s="158">
        <v>42530</v>
      </c>
      <c r="O177" s="1"/>
      <c r="P177" s="1"/>
      <c r="Q177" s="223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49">
        <v>46</v>
      </c>
      <c r="B178" s="150">
        <v>42380</v>
      </c>
      <c r="C178" s="150"/>
      <c r="D178" s="151" t="s">
        <v>397</v>
      </c>
      <c r="E178" s="152" t="s">
        <v>587</v>
      </c>
      <c r="F178" s="153">
        <v>81</v>
      </c>
      <c r="G178" s="152"/>
      <c r="H178" s="152">
        <v>110</v>
      </c>
      <c r="I178" s="154">
        <v>110</v>
      </c>
      <c r="J178" s="155" t="s">
        <v>662</v>
      </c>
      <c r="K178" s="156">
        <f t="shared" si="64"/>
        <v>29</v>
      </c>
      <c r="L178" s="157">
        <f t="shared" si="65"/>
        <v>0.35802469135802467</v>
      </c>
      <c r="M178" s="152" t="s">
        <v>578</v>
      </c>
      <c r="N178" s="158">
        <v>42745</v>
      </c>
      <c r="O178" s="1"/>
      <c r="P178" s="1"/>
      <c r="Q178" s="223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49">
        <v>47</v>
      </c>
      <c r="B179" s="150">
        <v>42382</v>
      </c>
      <c r="C179" s="150"/>
      <c r="D179" s="151" t="s">
        <v>669</v>
      </c>
      <c r="E179" s="152" t="s">
        <v>587</v>
      </c>
      <c r="F179" s="153">
        <v>417.5</v>
      </c>
      <c r="G179" s="152"/>
      <c r="H179" s="152">
        <v>547</v>
      </c>
      <c r="I179" s="154">
        <v>535</v>
      </c>
      <c r="J179" s="155" t="s">
        <v>662</v>
      </c>
      <c r="K179" s="156">
        <f t="shared" si="64"/>
        <v>129.5</v>
      </c>
      <c r="L179" s="157">
        <f t="shared" si="65"/>
        <v>0.31017964071856285</v>
      </c>
      <c r="M179" s="152" t="s">
        <v>578</v>
      </c>
      <c r="N179" s="158">
        <v>42578</v>
      </c>
      <c r="O179" s="1"/>
      <c r="P179" s="1"/>
      <c r="Q179" s="223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49">
        <v>48</v>
      </c>
      <c r="B180" s="150">
        <v>42408</v>
      </c>
      <c r="C180" s="150"/>
      <c r="D180" s="151" t="s">
        <v>670</v>
      </c>
      <c r="E180" s="152" t="s">
        <v>575</v>
      </c>
      <c r="F180" s="153">
        <v>650</v>
      </c>
      <c r="G180" s="152"/>
      <c r="H180" s="152">
        <v>800</v>
      </c>
      <c r="I180" s="154">
        <v>800</v>
      </c>
      <c r="J180" s="155" t="s">
        <v>662</v>
      </c>
      <c r="K180" s="156">
        <f t="shared" si="64"/>
        <v>150</v>
      </c>
      <c r="L180" s="157">
        <f t="shared" si="65"/>
        <v>0.23076923076923078</v>
      </c>
      <c r="M180" s="152" t="s">
        <v>578</v>
      </c>
      <c r="N180" s="158">
        <v>43154</v>
      </c>
      <c r="O180" s="1"/>
      <c r="P180" s="1"/>
      <c r="Q180" s="223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49">
        <v>49</v>
      </c>
      <c r="B181" s="150">
        <v>42433</v>
      </c>
      <c r="C181" s="150"/>
      <c r="D181" s="151" t="s">
        <v>235</v>
      </c>
      <c r="E181" s="152" t="s">
        <v>575</v>
      </c>
      <c r="F181" s="153">
        <v>437.5</v>
      </c>
      <c r="G181" s="152"/>
      <c r="H181" s="152">
        <v>504.5</v>
      </c>
      <c r="I181" s="154">
        <v>522</v>
      </c>
      <c r="J181" s="155" t="s">
        <v>671</v>
      </c>
      <c r="K181" s="156">
        <f t="shared" si="64"/>
        <v>67</v>
      </c>
      <c r="L181" s="157">
        <f t="shared" si="65"/>
        <v>0.15314285714285714</v>
      </c>
      <c r="M181" s="152" t="s">
        <v>578</v>
      </c>
      <c r="N181" s="158">
        <v>42480</v>
      </c>
      <c r="O181" s="1"/>
      <c r="P181" s="1"/>
      <c r="Q181" s="223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49">
        <v>50</v>
      </c>
      <c r="B182" s="150">
        <v>42438</v>
      </c>
      <c r="C182" s="150"/>
      <c r="D182" s="151" t="s">
        <v>672</v>
      </c>
      <c r="E182" s="152" t="s">
        <v>575</v>
      </c>
      <c r="F182" s="153">
        <v>189.5</v>
      </c>
      <c r="G182" s="152"/>
      <c r="H182" s="152">
        <v>218</v>
      </c>
      <c r="I182" s="154">
        <v>218</v>
      </c>
      <c r="J182" s="155" t="s">
        <v>662</v>
      </c>
      <c r="K182" s="156">
        <f t="shared" si="64"/>
        <v>28.5</v>
      </c>
      <c r="L182" s="157">
        <f t="shared" si="65"/>
        <v>0.15039577836411611</v>
      </c>
      <c r="M182" s="152" t="s">
        <v>578</v>
      </c>
      <c r="N182" s="158">
        <v>43034</v>
      </c>
      <c r="O182" s="1"/>
      <c r="P182" s="1"/>
      <c r="Q182" s="223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59">
        <v>51</v>
      </c>
      <c r="B183" s="160">
        <v>42471</v>
      </c>
      <c r="C183" s="160"/>
      <c r="D183" s="168" t="s">
        <v>673</v>
      </c>
      <c r="E183" s="163" t="s">
        <v>575</v>
      </c>
      <c r="F183" s="163">
        <v>36.5</v>
      </c>
      <c r="G183" s="164"/>
      <c r="H183" s="164">
        <v>15.85</v>
      </c>
      <c r="I183" s="164">
        <v>60</v>
      </c>
      <c r="J183" s="165" t="s">
        <v>674</v>
      </c>
      <c r="K183" s="166">
        <f t="shared" si="64"/>
        <v>-20.65</v>
      </c>
      <c r="L183" s="167">
        <f t="shared" si="65"/>
        <v>-0.5657534246575342</v>
      </c>
      <c r="M183" s="163" t="s">
        <v>588</v>
      </c>
      <c r="N183" s="171">
        <v>43627</v>
      </c>
      <c r="O183" s="1"/>
      <c r="P183" s="1"/>
      <c r="Q183" s="223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49">
        <v>52</v>
      </c>
      <c r="B184" s="150">
        <v>42472</v>
      </c>
      <c r="C184" s="150"/>
      <c r="D184" s="151" t="s">
        <v>675</v>
      </c>
      <c r="E184" s="152" t="s">
        <v>575</v>
      </c>
      <c r="F184" s="153">
        <v>93</v>
      </c>
      <c r="G184" s="152"/>
      <c r="H184" s="152">
        <v>149</v>
      </c>
      <c r="I184" s="154">
        <v>140</v>
      </c>
      <c r="J184" s="155" t="s">
        <v>676</v>
      </c>
      <c r="K184" s="156">
        <f t="shared" si="64"/>
        <v>56</v>
      </c>
      <c r="L184" s="157">
        <f t="shared" si="65"/>
        <v>0.60215053763440862</v>
      </c>
      <c r="M184" s="152" t="s">
        <v>578</v>
      </c>
      <c r="N184" s="158">
        <v>42740</v>
      </c>
      <c r="O184" s="1"/>
      <c r="P184" s="1"/>
      <c r="Q184" s="223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49">
        <v>53</v>
      </c>
      <c r="B185" s="150">
        <v>42472</v>
      </c>
      <c r="C185" s="150"/>
      <c r="D185" s="151" t="s">
        <v>677</v>
      </c>
      <c r="E185" s="152" t="s">
        <v>575</v>
      </c>
      <c r="F185" s="153">
        <v>130</v>
      </c>
      <c r="G185" s="152"/>
      <c r="H185" s="152">
        <v>150</v>
      </c>
      <c r="I185" s="154" t="s">
        <v>678</v>
      </c>
      <c r="J185" s="155" t="s">
        <v>662</v>
      </c>
      <c r="K185" s="156">
        <f t="shared" si="64"/>
        <v>20</v>
      </c>
      <c r="L185" s="157">
        <f t="shared" si="65"/>
        <v>0.15384615384615385</v>
      </c>
      <c r="M185" s="152" t="s">
        <v>578</v>
      </c>
      <c r="N185" s="158">
        <v>42564</v>
      </c>
      <c r="O185" s="1"/>
      <c r="P185" s="1"/>
      <c r="Q185" s="223"/>
      <c r="R185" s="1"/>
      <c r="S185" s="6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49">
        <v>54</v>
      </c>
      <c r="B186" s="150">
        <v>42473</v>
      </c>
      <c r="C186" s="150"/>
      <c r="D186" s="151" t="s">
        <v>679</v>
      </c>
      <c r="E186" s="152" t="s">
        <v>575</v>
      </c>
      <c r="F186" s="153">
        <v>196</v>
      </c>
      <c r="G186" s="152"/>
      <c r="H186" s="152">
        <v>299</v>
      </c>
      <c r="I186" s="154">
        <v>299</v>
      </c>
      <c r="J186" s="155" t="s">
        <v>662</v>
      </c>
      <c r="K186" s="156">
        <v>103</v>
      </c>
      <c r="L186" s="157">
        <v>0.52551020408163296</v>
      </c>
      <c r="M186" s="152" t="s">
        <v>578</v>
      </c>
      <c r="N186" s="158">
        <v>42620</v>
      </c>
      <c r="O186" s="1"/>
      <c r="P186" s="1"/>
      <c r="Q186" s="223"/>
      <c r="R186" s="1"/>
      <c r="S186" s="6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49">
        <v>55</v>
      </c>
      <c r="B187" s="150">
        <v>42473</v>
      </c>
      <c r="C187" s="150"/>
      <c r="D187" s="151" t="s">
        <v>680</v>
      </c>
      <c r="E187" s="152" t="s">
        <v>575</v>
      </c>
      <c r="F187" s="153">
        <v>88</v>
      </c>
      <c r="G187" s="152"/>
      <c r="H187" s="152">
        <v>103</v>
      </c>
      <c r="I187" s="154">
        <v>103</v>
      </c>
      <c r="J187" s="155" t="s">
        <v>662</v>
      </c>
      <c r="K187" s="156">
        <v>15</v>
      </c>
      <c r="L187" s="157">
        <v>0.170454545454545</v>
      </c>
      <c r="M187" s="152" t="s">
        <v>578</v>
      </c>
      <c r="N187" s="158">
        <v>42530</v>
      </c>
      <c r="O187" s="1"/>
      <c r="P187" s="1"/>
      <c r="Q187" s="223"/>
      <c r="R187" s="1"/>
      <c r="S187" s="6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49">
        <v>56</v>
      </c>
      <c r="B188" s="150">
        <v>42492</v>
      </c>
      <c r="C188" s="150"/>
      <c r="D188" s="151" t="s">
        <v>681</v>
      </c>
      <c r="E188" s="152" t="s">
        <v>575</v>
      </c>
      <c r="F188" s="153">
        <v>127.5</v>
      </c>
      <c r="G188" s="152"/>
      <c r="H188" s="152">
        <v>148</v>
      </c>
      <c r="I188" s="154" t="s">
        <v>682</v>
      </c>
      <c r="J188" s="155" t="s">
        <v>662</v>
      </c>
      <c r="K188" s="156">
        <f>H188-F188</f>
        <v>20.5</v>
      </c>
      <c r="L188" s="157">
        <f>K188/F188</f>
        <v>0.16078431372549021</v>
      </c>
      <c r="M188" s="152" t="s">
        <v>578</v>
      </c>
      <c r="N188" s="158">
        <v>42564</v>
      </c>
      <c r="O188" s="1"/>
      <c r="P188" s="1"/>
      <c r="Q188" s="223"/>
      <c r="R188" s="1"/>
      <c r="S188" s="6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49">
        <v>57</v>
      </c>
      <c r="B189" s="150">
        <v>42493</v>
      </c>
      <c r="C189" s="150"/>
      <c r="D189" s="151" t="s">
        <v>683</v>
      </c>
      <c r="E189" s="152" t="s">
        <v>575</v>
      </c>
      <c r="F189" s="153">
        <v>675</v>
      </c>
      <c r="G189" s="152"/>
      <c r="H189" s="152">
        <v>815</v>
      </c>
      <c r="I189" s="154" t="s">
        <v>684</v>
      </c>
      <c r="J189" s="155" t="s">
        <v>662</v>
      </c>
      <c r="K189" s="156">
        <f>H189-F189</f>
        <v>140</v>
      </c>
      <c r="L189" s="157">
        <f>K189/F189</f>
        <v>0.2074074074074074</v>
      </c>
      <c r="M189" s="152" t="s">
        <v>578</v>
      </c>
      <c r="N189" s="158">
        <v>43154</v>
      </c>
      <c r="O189" s="1"/>
      <c r="P189" s="1"/>
      <c r="Q189" s="223"/>
      <c r="R189" s="1"/>
      <c r="S189" s="6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59">
        <v>58</v>
      </c>
      <c r="B190" s="160">
        <v>42522</v>
      </c>
      <c r="C190" s="160"/>
      <c r="D190" s="161" t="s">
        <v>685</v>
      </c>
      <c r="E190" s="162" t="s">
        <v>575</v>
      </c>
      <c r="F190" s="163">
        <v>500</v>
      </c>
      <c r="G190" s="163"/>
      <c r="H190" s="164">
        <v>232.5</v>
      </c>
      <c r="I190" s="164" t="s">
        <v>686</v>
      </c>
      <c r="J190" s="165" t="s">
        <v>687</v>
      </c>
      <c r="K190" s="166">
        <f>H190-F190</f>
        <v>-267.5</v>
      </c>
      <c r="L190" s="167">
        <f>K190/F190</f>
        <v>-0.53500000000000003</v>
      </c>
      <c r="M190" s="163" t="s">
        <v>588</v>
      </c>
      <c r="N190" s="160">
        <v>43735</v>
      </c>
      <c r="O190" s="1"/>
      <c r="P190" s="1"/>
      <c r="Q190" s="223"/>
      <c r="R190" s="1"/>
      <c r="S190" s="6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49">
        <v>59</v>
      </c>
      <c r="B191" s="150">
        <v>42527</v>
      </c>
      <c r="C191" s="150"/>
      <c r="D191" s="151" t="s">
        <v>530</v>
      </c>
      <c r="E191" s="152" t="s">
        <v>575</v>
      </c>
      <c r="F191" s="153">
        <v>110</v>
      </c>
      <c r="G191" s="152"/>
      <c r="H191" s="152">
        <v>126.5</v>
      </c>
      <c r="I191" s="154">
        <v>125</v>
      </c>
      <c r="J191" s="155" t="s">
        <v>614</v>
      </c>
      <c r="K191" s="156">
        <f>H191-F191</f>
        <v>16.5</v>
      </c>
      <c r="L191" s="157">
        <f>K191/F191</f>
        <v>0.15</v>
      </c>
      <c r="M191" s="152" t="s">
        <v>578</v>
      </c>
      <c r="N191" s="158">
        <v>42552</v>
      </c>
      <c r="O191" s="1"/>
      <c r="P191" s="1"/>
      <c r="Q191" s="223"/>
      <c r="R191" s="1"/>
      <c r="S191" s="6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49">
        <v>60</v>
      </c>
      <c r="B192" s="150">
        <v>42538</v>
      </c>
      <c r="C192" s="150"/>
      <c r="D192" s="151" t="s">
        <v>688</v>
      </c>
      <c r="E192" s="152" t="s">
        <v>575</v>
      </c>
      <c r="F192" s="153">
        <v>44</v>
      </c>
      <c r="G192" s="152"/>
      <c r="H192" s="152">
        <v>69.5</v>
      </c>
      <c r="I192" s="154">
        <v>69.5</v>
      </c>
      <c r="J192" s="155" t="s">
        <v>689</v>
      </c>
      <c r="K192" s="156">
        <f>H192-F192</f>
        <v>25.5</v>
      </c>
      <c r="L192" s="157">
        <f>K192/F192</f>
        <v>0.57954545454545459</v>
      </c>
      <c r="M192" s="152" t="s">
        <v>578</v>
      </c>
      <c r="N192" s="158">
        <v>42977</v>
      </c>
      <c r="O192" s="1"/>
      <c r="P192" s="1"/>
      <c r="Q192" s="223"/>
      <c r="R192" s="1"/>
      <c r="S192" s="6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49">
        <v>61</v>
      </c>
      <c r="B193" s="150">
        <v>42549</v>
      </c>
      <c r="C193" s="150"/>
      <c r="D193" s="151" t="s">
        <v>690</v>
      </c>
      <c r="E193" s="152" t="s">
        <v>575</v>
      </c>
      <c r="F193" s="153">
        <v>262.5</v>
      </c>
      <c r="G193" s="152"/>
      <c r="H193" s="152">
        <v>340</v>
      </c>
      <c r="I193" s="154">
        <v>333</v>
      </c>
      <c r="J193" s="155" t="s">
        <v>691</v>
      </c>
      <c r="K193" s="156">
        <v>77.5</v>
      </c>
      <c r="L193" s="157">
        <v>0.29523809523809502</v>
      </c>
      <c r="M193" s="152" t="s">
        <v>578</v>
      </c>
      <c r="N193" s="158">
        <v>43017</v>
      </c>
      <c r="O193" s="1"/>
      <c r="P193" s="1"/>
      <c r="Q193" s="223"/>
      <c r="R193" s="1"/>
      <c r="S193" s="6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49">
        <v>62</v>
      </c>
      <c r="B194" s="150">
        <v>42549</v>
      </c>
      <c r="C194" s="150"/>
      <c r="D194" s="151" t="s">
        <v>692</v>
      </c>
      <c r="E194" s="152" t="s">
        <v>575</v>
      </c>
      <c r="F194" s="153">
        <v>840</v>
      </c>
      <c r="G194" s="152"/>
      <c r="H194" s="152">
        <v>1230</v>
      </c>
      <c r="I194" s="154">
        <v>1230</v>
      </c>
      <c r="J194" s="155" t="s">
        <v>662</v>
      </c>
      <c r="K194" s="156">
        <v>390</v>
      </c>
      <c r="L194" s="157">
        <v>0.46428571428571402</v>
      </c>
      <c r="M194" s="152" t="s">
        <v>578</v>
      </c>
      <c r="N194" s="158">
        <v>42649</v>
      </c>
      <c r="O194" s="1"/>
      <c r="P194" s="1"/>
      <c r="Q194" s="223"/>
      <c r="R194" s="1"/>
      <c r="S194" s="6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72">
        <v>63</v>
      </c>
      <c r="B195" s="173">
        <v>42556</v>
      </c>
      <c r="C195" s="173"/>
      <c r="D195" s="174" t="s">
        <v>693</v>
      </c>
      <c r="E195" s="175" t="s">
        <v>575</v>
      </c>
      <c r="F195" s="175">
        <v>395</v>
      </c>
      <c r="G195" s="176"/>
      <c r="H195" s="176">
        <f>(468.5+342.5)/2</f>
        <v>405.5</v>
      </c>
      <c r="I195" s="176">
        <v>510</v>
      </c>
      <c r="J195" s="177" t="s">
        <v>694</v>
      </c>
      <c r="K195" s="178">
        <f t="shared" ref="K195:K201" si="66">H195-F195</f>
        <v>10.5</v>
      </c>
      <c r="L195" s="179">
        <f t="shared" ref="L195:L201" si="67">K195/F195</f>
        <v>2.6582278481012658E-2</v>
      </c>
      <c r="M195" s="175" t="s">
        <v>595</v>
      </c>
      <c r="N195" s="173">
        <v>43606</v>
      </c>
      <c r="O195" s="1"/>
      <c r="P195" s="1"/>
      <c r="Q195" s="223"/>
      <c r="R195" s="1"/>
      <c r="S195" s="6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59">
        <v>64</v>
      </c>
      <c r="B196" s="160">
        <v>42584</v>
      </c>
      <c r="C196" s="160"/>
      <c r="D196" s="161" t="s">
        <v>695</v>
      </c>
      <c r="E196" s="162" t="s">
        <v>587</v>
      </c>
      <c r="F196" s="163">
        <f>169.5-12.8</f>
        <v>156.69999999999999</v>
      </c>
      <c r="G196" s="163"/>
      <c r="H196" s="164">
        <v>77</v>
      </c>
      <c r="I196" s="164" t="s">
        <v>696</v>
      </c>
      <c r="J196" s="165" t="s">
        <v>697</v>
      </c>
      <c r="K196" s="166">
        <f t="shared" si="66"/>
        <v>-79.699999999999989</v>
      </c>
      <c r="L196" s="167">
        <f t="shared" si="67"/>
        <v>-0.50861518825781749</v>
      </c>
      <c r="M196" s="163" t="s">
        <v>588</v>
      </c>
      <c r="N196" s="160">
        <v>43522</v>
      </c>
      <c r="O196" s="1"/>
      <c r="P196" s="1"/>
      <c r="Q196" s="223"/>
      <c r="R196" s="1"/>
      <c r="S196" s="6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59">
        <v>65</v>
      </c>
      <c r="B197" s="160">
        <v>42586</v>
      </c>
      <c r="C197" s="160"/>
      <c r="D197" s="161" t="s">
        <v>698</v>
      </c>
      <c r="E197" s="162" t="s">
        <v>575</v>
      </c>
      <c r="F197" s="163">
        <v>400</v>
      </c>
      <c r="G197" s="163"/>
      <c r="H197" s="164">
        <v>305</v>
      </c>
      <c r="I197" s="164">
        <v>475</v>
      </c>
      <c r="J197" s="165" t="s">
        <v>699</v>
      </c>
      <c r="K197" s="166">
        <f t="shared" si="66"/>
        <v>-95</v>
      </c>
      <c r="L197" s="167">
        <f t="shared" si="67"/>
        <v>-0.23749999999999999</v>
      </c>
      <c r="M197" s="163" t="s">
        <v>588</v>
      </c>
      <c r="N197" s="160">
        <v>43606</v>
      </c>
      <c r="O197" s="1"/>
      <c r="P197" s="1"/>
      <c r="Q197" s="223"/>
      <c r="R197" s="1"/>
      <c r="S197" s="6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49">
        <v>66</v>
      </c>
      <c r="B198" s="150">
        <v>42593</v>
      </c>
      <c r="C198" s="150"/>
      <c r="D198" s="151" t="s">
        <v>700</v>
      </c>
      <c r="E198" s="152" t="s">
        <v>575</v>
      </c>
      <c r="F198" s="153">
        <v>86.5</v>
      </c>
      <c r="G198" s="152"/>
      <c r="H198" s="152">
        <v>130</v>
      </c>
      <c r="I198" s="154">
        <v>130</v>
      </c>
      <c r="J198" s="155" t="s">
        <v>701</v>
      </c>
      <c r="K198" s="156">
        <f t="shared" si="66"/>
        <v>43.5</v>
      </c>
      <c r="L198" s="157">
        <f t="shared" si="67"/>
        <v>0.50289017341040465</v>
      </c>
      <c r="M198" s="152" t="s">
        <v>578</v>
      </c>
      <c r="N198" s="158">
        <v>43091</v>
      </c>
      <c r="O198" s="1"/>
      <c r="P198" s="1"/>
      <c r="Q198" s="223"/>
      <c r="R198" s="1"/>
      <c r="S198" s="6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59">
        <v>67</v>
      </c>
      <c r="B199" s="160">
        <v>42600</v>
      </c>
      <c r="C199" s="160"/>
      <c r="D199" s="161" t="s">
        <v>120</v>
      </c>
      <c r="E199" s="162" t="s">
        <v>575</v>
      </c>
      <c r="F199" s="163">
        <v>133.5</v>
      </c>
      <c r="G199" s="163"/>
      <c r="H199" s="164">
        <v>126.5</v>
      </c>
      <c r="I199" s="164">
        <v>178</v>
      </c>
      <c r="J199" s="165" t="s">
        <v>702</v>
      </c>
      <c r="K199" s="166">
        <f t="shared" si="66"/>
        <v>-7</v>
      </c>
      <c r="L199" s="167">
        <f t="shared" si="67"/>
        <v>-5.2434456928838954E-2</v>
      </c>
      <c r="M199" s="163" t="s">
        <v>588</v>
      </c>
      <c r="N199" s="160">
        <v>42615</v>
      </c>
      <c r="O199" s="1"/>
      <c r="P199" s="1"/>
      <c r="Q199" s="223"/>
      <c r="R199" s="1"/>
      <c r="S199" s="6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49">
        <v>68</v>
      </c>
      <c r="B200" s="150">
        <v>42613</v>
      </c>
      <c r="C200" s="150"/>
      <c r="D200" s="151" t="s">
        <v>703</v>
      </c>
      <c r="E200" s="152" t="s">
        <v>575</v>
      </c>
      <c r="F200" s="153">
        <v>560</v>
      </c>
      <c r="G200" s="152"/>
      <c r="H200" s="152">
        <v>725</v>
      </c>
      <c r="I200" s="154">
        <v>725</v>
      </c>
      <c r="J200" s="155" t="s">
        <v>608</v>
      </c>
      <c r="K200" s="156">
        <f t="shared" si="66"/>
        <v>165</v>
      </c>
      <c r="L200" s="157">
        <f t="shared" si="67"/>
        <v>0.29464285714285715</v>
      </c>
      <c r="M200" s="152" t="s">
        <v>578</v>
      </c>
      <c r="N200" s="158">
        <v>42456</v>
      </c>
      <c r="O200" s="1"/>
      <c r="P200" s="1"/>
      <c r="Q200" s="223"/>
      <c r="R200" s="1"/>
      <c r="S200" s="6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49">
        <v>69</v>
      </c>
      <c r="B201" s="150">
        <v>42614</v>
      </c>
      <c r="C201" s="150"/>
      <c r="D201" s="151" t="s">
        <v>704</v>
      </c>
      <c r="E201" s="152" t="s">
        <v>575</v>
      </c>
      <c r="F201" s="153">
        <v>160.5</v>
      </c>
      <c r="G201" s="152"/>
      <c r="H201" s="152">
        <v>210</v>
      </c>
      <c r="I201" s="154">
        <v>210</v>
      </c>
      <c r="J201" s="155" t="s">
        <v>608</v>
      </c>
      <c r="K201" s="156">
        <f t="shared" si="66"/>
        <v>49.5</v>
      </c>
      <c r="L201" s="157">
        <f t="shared" si="67"/>
        <v>0.30841121495327101</v>
      </c>
      <c r="M201" s="152" t="s">
        <v>578</v>
      </c>
      <c r="N201" s="158">
        <v>42871</v>
      </c>
      <c r="O201" s="1"/>
      <c r="P201" s="1"/>
      <c r="Q201" s="223"/>
      <c r="R201" s="1"/>
      <c r="S201" s="6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49">
        <v>70</v>
      </c>
      <c r="B202" s="150">
        <v>42646</v>
      </c>
      <c r="C202" s="150"/>
      <c r="D202" s="151" t="s">
        <v>407</v>
      </c>
      <c r="E202" s="152" t="s">
        <v>575</v>
      </c>
      <c r="F202" s="153">
        <v>430</v>
      </c>
      <c r="G202" s="152"/>
      <c r="H202" s="152">
        <v>596</v>
      </c>
      <c r="I202" s="154">
        <v>575</v>
      </c>
      <c r="J202" s="155" t="s">
        <v>705</v>
      </c>
      <c r="K202" s="156">
        <v>166</v>
      </c>
      <c r="L202" s="157">
        <v>0.38604651162790699</v>
      </c>
      <c r="M202" s="152" t="s">
        <v>578</v>
      </c>
      <c r="N202" s="158">
        <v>42769</v>
      </c>
      <c r="O202" s="1"/>
      <c r="P202" s="1"/>
      <c r="Q202" s="223"/>
      <c r="R202" s="1"/>
      <c r="S202" s="6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49">
        <v>71</v>
      </c>
      <c r="B203" s="150">
        <v>42657</v>
      </c>
      <c r="C203" s="150"/>
      <c r="D203" s="151" t="s">
        <v>706</v>
      </c>
      <c r="E203" s="152" t="s">
        <v>575</v>
      </c>
      <c r="F203" s="153">
        <v>280</v>
      </c>
      <c r="G203" s="152"/>
      <c r="H203" s="152">
        <v>345</v>
      </c>
      <c r="I203" s="154">
        <v>345</v>
      </c>
      <c r="J203" s="155" t="s">
        <v>608</v>
      </c>
      <c r="K203" s="156">
        <f t="shared" ref="K203:K208" si="68">H203-F203</f>
        <v>65</v>
      </c>
      <c r="L203" s="157">
        <f>K203/F203</f>
        <v>0.23214285714285715</v>
      </c>
      <c r="M203" s="152" t="s">
        <v>578</v>
      </c>
      <c r="N203" s="158">
        <v>42814</v>
      </c>
      <c r="O203" s="1"/>
      <c r="P203" s="1"/>
      <c r="Q203" s="223"/>
      <c r="R203" s="1"/>
      <c r="S203" s="6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49">
        <v>72</v>
      </c>
      <c r="B204" s="150">
        <v>42657</v>
      </c>
      <c r="C204" s="150"/>
      <c r="D204" s="151" t="s">
        <v>707</v>
      </c>
      <c r="E204" s="152" t="s">
        <v>575</v>
      </c>
      <c r="F204" s="153">
        <v>245</v>
      </c>
      <c r="G204" s="152"/>
      <c r="H204" s="152">
        <v>325.5</v>
      </c>
      <c r="I204" s="154">
        <v>330</v>
      </c>
      <c r="J204" s="155" t="s">
        <v>708</v>
      </c>
      <c r="K204" s="156">
        <f t="shared" si="68"/>
        <v>80.5</v>
      </c>
      <c r="L204" s="157">
        <f>K204/F204</f>
        <v>0.32857142857142857</v>
      </c>
      <c r="M204" s="152" t="s">
        <v>578</v>
      </c>
      <c r="N204" s="158">
        <v>42769</v>
      </c>
      <c r="O204" s="1"/>
      <c r="P204" s="1"/>
      <c r="Q204" s="223"/>
      <c r="R204" s="1"/>
      <c r="S204" s="6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49">
        <v>73</v>
      </c>
      <c r="B205" s="150">
        <v>42660</v>
      </c>
      <c r="C205" s="150"/>
      <c r="D205" s="151" t="s">
        <v>709</v>
      </c>
      <c r="E205" s="152" t="s">
        <v>575</v>
      </c>
      <c r="F205" s="153">
        <v>125</v>
      </c>
      <c r="G205" s="152"/>
      <c r="H205" s="152">
        <v>160</v>
      </c>
      <c r="I205" s="154">
        <v>160</v>
      </c>
      <c r="J205" s="155" t="s">
        <v>662</v>
      </c>
      <c r="K205" s="156">
        <f t="shared" si="68"/>
        <v>35</v>
      </c>
      <c r="L205" s="157">
        <v>0.28000000000000003</v>
      </c>
      <c r="M205" s="152" t="s">
        <v>578</v>
      </c>
      <c r="N205" s="158">
        <v>42803</v>
      </c>
      <c r="O205" s="1"/>
      <c r="P205" s="1"/>
      <c r="Q205" s="223"/>
      <c r="R205" s="1"/>
      <c r="S205" s="6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49">
        <v>74</v>
      </c>
      <c r="B206" s="150">
        <v>42660</v>
      </c>
      <c r="C206" s="150"/>
      <c r="D206" s="151" t="s">
        <v>710</v>
      </c>
      <c r="E206" s="152" t="s">
        <v>575</v>
      </c>
      <c r="F206" s="153">
        <v>114</v>
      </c>
      <c r="G206" s="152"/>
      <c r="H206" s="152">
        <v>145</v>
      </c>
      <c r="I206" s="154">
        <v>145</v>
      </c>
      <c r="J206" s="155" t="s">
        <v>662</v>
      </c>
      <c r="K206" s="156">
        <f t="shared" si="68"/>
        <v>31</v>
      </c>
      <c r="L206" s="157">
        <f>K206/F206</f>
        <v>0.27192982456140352</v>
      </c>
      <c r="M206" s="152" t="s">
        <v>578</v>
      </c>
      <c r="N206" s="158">
        <v>42859</v>
      </c>
      <c r="O206" s="1"/>
      <c r="P206" s="1"/>
      <c r="Q206" s="223"/>
      <c r="R206" s="1"/>
      <c r="S206" s="6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49">
        <v>75</v>
      </c>
      <c r="B207" s="150">
        <v>42660</v>
      </c>
      <c r="C207" s="150"/>
      <c r="D207" s="151" t="s">
        <v>711</v>
      </c>
      <c r="E207" s="152" t="s">
        <v>575</v>
      </c>
      <c r="F207" s="153">
        <v>212</v>
      </c>
      <c r="G207" s="152"/>
      <c r="H207" s="152">
        <v>280</v>
      </c>
      <c r="I207" s="154">
        <v>276</v>
      </c>
      <c r="J207" s="155" t="s">
        <v>712</v>
      </c>
      <c r="K207" s="156">
        <f t="shared" si="68"/>
        <v>68</v>
      </c>
      <c r="L207" s="157">
        <f>K207/F207</f>
        <v>0.32075471698113206</v>
      </c>
      <c r="M207" s="152" t="s">
        <v>578</v>
      </c>
      <c r="N207" s="158">
        <v>42858</v>
      </c>
      <c r="O207" s="1"/>
      <c r="P207" s="1"/>
      <c r="Q207" s="223"/>
      <c r="R207" s="1"/>
      <c r="S207" s="6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49">
        <v>76</v>
      </c>
      <c r="B208" s="150">
        <v>42678</v>
      </c>
      <c r="C208" s="150"/>
      <c r="D208" s="151" t="s">
        <v>454</v>
      </c>
      <c r="E208" s="152" t="s">
        <v>575</v>
      </c>
      <c r="F208" s="153">
        <v>155</v>
      </c>
      <c r="G208" s="152"/>
      <c r="H208" s="152">
        <v>210</v>
      </c>
      <c r="I208" s="154">
        <v>210</v>
      </c>
      <c r="J208" s="155" t="s">
        <v>713</v>
      </c>
      <c r="K208" s="156">
        <f t="shared" si="68"/>
        <v>55</v>
      </c>
      <c r="L208" s="157">
        <f>K208/F208</f>
        <v>0.35483870967741937</v>
      </c>
      <c r="M208" s="152" t="s">
        <v>578</v>
      </c>
      <c r="N208" s="158">
        <v>42944</v>
      </c>
      <c r="O208" s="1"/>
      <c r="P208" s="1"/>
      <c r="Q208" s="223"/>
      <c r="R208" s="1"/>
      <c r="S208" s="6"/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59">
        <v>77</v>
      </c>
      <c r="B209" s="160">
        <v>42710</v>
      </c>
      <c r="C209" s="160"/>
      <c r="D209" s="161" t="s">
        <v>714</v>
      </c>
      <c r="E209" s="162" t="s">
        <v>575</v>
      </c>
      <c r="F209" s="163">
        <v>150.5</v>
      </c>
      <c r="G209" s="163"/>
      <c r="H209" s="164">
        <v>72.5</v>
      </c>
      <c r="I209" s="164">
        <v>174</v>
      </c>
      <c r="J209" s="165" t="s">
        <v>715</v>
      </c>
      <c r="K209" s="166">
        <v>-78</v>
      </c>
      <c r="L209" s="167">
        <v>-0.51827242524916906</v>
      </c>
      <c r="M209" s="163" t="s">
        <v>588</v>
      </c>
      <c r="N209" s="160">
        <v>43333</v>
      </c>
      <c r="O209" s="1"/>
      <c r="P209" s="1"/>
      <c r="Q209" s="223"/>
      <c r="R209" s="1"/>
      <c r="S209" s="6"/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49">
        <v>78</v>
      </c>
      <c r="B210" s="150">
        <v>42712</v>
      </c>
      <c r="C210" s="150"/>
      <c r="D210" s="151" t="s">
        <v>716</v>
      </c>
      <c r="E210" s="152" t="s">
        <v>575</v>
      </c>
      <c r="F210" s="153">
        <v>380</v>
      </c>
      <c r="G210" s="152"/>
      <c r="H210" s="152">
        <v>478</v>
      </c>
      <c r="I210" s="154">
        <v>468</v>
      </c>
      <c r="J210" s="155" t="s">
        <v>662</v>
      </c>
      <c r="K210" s="156">
        <f>H210-F210</f>
        <v>98</v>
      </c>
      <c r="L210" s="157">
        <f>K210/F210</f>
        <v>0.25789473684210529</v>
      </c>
      <c r="M210" s="152" t="s">
        <v>578</v>
      </c>
      <c r="N210" s="158">
        <v>43025</v>
      </c>
      <c r="O210" s="1"/>
      <c r="P210" s="1"/>
      <c r="Q210" s="223"/>
      <c r="R210" s="1"/>
      <c r="S210" s="6"/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49">
        <v>79</v>
      </c>
      <c r="B211" s="150">
        <v>42734</v>
      </c>
      <c r="C211" s="150"/>
      <c r="D211" s="151" t="s">
        <v>119</v>
      </c>
      <c r="E211" s="152" t="s">
        <v>575</v>
      </c>
      <c r="F211" s="153">
        <v>305</v>
      </c>
      <c r="G211" s="152"/>
      <c r="H211" s="152">
        <v>375</v>
      </c>
      <c r="I211" s="154">
        <v>375</v>
      </c>
      <c r="J211" s="155" t="s">
        <v>662</v>
      </c>
      <c r="K211" s="156">
        <f>H211-F211</f>
        <v>70</v>
      </c>
      <c r="L211" s="157">
        <f>K211/F211</f>
        <v>0.22950819672131148</v>
      </c>
      <c r="M211" s="152" t="s">
        <v>578</v>
      </c>
      <c r="N211" s="158">
        <v>42768</v>
      </c>
      <c r="O211" s="1"/>
      <c r="P211" s="1"/>
      <c r="Q211" s="223"/>
      <c r="R211" s="1"/>
      <c r="S211" s="6"/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49">
        <v>80</v>
      </c>
      <c r="B212" s="150">
        <v>42739</v>
      </c>
      <c r="C212" s="150"/>
      <c r="D212" s="151" t="s">
        <v>102</v>
      </c>
      <c r="E212" s="152" t="s">
        <v>575</v>
      </c>
      <c r="F212" s="153">
        <v>99.5</v>
      </c>
      <c r="G212" s="152"/>
      <c r="H212" s="152">
        <v>158</v>
      </c>
      <c r="I212" s="154">
        <v>158</v>
      </c>
      <c r="J212" s="155" t="s">
        <v>662</v>
      </c>
      <c r="K212" s="156">
        <f>H212-F212</f>
        <v>58.5</v>
      </c>
      <c r="L212" s="157">
        <f>K212/F212</f>
        <v>0.5879396984924623</v>
      </c>
      <c r="M212" s="152" t="s">
        <v>578</v>
      </c>
      <c r="N212" s="158">
        <v>42898</v>
      </c>
      <c r="O212" s="1"/>
      <c r="P212" s="1"/>
      <c r="Q212" s="223"/>
      <c r="R212" s="1"/>
      <c r="S212" s="6"/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49">
        <v>81</v>
      </c>
      <c r="B213" s="150">
        <v>42739</v>
      </c>
      <c r="C213" s="150"/>
      <c r="D213" s="151" t="s">
        <v>102</v>
      </c>
      <c r="E213" s="152" t="s">
        <v>575</v>
      </c>
      <c r="F213" s="153">
        <v>99.5</v>
      </c>
      <c r="G213" s="152"/>
      <c r="H213" s="152">
        <v>158</v>
      </c>
      <c r="I213" s="154">
        <v>158</v>
      </c>
      <c r="J213" s="155" t="s">
        <v>662</v>
      </c>
      <c r="K213" s="156">
        <v>58.5</v>
      </c>
      <c r="L213" s="157">
        <v>0.58793969849246197</v>
      </c>
      <c r="M213" s="152" t="s">
        <v>578</v>
      </c>
      <c r="N213" s="158">
        <v>42898</v>
      </c>
      <c r="O213" s="1"/>
      <c r="P213" s="1"/>
      <c r="Q213" s="223"/>
      <c r="R213" s="1"/>
      <c r="S213" s="6"/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49">
        <v>82</v>
      </c>
      <c r="B214" s="150">
        <v>42786</v>
      </c>
      <c r="C214" s="150"/>
      <c r="D214" s="151" t="s">
        <v>208</v>
      </c>
      <c r="E214" s="152" t="s">
        <v>575</v>
      </c>
      <c r="F214" s="153">
        <v>140.5</v>
      </c>
      <c r="G214" s="152"/>
      <c r="H214" s="152">
        <v>220</v>
      </c>
      <c r="I214" s="154">
        <v>220</v>
      </c>
      <c r="J214" s="155" t="s">
        <v>662</v>
      </c>
      <c r="K214" s="156">
        <f>H214-F214</f>
        <v>79.5</v>
      </c>
      <c r="L214" s="157">
        <f>K214/F214</f>
        <v>0.5658362989323843</v>
      </c>
      <c r="M214" s="152" t="s">
        <v>578</v>
      </c>
      <c r="N214" s="158">
        <v>42864</v>
      </c>
      <c r="O214" s="1"/>
      <c r="P214" s="1"/>
      <c r="Q214" s="223"/>
      <c r="R214" s="1"/>
      <c r="S214" s="6"/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49">
        <v>83</v>
      </c>
      <c r="B215" s="150">
        <v>42786</v>
      </c>
      <c r="C215" s="150"/>
      <c r="D215" s="151" t="s">
        <v>717</v>
      </c>
      <c r="E215" s="152" t="s">
        <v>575</v>
      </c>
      <c r="F215" s="153">
        <v>202.5</v>
      </c>
      <c r="G215" s="152"/>
      <c r="H215" s="152">
        <v>234</v>
      </c>
      <c r="I215" s="154">
        <v>234</v>
      </c>
      <c r="J215" s="155" t="s">
        <v>662</v>
      </c>
      <c r="K215" s="156">
        <v>31.5</v>
      </c>
      <c r="L215" s="157">
        <v>0.155555555555556</v>
      </c>
      <c r="M215" s="152" t="s">
        <v>578</v>
      </c>
      <c r="N215" s="158">
        <v>42836</v>
      </c>
      <c r="O215" s="1"/>
      <c r="P215" s="1"/>
      <c r="Q215" s="223"/>
      <c r="R215" s="1"/>
      <c r="S215" s="6"/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49">
        <v>84</v>
      </c>
      <c r="B216" s="150">
        <v>42818</v>
      </c>
      <c r="C216" s="150"/>
      <c r="D216" s="151" t="s">
        <v>718</v>
      </c>
      <c r="E216" s="152" t="s">
        <v>575</v>
      </c>
      <c r="F216" s="153">
        <v>300.5</v>
      </c>
      <c r="G216" s="152"/>
      <c r="H216" s="152">
        <v>417.5</v>
      </c>
      <c r="I216" s="154">
        <v>420</v>
      </c>
      <c r="J216" s="155" t="s">
        <v>719</v>
      </c>
      <c r="K216" s="156">
        <f>H216-F216</f>
        <v>117</v>
      </c>
      <c r="L216" s="157">
        <f>K216/F216</f>
        <v>0.38935108153078202</v>
      </c>
      <c r="M216" s="152" t="s">
        <v>578</v>
      </c>
      <c r="N216" s="158">
        <v>43070</v>
      </c>
      <c r="O216" s="1"/>
      <c r="P216" s="1"/>
      <c r="Q216" s="223"/>
      <c r="R216" s="1"/>
      <c r="S216" s="6"/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49">
        <v>85</v>
      </c>
      <c r="B217" s="150">
        <v>42818</v>
      </c>
      <c r="C217" s="150"/>
      <c r="D217" s="151" t="s">
        <v>692</v>
      </c>
      <c r="E217" s="152" t="s">
        <v>575</v>
      </c>
      <c r="F217" s="153">
        <v>850</v>
      </c>
      <c r="G217" s="152"/>
      <c r="H217" s="152">
        <v>1042.5</v>
      </c>
      <c r="I217" s="154">
        <v>1023</v>
      </c>
      <c r="J217" s="155" t="s">
        <v>720</v>
      </c>
      <c r="K217" s="156">
        <v>192.5</v>
      </c>
      <c r="L217" s="157">
        <v>0.22647058823529401</v>
      </c>
      <c r="M217" s="152" t="s">
        <v>578</v>
      </c>
      <c r="N217" s="158">
        <v>42830</v>
      </c>
      <c r="O217" s="1"/>
      <c r="P217" s="1"/>
      <c r="Q217" s="223"/>
      <c r="R217" s="1"/>
      <c r="S217" s="6"/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49">
        <v>86</v>
      </c>
      <c r="B218" s="150">
        <v>42830</v>
      </c>
      <c r="C218" s="150"/>
      <c r="D218" s="151" t="s">
        <v>485</v>
      </c>
      <c r="E218" s="152" t="s">
        <v>575</v>
      </c>
      <c r="F218" s="153">
        <v>785</v>
      </c>
      <c r="G218" s="152"/>
      <c r="H218" s="152">
        <v>930</v>
      </c>
      <c r="I218" s="154">
        <v>920</v>
      </c>
      <c r="J218" s="155" t="s">
        <v>721</v>
      </c>
      <c r="K218" s="156">
        <f>H218-F218</f>
        <v>145</v>
      </c>
      <c r="L218" s="157">
        <f>K218/F218</f>
        <v>0.18471337579617833</v>
      </c>
      <c r="M218" s="152" t="s">
        <v>578</v>
      </c>
      <c r="N218" s="158">
        <v>42976</v>
      </c>
      <c r="O218" s="1"/>
      <c r="P218" s="1"/>
      <c r="Q218" s="223"/>
      <c r="R218" s="1"/>
      <c r="S218" s="6"/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59">
        <v>87</v>
      </c>
      <c r="B219" s="160">
        <v>42831</v>
      </c>
      <c r="C219" s="160"/>
      <c r="D219" s="161" t="s">
        <v>722</v>
      </c>
      <c r="E219" s="162" t="s">
        <v>575</v>
      </c>
      <c r="F219" s="163">
        <v>40</v>
      </c>
      <c r="G219" s="163"/>
      <c r="H219" s="164">
        <v>13.1</v>
      </c>
      <c r="I219" s="164">
        <v>60</v>
      </c>
      <c r="J219" s="165" t="s">
        <v>723</v>
      </c>
      <c r="K219" s="166">
        <v>-26.9</v>
      </c>
      <c r="L219" s="167">
        <v>-0.67249999999999999</v>
      </c>
      <c r="M219" s="163" t="s">
        <v>588</v>
      </c>
      <c r="N219" s="160">
        <v>43138</v>
      </c>
      <c r="O219" s="1"/>
      <c r="P219" s="1"/>
      <c r="Q219" s="223"/>
      <c r="R219" s="1"/>
      <c r="S219" s="6"/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49">
        <v>88</v>
      </c>
      <c r="B220" s="150">
        <v>42837</v>
      </c>
      <c r="C220" s="150"/>
      <c r="D220" s="151" t="s">
        <v>100</v>
      </c>
      <c r="E220" s="152" t="s">
        <v>575</v>
      </c>
      <c r="F220" s="153">
        <v>289.5</v>
      </c>
      <c r="G220" s="152"/>
      <c r="H220" s="152">
        <v>354</v>
      </c>
      <c r="I220" s="154">
        <v>360</v>
      </c>
      <c r="J220" s="155" t="s">
        <v>724</v>
      </c>
      <c r="K220" s="156">
        <f t="shared" ref="K220:K228" si="69">H220-F220</f>
        <v>64.5</v>
      </c>
      <c r="L220" s="157">
        <f t="shared" ref="L220:L228" si="70">K220/F220</f>
        <v>0.22279792746113988</v>
      </c>
      <c r="M220" s="152" t="s">
        <v>578</v>
      </c>
      <c r="N220" s="158">
        <v>43040</v>
      </c>
      <c r="O220" s="1"/>
      <c r="P220" s="1"/>
      <c r="Q220" s="223"/>
      <c r="R220" s="1"/>
      <c r="S220" s="6"/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49">
        <v>89</v>
      </c>
      <c r="B221" s="150">
        <v>42845</v>
      </c>
      <c r="C221" s="150"/>
      <c r="D221" s="151" t="s">
        <v>426</v>
      </c>
      <c r="E221" s="152" t="s">
        <v>575</v>
      </c>
      <c r="F221" s="153">
        <v>700</v>
      </c>
      <c r="G221" s="152"/>
      <c r="H221" s="152">
        <v>840</v>
      </c>
      <c r="I221" s="154">
        <v>840</v>
      </c>
      <c r="J221" s="155" t="s">
        <v>725</v>
      </c>
      <c r="K221" s="156">
        <f t="shared" si="69"/>
        <v>140</v>
      </c>
      <c r="L221" s="157">
        <f t="shared" si="70"/>
        <v>0.2</v>
      </c>
      <c r="M221" s="152" t="s">
        <v>578</v>
      </c>
      <c r="N221" s="158">
        <v>42893</v>
      </c>
      <c r="O221" s="1"/>
      <c r="P221" s="1"/>
      <c r="Q221" s="223"/>
      <c r="R221" s="1"/>
      <c r="S221" s="6"/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49">
        <v>90</v>
      </c>
      <c r="B222" s="150">
        <v>42887</v>
      </c>
      <c r="C222" s="150"/>
      <c r="D222" s="151" t="s">
        <v>726</v>
      </c>
      <c r="E222" s="152" t="s">
        <v>575</v>
      </c>
      <c r="F222" s="153">
        <v>130</v>
      </c>
      <c r="G222" s="152"/>
      <c r="H222" s="152">
        <v>144.25</v>
      </c>
      <c r="I222" s="154">
        <v>170</v>
      </c>
      <c r="J222" s="155" t="s">
        <v>727</v>
      </c>
      <c r="K222" s="156">
        <f t="shared" si="69"/>
        <v>14.25</v>
      </c>
      <c r="L222" s="157">
        <f t="shared" si="70"/>
        <v>0.10961538461538461</v>
      </c>
      <c r="M222" s="152" t="s">
        <v>578</v>
      </c>
      <c r="N222" s="158">
        <v>43675</v>
      </c>
      <c r="O222" s="1"/>
      <c r="P222" s="1"/>
      <c r="Q222" s="223"/>
      <c r="R222" s="1"/>
      <c r="S222" s="6"/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49">
        <v>91</v>
      </c>
      <c r="B223" s="150">
        <v>42901</v>
      </c>
      <c r="C223" s="150"/>
      <c r="D223" s="151" t="s">
        <v>728</v>
      </c>
      <c r="E223" s="152" t="s">
        <v>575</v>
      </c>
      <c r="F223" s="153">
        <v>214.5</v>
      </c>
      <c r="G223" s="152"/>
      <c r="H223" s="152">
        <v>262</v>
      </c>
      <c r="I223" s="154">
        <v>262</v>
      </c>
      <c r="J223" s="155" t="s">
        <v>597</v>
      </c>
      <c r="K223" s="156">
        <f t="shared" si="69"/>
        <v>47.5</v>
      </c>
      <c r="L223" s="157">
        <f t="shared" si="70"/>
        <v>0.22144522144522144</v>
      </c>
      <c r="M223" s="152" t="s">
        <v>578</v>
      </c>
      <c r="N223" s="158">
        <v>42977</v>
      </c>
      <c r="O223" s="1"/>
      <c r="P223" s="1"/>
      <c r="Q223" s="223"/>
      <c r="R223" s="1"/>
      <c r="S223" s="6"/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180">
        <v>92</v>
      </c>
      <c r="B224" s="181">
        <v>42933</v>
      </c>
      <c r="C224" s="181"/>
      <c r="D224" s="182" t="s">
        <v>729</v>
      </c>
      <c r="E224" s="183" t="s">
        <v>575</v>
      </c>
      <c r="F224" s="184">
        <v>370</v>
      </c>
      <c r="G224" s="183"/>
      <c r="H224" s="183">
        <v>447.5</v>
      </c>
      <c r="I224" s="185">
        <v>450</v>
      </c>
      <c r="J224" s="186" t="s">
        <v>662</v>
      </c>
      <c r="K224" s="156">
        <f t="shared" si="69"/>
        <v>77.5</v>
      </c>
      <c r="L224" s="187">
        <f t="shared" si="70"/>
        <v>0.20945945945945946</v>
      </c>
      <c r="M224" s="183" t="s">
        <v>578</v>
      </c>
      <c r="N224" s="188">
        <v>43035</v>
      </c>
      <c r="O224" s="1"/>
      <c r="P224" s="1"/>
      <c r="Q224" s="223"/>
      <c r="R224" s="1"/>
      <c r="S224" s="6"/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180">
        <v>93</v>
      </c>
      <c r="B225" s="181">
        <v>42943</v>
      </c>
      <c r="C225" s="181"/>
      <c r="D225" s="182" t="s">
        <v>206</v>
      </c>
      <c r="E225" s="183" t="s">
        <v>575</v>
      </c>
      <c r="F225" s="184">
        <v>657.5</v>
      </c>
      <c r="G225" s="183"/>
      <c r="H225" s="183">
        <v>825</v>
      </c>
      <c r="I225" s="185">
        <v>820</v>
      </c>
      <c r="J225" s="186" t="s">
        <v>662</v>
      </c>
      <c r="K225" s="156">
        <f t="shared" si="69"/>
        <v>167.5</v>
      </c>
      <c r="L225" s="187">
        <f t="shared" si="70"/>
        <v>0.25475285171102663</v>
      </c>
      <c r="M225" s="183" t="s">
        <v>578</v>
      </c>
      <c r="N225" s="188">
        <v>43090</v>
      </c>
      <c r="O225" s="1"/>
      <c r="P225" s="1"/>
      <c r="Q225" s="223"/>
      <c r="R225" s="1"/>
      <c r="S225" s="6"/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49">
        <v>94</v>
      </c>
      <c r="B226" s="150">
        <v>42964</v>
      </c>
      <c r="C226" s="150"/>
      <c r="D226" s="151" t="s">
        <v>380</v>
      </c>
      <c r="E226" s="152" t="s">
        <v>575</v>
      </c>
      <c r="F226" s="153">
        <v>605</v>
      </c>
      <c r="G226" s="152"/>
      <c r="H226" s="152">
        <v>750</v>
      </c>
      <c r="I226" s="154">
        <v>750</v>
      </c>
      <c r="J226" s="155" t="s">
        <v>721</v>
      </c>
      <c r="K226" s="156">
        <f t="shared" si="69"/>
        <v>145</v>
      </c>
      <c r="L226" s="157">
        <f t="shared" si="70"/>
        <v>0.23966942148760331</v>
      </c>
      <c r="M226" s="152" t="s">
        <v>578</v>
      </c>
      <c r="N226" s="158">
        <v>43027</v>
      </c>
      <c r="O226" s="1"/>
      <c r="P226" s="1"/>
      <c r="Q226" s="223"/>
      <c r="R226" s="1"/>
      <c r="S226" s="6"/>
      <c r="T226" s="1"/>
      <c r="U226" s="1"/>
      <c r="V226" s="1"/>
      <c r="W226" s="1"/>
      <c r="X226" s="1"/>
      <c r="Y226" s="1"/>
      <c r="Z226" s="1"/>
      <c r="AA226" s="1"/>
    </row>
    <row r="227" spans="1:27" ht="12.75" customHeight="1">
      <c r="A227" s="159">
        <v>95</v>
      </c>
      <c r="B227" s="160">
        <v>42979</v>
      </c>
      <c r="C227" s="160"/>
      <c r="D227" s="168" t="s">
        <v>730</v>
      </c>
      <c r="E227" s="163" t="s">
        <v>575</v>
      </c>
      <c r="F227" s="163">
        <v>255</v>
      </c>
      <c r="G227" s="164"/>
      <c r="H227" s="164">
        <v>217.25</v>
      </c>
      <c r="I227" s="164">
        <v>320</v>
      </c>
      <c r="J227" s="165" t="s">
        <v>731</v>
      </c>
      <c r="K227" s="166">
        <f t="shared" si="69"/>
        <v>-37.75</v>
      </c>
      <c r="L227" s="169">
        <f t="shared" si="70"/>
        <v>-0.14803921568627451</v>
      </c>
      <c r="M227" s="163" t="s">
        <v>588</v>
      </c>
      <c r="N227" s="160">
        <v>43661</v>
      </c>
      <c r="O227" s="1"/>
      <c r="P227" s="1"/>
      <c r="Q227" s="223"/>
      <c r="R227" s="1"/>
      <c r="S227" s="6"/>
      <c r="T227" s="1"/>
      <c r="U227" s="1"/>
      <c r="V227" s="1"/>
      <c r="W227" s="1"/>
      <c r="X227" s="1"/>
      <c r="Y227" s="1"/>
      <c r="Z227" s="1"/>
      <c r="AA227" s="1"/>
    </row>
    <row r="228" spans="1:27" ht="12.75" customHeight="1">
      <c r="A228" s="149">
        <v>96</v>
      </c>
      <c r="B228" s="150">
        <v>42997</v>
      </c>
      <c r="C228" s="150"/>
      <c r="D228" s="151" t="s">
        <v>732</v>
      </c>
      <c r="E228" s="152" t="s">
        <v>575</v>
      </c>
      <c r="F228" s="153">
        <v>215</v>
      </c>
      <c r="G228" s="152"/>
      <c r="H228" s="152">
        <v>258</v>
      </c>
      <c r="I228" s="154">
        <v>258</v>
      </c>
      <c r="J228" s="155" t="s">
        <v>662</v>
      </c>
      <c r="K228" s="156">
        <f t="shared" si="69"/>
        <v>43</v>
      </c>
      <c r="L228" s="157">
        <f t="shared" si="70"/>
        <v>0.2</v>
      </c>
      <c r="M228" s="152" t="s">
        <v>578</v>
      </c>
      <c r="N228" s="158">
        <v>43040</v>
      </c>
      <c r="O228" s="1"/>
      <c r="P228" s="1"/>
      <c r="Q228" s="223"/>
      <c r="R228" s="1"/>
      <c r="S228" s="6"/>
      <c r="T228" s="1"/>
      <c r="U228" s="1"/>
      <c r="V228" s="1"/>
      <c r="W228" s="1"/>
      <c r="X228" s="1"/>
      <c r="Y228" s="1"/>
      <c r="Z228" s="1"/>
      <c r="AA228" s="1"/>
    </row>
    <row r="229" spans="1:27" ht="12.75" customHeight="1">
      <c r="A229" s="149">
        <v>97</v>
      </c>
      <c r="B229" s="150">
        <v>42997</v>
      </c>
      <c r="C229" s="150"/>
      <c r="D229" s="151" t="s">
        <v>732</v>
      </c>
      <c r="E229" s="152" t="s">
        <v>575</v>
      </c>
      <c r="F229" s="153">
        <v>215</v>
      </c>
      <c r="G229" s="152"/>
      <c r="H229" s="152">
        <v>258</v>
      </c>
      <c r="I229" s="154">
        <v>258</v>
      </c>
      <c r="J229" s="186" t="s">
        <v>662</v>
      </c>
      <c r="K229" s="156">
        <v>43</v>
      </c>
      <c r="L229" s="157">
        <v>0.2</v>
      </c>
      <c r="M229" s="152" t="s">
        <v>578</v>
      </c>
      <c r="N229" s="158">
        <v>43040</v>
      </c>
      <c r="O229" s="1"/>
      <c r="P229" s="1"/>
      <c r="Q229" s="223"/>
      <c r="R229" s="1"/>
      <c r="S229" s="6"/>
      <c r="T229" s="1"/>
      <c r="U229" s="1"/>
      <c r="V229" s="1"/>
      <c r="W229" s="1"/>
      <c r="X229" s="1"/>
      <c r="Y229" s="1"/>
      <c r="Z229" s="1"/>
      <c r="AA229" s="1"/>
    </row>
    <row r="230" spans="1:27" ht="12.75" customHeight="1">
      <c r="A230" s="180">
        <v>98</v>
      </c>
      <c r="B230" s="181">
        <v>42998</v>
      </c>
      <c r="C230" s="181"/>
      <c r="D230" s="182" t="s">
        <v>733</v>
      </c>
      <c r="E230" s="183" t="s">
        <v>575</v>
      </c>
      <c r="F230" s="153">
        <v>75</v>
      </c>
      <c r="G230" s="183"/>
      <c r="H230" s="183">
        <v>90</v>
      </c>
      <c r="I230" s="185">
        <v>90</v>
      </c>
      <c r="J230" s="155" t="s">
        <v>734</v>
      </c>
      <c r="K230" s="156">
        <f t="shared" ref="K230:K235" si="71">H230-F230</f>
        <v>15</v>
      </c>
      <c r="L230" s="157">
        <f t="shared" ref="L230:L235" si="72">K230/F230</f>
        <v>0.2</v>
      </c>
      <c r="M230" s="152" t="s">
        <v>578</v>
      </c>
      <c r="N230" s="158">
        <v>43019</v>
      </c>
      <c r="O230" s="1"/>
      <c r="P230" s="1"/>
      <c r="Q230" s="223"/>
      <c r="R230" s="1"/>
      <c r="S230" s="6"/>
      <c r="T230" s="1"/>
      <c r="U230" s="1"/>
      <c r="V230" s="1"/>
      <c r="W230" s="1"/>
      <c r="X230" s="1"/>
      <c r="Y230" s="1"/>
      <c r="Z230" s="1"/>
      <c r="AA230" s="1"/>
    </row>
    <row r="231" spans="1:27" ht="12.75" customHeight="1">
      <c r="A231" s="180">
        <v>99</v>
      </c>
      <c r="B231" s="181">
        <v>43011</v>
      </c>
      <c r="C231" s="181"/>
      <c r="D231" s="182" t="s">
        <v>735</v>
      </c>
      <c r="E231" s="183" t="s">
        <v>575</v>
      </c>
      <c r="F231" s="184">
        <v>315</v>
      </c>
      <c r="G231" s="183"/>
      <c r="H231" s="183">
        <v>392</v>
      </c>
      <c r="I231" s="185">
        <v>384</v>
      </c>
      <c r="J231" s="186" t="s">
        <v>736</v>
      </c>
      <c r="K231" s="156">
        <f t="shared" si="71"/>
        <v>77</v>
      </c>
      <c r="L231" s="187">
        <f t="shared" si="72"/>
        <v>0.24444444444444444</v>
      </c>
      <c r="M231" s="183" t="s">
        <v>578</v>
      </c>
      <c r="N231" s="188">
        <v>43017</v>
      </c>
      <c r="O231" s="1"/>
      <c r="P231" s="1"/>
      <c r="Q231" s="223"/>
      <c r="R231" s="1"/>
      <c r="S231" s="6"/>
      <c r="T231" s="1"/>
      <c r="U231" s="1"/>
      <c r="V231" s="1"/>
      <c r="W231" s="1"/>
      <c r="X231" s="1"/>
      <c r="Y231" s="1"/>
      <c r="Z231" s="1"/>
      <c r="AA231" s="1"/>
    </row>
    <row r="232" spans="1:27" ht="12.75" customHeight="1">
      <c r="A232" s="180">
        <v>100</v>
      </c>
      <c r="B232" s="181">
        <v>43013</v>
      </c>
      <c r="C232" s="181"/>
      <c r="D232" s="182" t="s">
        <v>458</v>
      </c>
      <c r="E232" s="183" t="s">
        <v>575</v>
      </c>
      <c r="F232" s="184">
        <v>145</v>
      </c>
      <c r="G232" s="183"/>
      <c r="H232" s="183">
        <v>179</v>
      </c>
      <c r="I232" s="185">
        <v>180</v>
      </c>
      <c r="J232" s="186" t="s">
        <v>737</v>
      </c>
      <c r="K232" s="156">
        <f t="shared" si="71"/>
        <v>34</v>
      </c>
      <c r="L232" s="187">
        <f t="shared" si="72"/>
        <v>0.23448275862068965</v>
      </c>
      <c r="M232" s="183" t="s">
        <v>578</v>
      </c>
      <c r="N232" s="188">
        <v>43025</v>
      </c>
      <c r="O232" s="1"/>
      <c r="P232" s="1"/>
      <c r="Q232" s="223"/>
      <c r="R232" s="1"/>
      <c r="S232" s="6"/>
      <c r="T232" s="1"/>
      <c r="U232" s="1"/>
      <c r="V232" s="1"/>
      <c r="W232" s="1"/>
      <c r="X232" s="1"/>
      <c r="Y232" s="1"/>
      <c r="Z232" s="1"/>
      <c r="AA232" s="1"/>
    </row>
    <row r="233" spans="1:27" ht="12.75" customHeight="1">
      <c r="A233" s="180">
        <v>101</v>
      </c>
      <c r="B233" s="181">
        <v>43014</v>
      </c>
      <c r="C233" s="181"/>
      <c r="D233" s="182" t="s">
        <v>355</v>
      </c>
      <c r="E233" s="183" t="s">
        <v>575</v>
      </c>
      <c r="F233" s="184">
        <v>256</v>
      </c>
      <c r="G233" s="183"/>
      <c r="H233" s="183">
        <v>323</v>
      </c>
      <c r="I233" s="185">
        <v>320</v>
      </c>
      <c r="J233" s="186" t="s">
        <v>662</v>
      </c>
      <c r="K233" s="156">
        <f t="shared" si="71"/>
        <v>67</v>
      </c>
      <c r="L233" s="187">
        <f t="shared" si="72"/>
        <v>0.26171875</v>
      </c>
      <c r="M233" s="183" t="s">
        <v>578</v>
      </c>
      <c r="N233" s="188">
        <v>43067</v>
      </c>
      <c r="O233" s="1"/>
      <c r="P233" s="1"/>
      <c r="Q233" s="223"/>
      <c r="R233" s="1"/>
      <c r="S233" s="6"/>
      <c r="T233" s="1"/>
      <c r="U233" s="1"/>
      <c r="V233" s="1"/>
      <c r="W233" s="1"/>
      <c r="X233" s="1"/>
      <c r="Y233" s="1"/>
      <c r="Z233" s="1"/>
      <c r="AA233" s="1"/>
    </row>
    <row r="234" spans="1:27" ht="12.75" customHeight="1">
      <c r="A234" s="180">
        <v>102</v>
      </c>
      <c r="B234" s="181">
        <v>43017</v>
      </c>
      <c r="C234" s="181"/>
      <c r="D234" s="182" t="s">
        <v>369</v>
      </c>
      <c r="E234" s="183" t="s">
        <v>575</v>
      </c>
      <c r="F234" s="184">
        <v>137.5</v>
      </c>
      <c r="G234" s="183"/>
      <c r="H234" s="183">
        <v>184</v>
      </c>
      <c r="I234" s="185">
        <v>183</v>
      </c>
      <c r="J234" s="186" t="s">
        <v>738</v>
      </c>
      <c r="K234" s="156">
        <f t="shared" si="71"/>
        <v>46.5</v>
      </c>
      <c r="L234" s="187">
        <f t="shared" si="72"/>
        <v>0.33818181818181819</v>
      </c>
      <c r="M234" s="183" t="s">
        <v>578</v>
      </c>
      <c r="N234" s="188">
        <v>43108</v>
      </c>
      <c r="O234" s="1"/>
      <c r="P234" s="1"/>
      <c r="Q234" s="223"/>
      <c r="R234" s="1"/>
      <c r="S234" s="6"/>
      <c r="T234" s="1"/>
      <c r="U234" s="1"/>
      <c r="V234" s="1"/>
      <c r="W234" s="1"/>
      <c r="X234" s="1"/>
      <c r="Y234" s="1"/>
      <c r="Z234" s="1"/>
      <c r="AA234" s="1"/>
    </row>
    <row r="235" spans="1:27" ht="12.75" customHeight="1">
      <c r="A235" s="180">
        <v>103</v>
      </c>
      <c r="B235" s="181">
        <v>43018</v>
      </c>
      <c r="C235" s="181"/>
      <c r="D235" s="182" t="s">
        <v>739</v>
      </c>
      <c r="E235" s="183" t="s">
        <v>575</v>
      </c>
      <c r="F235" s="184">
        <v>125.5</v>
      </c>
      <c r="G235" s="183"/>
      <c r="H235" s="183">
        <v>158</v>
      </c>
      <c r="I235" s="185">
        <v>155</v>
      </c>
      <c r="J235" s="186" t="s">
        <v>740</v>
      </c>
      <c r="K235" s="156">
        <f t="shared" si="71"/>
        <v>32.5</v>
      </c>
      <c r="L235" s="187">
        <f t="shared" si="72"/>
        <v>0.25896414342629481</v>
      </c>
      <c r="M235" s="183" t="s">
        <v>578</v>
      </c>
      <c r="N235" s="188">
        <v>43067</v>
      </c>
      <c r="O235" s="1"/>
      <c r="P235" s="1"/>
      <c r="Q235" s="223"/>
      <c r="R235" s="1"/>
      <c r="S235" s="6"/>
      <c r="T235" s="1"/>
      <c r="U235" s="1"/>
      <c r="V235" s="1"/>
      <c r="W235" s="1"/>
      <c r="X235" s="1"/>
      <c r="Y235" s="1"/>
      <c r="Z235" s="1"/>
      <c r="AA235" s="1"/>
    </row>
    <row r="236" spans="1:27" ht="12.75" customHeight="1">
      <c r="A236" s="180">
        <v>104</v>
      </c>
      <c r="B236" s="181">
        <v>43018</v>
      </c>
      <c r="C236" s="181"/>
      <c r="D236" s="182" t="s">
        <v>741</v>
      </c>
      <c r="E236" s="183" t="s">
        <v>575</v>
      </c>
      <c r="F236" s="184">
        <v>895</v>
      </c>
      <c r="G236" s="183"/>
      <c r="H236" s="183">
        <v>1122.5</v>
      </c>
      <c r="I236" s="185">
        <v>1078</v>
      </c>
      <c r="J236" s="186" t="s">
        <v>742</v>
      </c>
      <c r="K236" s="156">
        <v>227.5</v>
      </c>
      <c r="L236" s="187">
        <v>0.25418994413407803</v>
      </c>
      <c r="M236" s="183" t="s">
        <v>578</v>
      </c>
      <c r="N236" s="188">
        <v>43117</v>
      </c>
      <c r="O236" s="1"/>
      <c r="P236" s="1"/>
      <c r="Q236" s="223"/>
      <c r="R236" s="1"/>
      <c r="S236" s="6"/>
      <c r="T236" s="1"/>
      <c r="U236" s="1"/>
      <c r="V236" s="1"/>
      <c r="W236" s="1"/>
      <c r="X236" s="1"/>
      <c r="Y236" s="1"/>
      <c r="Z236" s="1"/>
      <c r="AA236" s="1"/>
    </row>
    <row r="237" spans="1:27" ht="12.75" customHeight="1">
      <c r="A237" s="180">
        <v>105</v>
      </c>
      <c r="B237" s="181">
        <v>43020</v>
      </c>
      <c r="C237" s="181"/>
      <c r="D237" s="182" t="s">
        <v>364</v>
      </c>
      <c r="E237" s="183" t="s">
        <v>575</v>
      </c>
      <c r="F237" s="184">
        <v>525</v>
      </c>
      <c r="G237" s="183"/>
      <c r="H237" s="183">
        <v>629</v>
      </c>
      <c r="I237" s="185">
        <v>629</v>
      </c>
      <c r="J237" s="186" t="s">
        <v>662</v>
      </c>
      <c r="K237" s="156">
        <v>104</v>
      </c>
      <c r="L237" s="187">
        <v>0.19809523809523799</v>
      </c>
      <c r="M237" s="183" t="s">
        <v>578</v>
      </c>
      <c r="N237" s="188">
        <v>43119</v>
      </c>
      <c r="O237" s="1"/>
      <c r="P237" s="1"/>
      <c r="Q237" s="223"/>
      <c r="R237" s="1"/>
      <c r="S237" s="6"/>
      <c r="T237" s="1"/>
      <c r="U237" s="1"/>
      <c r="V237" s="1"/>
      <c r="W237" s="1"/>
      <c r="X237" s="1"/>
      <c r="Y237" s="1"/>
      <c r="Z237" s="1"/>
      <c r="AA237" s="1"/>
    </row>
    <row r="238" spans="1:27" ht="12.75" customHeight="1">
      <c r="A238" s="180">
        <v>106</v>
      </c>
      <c r="B238" s="181">
        <v>43046</v>
      </c>
      <c r="C238" s="181"/>
      <c r="D238" s="182" t="s">
        <v>402</v>
      </c>
      <c r="E238" s="183" t="s">
        <v>575</v>
      </c>
      <c r="F238" s="184">
        <v>740</v>
      </c>
      <c r="G238" s="183"/>
      <c r="H238" s="183">
        <v>892.5</v>
      </c>
      <c r="I238" s="185">
        <v>900</v>
      </c>
      <c r="J238" s="186" t="s">
        <v>743</v>
      </c>
      <c r="K238" s="156">
        <f>H238-F238</f>
        <v>152.5</v>
      </c>
      <c r="L238" s="187">
        <f>K238/F238</f>
        <v>0.20608108108108109</v>
      </c>
      <c r="M238" s="183" t="s">
        <v>578</v>
      </c>
      <c r="N238" s="188">
        <v>43052</v>
      </c>
      <c r="O238" s="1"/>
      <c r="P238" s="1"/>
      <c r="Q238" s="223"/>
      <c r="R238" s="1"/>
      <c r="S238" s="6"/>
      <c r="T238" s="1"/>
      <c r="U238" s="1"/>
      <c r="V238" s="1"/>
      <c r="W238" s="1"/>
      <c r="X238" s="1"/>
      <c r="Y238" s="1"/>
      <c r="Z238" s="1"/>
      <c r="AA238" s="1"/>
    </row>
    <row r="239" spans="1:27" ht="12.75" customHeight="1">
      <c r="A239" s="149">
        <v>107</v>
      </c>
      <c r="B239" s="150">
        <v>43073</v>
      </c>
      <c r="C239" s="150"/>
      <c r="D239" s="151" t="s">
        <v>744</v>
      </c>
      <c r="E239" s="152" t="s">
        <v>575</v>
      </c>
      <c r="F239" s="153">
        <v>118.5</v>
      </c>
      <c r="G239" s="152"/>
      <c r="H239" s="152">
        <v>143.5</v>
      </c>
      <c r="I239" s="154">
        <v>145</v>
      </c>
      <c r="J239" s="155" t="s">
        <v>745</v>
      </c>
      <c r="K239" s="156">
        <f>H239-F239</f>
        <v>25</v>
      </c>
      <c r="L239" s="157">
        <f>K239/F239</f>
        <v>0.2109704641350211</v>
      </c>
      <c r="M239" s="152" t="s">
        <v>578</v>
      </c>
      <c r="N239" s="158">
        <v>43097</v>
      </c>
      <c r="O239" s="1"/>
      <c r="P239" s="1"/>
      <c r="Q239" s="223"/>
      <c r="R239" s="1"/>
      <c r="S239" s="6"/>
      <c r="T239" s="1"/>
      <c r="U239" s="1"/>
      <c r="V239" s="1"/>
      <c r="W239" s="1"/>
      <c r="X239" s="1"/>
      <c r="Y239" s="1"/>
      <c r="Z239" s="1"/>
      <c r="AA239" s="1"/>
    </row>
    <row r="240" spans="1:27" ht="12.75" customHeight="1">
      <c r="A240" s="159">
        <v>108</v>
      </c>
      <c r="B240" s="160">
        <v>43090</v>
      </c>
      <c r="C240" s="160"/>
      <c r="D240" s="161" t="s">
        <v>431</v>
      </c>
      <c r="E240" s="162" t="s">
        <v>575</v>
      </c>
      <c r="F240" s="163">
        <v>715</v>
      </c>
      <c r="G240" s="163"/>
      <c r="H240" s="164">
        <v>500</v>
      </c>
      <c r="I240" s="164">
        <v>872</v>
      </c>
      <c r="J240" s="165" t="s">
        <v>746</v>
      </c>
      <c r="K240" s="166">
        <f>H240-F240</f>
        <v>-215</v>
      </c>
      <c r="L240" s="167">
        <f>K240/F240</f>
        <v>-0.30069930069930068</v>
      </c>
      <c r="M240" s="163" t="s">
        <v>588</v>
      </c>
      <c r="N240" s="160">
        <v>43670</v>
      </c>
      <c r="O240" s="1"/>
      <c r="P240" s="1"/>
      <c r="Q240" s="223"/>
      <c r="R240" s="1"/>
      <c r="S240" s="6"/>
      <c r="T240" s="1"/>
      <c r="U240" s="1"/>
      <c r="V240" s="1"/>
      <c r="W240" s="1"/>
      <c r="X240" s="1"/>
      <c r="Y240" s="1"/>
      <c r="Z240" s="1"/>
      <c r="AA240" s="1"/>
    </row>
    <row r="241" spans="1:27" ht="12.75" customHeight="1">
      <c r="A241" s="149">
        <v>109</v>
      </c>
      <c r="B241" s="150">
        <v>43098</v>
      </c>
      <c r="C241" s="150"/>
      <c r="D241" s="151" t="s">
        <v>735</v>
      </c>
      <c r="E241" s="152" t="s">
        <v>575</v>
      </c>
      <c r="F241" s="153">
        <v>435</v>
      </c>
      <c r="G241" s="152"/>
      <c r="H241" s="152">
        <v>542.5</v>
      </c>
      <c r="I241" s="154">
        <v>539</v>
      </c>
      <c r="J241" s="155" t="s">
        <v>662</v>
      </c>
      <c r="K241" s="156">
        <v>107.5</v>
      </c>
      <c r="L241" s="157">
        <v>0.247126436781609</v>
      </c>
      <c r="M241" s="152" t="s">
        <v>578</v>
      </c>
      <c r="N241" s="158">
        <v>43206</v>
      </c>
      <c r="O241" s="1"/>
      <c r="P241" s="1"/>
      <c r="Q241" s="223"/>
      <c r="R241" s="1"/>
      <c r="S241" s="6"/>
      <c r="T241" s="1"/>
      <c r="U241" s="1"/>
      <c r="V241" s="1"/>
      <c r="W241" s="1"/>
      <c r="X241" s="1"/>
      <c r="Y241" s="1"/>
      <c r="Z241" s="1"/>
      <c r="AA241" s="1"/>
    </row>
    <row r="242" spans="1:27" ht="12.75" customHeight="1">
      <c r="A242" s="149">
        <v>110</v>
      </c>
      <c r="B242" s="150">
        <v>43098</v>
      </c>
      <c r="C242" s="150"/>
      <c r="D242" s="151" t="s">
        <v>546</v>
      </c>
      <c r="E242" s="152" t="s">
        <v>575</v>
      </c>
      <c r="F242" s="153">
        <v>885</v>
      </c>
      <c r="G242" s="152"/>
      <c r="H242" s="152">
        <v>1090</v>
      </c>
      <c r="I242" s="154">
        <v>1084</v>
      </c>
      <c r="J242" s="155" t="s">
        <v>662</v>
      </c>
      <c r="K242" s="156">
        <v>205</v>
      </c>
      <c r="L242" s="157">
        <v>0.23163841807909599</v>
      </c>
      <c r="M242" s="152" t="s">
        <v>578</v>
      </c>
      <c r="N242" s="158">
        <v>43213</v>
      </c>
      <c r="O242" s="1"/>
      <c r="P242" s="1"/>
      <c r="Q242" s="223"/>
      <c r="R242" s="1"/>
      <c r="S242" s="6"/>
      <c r="T242" s="1"/>
      <c r="U242" s="1"/>
      <c r="V242" s="1"/>
      <c r="W242" s="1"/>
      <c r="X242" s="1"/>
      <c r="Y242" s="1"/>
      <c r="Z242" s="1"/>
      <c r="AA242" s="1"/>
    </row>
    <row r="243" spans="1:27" ht="12.75" customHeight="1">
      <c r="A243" s="189">
        <v>111</v>
      </c>
      <c r="B243" s="190">
        <v>43192</v>
      </c>
      <c r="C243" s="190"/>
      <c r="D243" s="168" t="s">
        <v>747</v>
      </c>
      <c r="E243" s="163" t="s">
        <v>575</v>
      </c>
      <c r="F243" s="191">
        <v>478.5</v>
      </c>
      <c r="G243" s="163"/>
      <c r="H243" s="163">
        <v>442</v>
      </c>
      <c r="I243" s="164">
        <v>613</v>
      </c>
      <c r="J243" s="165" t="s">
        <v>748</v>
      </c>
      <c r="K243" s="166">
        <f>H243-F243</f>
        <v>-36.5</v>
      </c>
      <c r="L243" s="167">
        <f>K243/F243</f>
        <v>-7.6280041797283177E-2</v>
      </c>
      <c r="M243" s="163" t="s">
        <v>588</v>
      </c>
      <c r="N243" s="160">
        <v>43762</v>
      </c>
      <c r="O243" s="1"/>
      <c r="P243" s="1"/>
      <c r="Q243" s="223"/>
      <c r="R243" s="1"/>
      <c r="S243" s="6"/>
      <c r="T243" s="1"/>
      <c r="U243" s="1"/>
      <c r="V243" s="1"/>
      <c r="W243" s="1"/>
      <c r="X243" s="1"/>
      <c r="Y243" s="1"/>
      <c r="Z243" s="1"/>
      <c r="AA243" s="1"/>
    </row>
    <row r="244" spans="1:27" ht="12.75" customHeight="1">
      <c r="A244" s="159">
        <v>112</v>
      </c>
      <c r="B244" s="160">
        <v>43194</v>
      </c>
      <c r="C244" s="160"/>
      <c r="D244" s="161" t="s">
        <v>749</v>
      </c>
      <c r="E244" s="162" t="s">
        <v>575</v>
      </c>
      <c r="F244" s="163">
        <f>141.5-7.3</f>
        <v>134.19999999999999</v>
      </c>
      <c r="G244" s="163"/>
      <c r="H244" s="164">
        <v>77</v>
      </c>
      <c r="I244" s="164">
        <v>180</v>
      </c>
      <c r="J244" s="165" t="s">
        <v>750</v>
      </c>
      <c r="K244" s="166">
        <f>H244-F244</f>
        <v>-57.199999999999989</v>
      </c>
      <c r="L244" s="167">
        <f>K244/F244</f>
        <v>-0.42622950819672129</v>
      </c>
      <c r="M244" s="163" t="s">
        <v>588</v>
      </c>
      <c r="N244" s="160">
        <v>43522</v>
      </c>
      <c r="O244" s="1"/>
      <c r="P244" s="1"/>
      <c r="Q244" s="223"/>
      <c r="R244" s="1"/>
      <c r="S244" s="6"/>
      <c r="T244" s="1"/>
      <c r="U244" s="1"/>
      <c r="V244" s="1"/>
      <c r="W244" s="1"/>
      <c r="X244" s="1"/>
      <c r="Y244" s="1"/>
      <c r="Z244" s="1"/>
      <c r="AA244" s="1"/>
    </row>
    <row r="245" spans="1:27" ht="12.75" customHeight="1">
      <c r="A245" s="159">
        <v>113</v>
      </c>
      <c r="B245" s="160">
        <v>43209</v>
      </c>
      <c r="C245" s="160"/>
      <c r="D245" s="161" t="s">
        <v>751</v>
      </c>
      <c r="E245" s="162" t="s">
        <v>575</v>
      </c>
      <c r="F245" s="163">
        <v>430</v>
      </c>
      <c r="G245" s="163"/>
      <c r="H245" s="164">
        <v>220</v>
      </c>
      <c r="I245" s="164">
        <v>537</v>
      </c>
      <c r="J245" s="165" t="s">
        <v>752</v>
      </c>
      <c r="K245" s="166">
        <f>H245-F245</f>
        <v>-210</v>
      </c>
      <c r="L245" s="167">
        <f>K245/F245</f>
        <v>-0.48837209302325579</v>
      </c>
      <c r="M245" s="163" t="s">
        <v>588</v>
      </c>
      <c r="N245" s="160">
        <v>43252</v>
      </c>
      <c r="O245" s="1"/>
      <c r="P245" s="1"/>
      <c r="Q245" s="223"/>
      <c r="R245" s="1"/>
      <c r="S245" s="6"/>
      <c r="T245" s="1"/>
      <c r="U245" s="1"/>
      <c r="V245" s="1"/>
      <c r="W245" s="1"/>
      <c r="X245" s="1"/>
      <c r="Y245" s="1"/>
      <c r="Z245" s="1"/>
      <c r="AA245" s="1"/>
    </row>
    <row r="246" spans="1:27" ht="12.75" customHeight="1">
      <c r="A246" s="180">
        <v>114</v>
      </c>
      <c r="B246" s="181">
        <v>43220</v>
      </c>
      <c r="C246" s="181"/>
      <c r="D246" s="182" t="s">
        <v>753</v>
      </c>
      <c r="E246" s="183" t="s">
        <v>575</v>
      </c>
      <c r="F246" s="183">
        <v>153.5</v>
      </c>
      <c r="G246" s="183"/>
      <c r="H246" s="183">
        <v>196</v>
      </c>
      <c r="I246" s="185">
        <v>196</v>
      </c>
      <c r="J246" s="155" t="s">
        <v>754</v>
      </c>
      <c r="K246" s="156">
        <f>H246-F246</f>
        <v>42.5</v>
      </c>
      <c r="L246" s="157">
        <f>K246/F246</f>
        <v>0.27687296416938112</v>
      </c>
      <c r="M246" s="152" t="s">
        <v>578</v>
      </c>
      <c r="N246" s="158">
        <v>43605</v>
      </c>
      <c r="O246" s="1"/>
      <c r="P246" s="1"/>
      <c r="Q246" s="223"/>
      <c r="R246" s="1"/>
      <c r="S246" s="6"/>
      <c r="T246" s="1"/>
      <c r="U246" s="1"/>
      <c r="V246" s="1"/>
      <c r="W246" s="1"/>
      <c r="X246" s="1"/>
      <c r="Y246" s="1"/>
      <c r="Z246" s="1"/>
      <c r="AA246" s="1"/>
    </row>
    <row r="247" spans="1:27" ht="12.75" customHeight="1">
      <c r="A247" s="159">
        <v>115</v>
      </c>
      <c r="B247" s="160">
        <v>43306</v>
      </c>
      <c r="C247" s="160"/>
      <c r="D247" s="161" t="s">
        <v>722</v>
      </c>
      <c r="E247" s="162" t="s">
        <v>575</v>
      </c>
      <c r="F247" s="163">
        <v>27.5</v>
      </c>
      <c r="G247" s="163"/>
      <c r="H247" s="164">
        <v>13.1</v>
      </c>
      <c r="I247" s="164">
        <v>60</v>
      </c>
      <c r="J247" s="165" t="s">
        <v>755</v>
      </c>
      <c r="K247" s="166">
        <v>-14.4</v>
      </c>
      <c r="L247" s="167">
        <v>-0.52363636363636401</v>
      </c>
      <c r="M247" s="163" t="s">
        <v>588</v>
      </c>
      <c r="N247" s="160">
        <v>43138</v>
      </c>
      <c r="O247" s="1"/>
      <c r="P247" s="1"/>
      <c r="Q247" s="223"/>
      <c r="R247" s="1"/>
      <c r="S247" s="6"/>
      <c r="T247" s="1"/>
      <c r="U247" s="1"/>
      <c r="V247" s="1"/>
      <c r="W247" s="1"/>
      <c r="X247" s="1"/>
      <c r="Y247" s="1"/>
      <c r="Z247" s="1"/>
      <c r="AA247" s="1"/>
    </row>
    <row r="248" spans="1:27" ht="12.75" customHeight="1">
      <c r="A248" s="189">
        <v>116</v>
      </c>
      <c r="B248" s="190">
        <v>43318</v>
      </c>
      <c r="C248" s="190"/>
      <c r="D248" s="168" t="s">
        <v>756</v>
      </c>
      <c r="E248" s="163" t="s">
        <v>575</v>
      </c>
      <c r="F248" s="163">
        <v>148.5</v>
      </c>
      <c r="G248" s="163"/>
      <c r="H248" s="163">
        <v>102</v>
      </c>
      <c r="I248" s="164">
        <v>182</v>
      </c>
      <c r="J248" s="165" t="s">
        <v>757</v>
      </c>
      <c r="K248" s="166">
        <f>H248-F248</f>
        <v>-46.5</v>
      </c>
      <c r="L248" s="167">
        <f>K248/F248</f>
        <v>-0.31313131313131315</v>
      </c>
      <c r="M248" s="163" t="s">
        <v>588</v>
      </c>
      <c r="N248" s="160">
        <v>43661</v>
      </c>
      <c r="O248" s="1"/>
      <c r="P248" s="1"/>
      <c r="Q248" s="223"/>
      <c r="R248" s="1"/>
      <c r="S248" s="6"/>
      <c r="T248" s="1"/>
      <c r="U248" s="1"/>
      <c r="V248" s="1"/>
      <c r="W248" s="1"/>
      <c r="X248" s="1"/>
      <c r="Y248" s="1"/>
      <c r="Z248" s="1"/>
      <c r="AA248" s="1"/>
    </row>
    <row r="249" spans="1:27" ht="12.75" customHeight="1">
      <c r="A249" s="149">
        <v>117</v>
      </c>
      <c r="B249" s="150">
        <v>43335</v>
      </c>
      <c r="C249" s="150"/>
      <c r="D249" s="151" t="s">
        <v>758</v>
      </c>
      <c r="E249" s="152" t="s">
        <v>575</v>
      </c>
      <c r="F249" s="183">
        <v>285</v>
      </c>
      <c r="G249" s="152"/>
      <c r="H249" s="152">
        <v>355</v>
      </c>
      <c r="I249" s="154">
        <v>364</v>
      </c>
      <c r="J249" s="155" t="s">
        <v>759</v>
      </c>
      <c r="K249" s="156">
        <v>70</v>
      </c>
      <c r="L249" s="157">
        <v>0.24561403508771901</v>
      </c>
      <c r="M249" s="152" t="s">
        <v>578</v>
      </c>
      <c r="N249" s="158">
        <v>43455</v>
      </c>
      <c r="O249" s="1"/>
      <c r="P249" s="1"/>
      <c r="Q249" s="223"/>
      <c r="R249" s="1"/>
      <c r="S249" s="6"/>
      <c r="T249" s="1"/>
      <c r="U249" s="1"/>
      <c r="V249" s="1"/>
      <c r="W249" s="1"/>
      <c r="X249" s="1"/>
      <c r="Y249" s="1"/>
      <c r="Z249" s="1"/>
      <c r="AA249" s="1"/>
    </row>
    <row r="250" spans="1:27" ht="12.75" customHeight="1">
      <c r="A250" s="149">
        <v>118</v>
      </c>
      <c r="B250" s="150">
        <v>43341</v>
      </c>
      <c r="C250" s="150"/>
      <c r="D250" s="151" t="s">
        <v>392</v>
      </c>
      <c r="E250" s="152" t="s">
        <v>575</v>
      </c>
      <c r="F250" s="183">
        <v>525</v>
      </c>
      <c r="G250" s="152"/>
      <c r="H250" s="152">
        <v>585</v>
      </c>
      <c r="I250" s="154">
        <v>635</v>
      </c>
      <c r="J250" s="155" t="s">
        <v>760</v>
      </c>
      <c r="K250" s="156">
        <f t="shared" ref="K250:K281" si="73">H250-F250</f>
        <v>60</v>
      </c>
      <c r="L250" s="157">
        <f t="shared" ref="L250:L281" si="74">K250/F250</f>
        <v>0.11428571428571428</v>
      </c>
      <c r="M250" s="152" t="s">
        <v>578</v>
      </c>
      <c r="N250" s="158">
        <v>43662</v>
      </c>
      <c r="O250" s="1"/>
      <c r="P250" s="1"/>
      <c r="Q250" s="223"/>
      <c r="R250" s="1"/>
      <c r="S250" s="6"/>
      <c r="T250" s="1"/>
      <c r="U250" s="1"/>
      <c r="V250" s="1"/>
      <c r="W250" s="1"/>
      <c r="X250" s="1"/>
      <c r="Y250" s="1"/>
      <c r="Z250" s="1"/>
      <c r="AA250" s="1"/>
    </row>
    <row r="251" spans="1:27" ht="12.75" customHeight="1">
      <c r="A251" s="149">
        <v>119</v>
      </c>
      <c r="B251" s="150">
        <v>43395</v>
      </c>
      <c r="C251" s="150"/>
      <c r="D251" s="151" t="s">
        <v>380</v>
      </c>
      <c r="E251" s="152" t="s">
        <v>575</v>
      </c>
      <c r="F251" s="183">
        <v>475</v>
      </c>
      <c r="G251" s="152"/>
      <c r="H251" s="152">
        <v>574</v>
      </c>
      <c r="I251" s="154">
        <v>570</v>
      </c>
      <c r="J251" s="155" t="s">
        <v>662</v>
      </c>
      <c r="K251" s="156">
        <f t="shared" si="73"/>
        <v>99</v>
      </c>
      <c r="L251" s="157">
        <f t="shared" si="74"/>
        <v>0.20842105263157895</v>
      </c>
      <c r="M251" s="152" t="s">
        <v>578</v>
      </c>
      <c r="N251" s="158">
        <v>43403</v>
      </c>
      <c r="O251" s="1"/>
      <c r="P251" s="1"/>
      <c r="Q251" s="223"/>
      <c r="R251" s="1"/>
      <c r="S251" s="6"/>
      <c r="T251" s="1"/>
      <c r="U251" s="1"/>
      <c r="V251" s="1"/>
      <c r="W251" s="1"/>
      <c r="X251" s="1"/>
      <c r="Y251" s="1"/>
      <c r="Z251" s="1"/>
      <c r="AA251" s="1"/>
    </row>
    <row r="252" spans="1:27" ht="12.75" customHeight="1">
      <c r="A252" s="180">
        <v>120</v>
      </c>
      <c r="B252" s="181">
        <v>43397</v>
      </c>
      <c r="C252" s="181"/>
      <c r="D252" s="182" t="s">
        <v>761</v>
      </c>
      <c r="E252" s="183" t="s">
        <v>575</v>
      </c>
      <c r="F252" s="183">
        <v>707.5</v>
      </c>
      <c r="G252" s="183"/>
      <c r="H252" s="183">
        <v>872</v>
      </c>
      <c r="I252" s="185">
        <v>872</v>
      </c>
      <c r="J252" s="186" t="s">
        <v>662</v>
      </c>
      <c r="K252" s="156">
        <f t="shared" si="73"/>
        <v>164.5</v>
      </c>
      <c r="L252" s="187">
        <f t="shared" si="74"/>
        <v>0.23250883392226149</v>
      </c>
      <c r="M252" s="183" t="s">
        <v>578</v>
      </c>
      <c r="N252" s="188">
        <v>43482</v>
      </c>
      <c r="O252" s="1"/>
      <c r="P252" s="1"/>
      <c r="Q252" s="223"/>
      <c r="R252" s="1"/>
      <c r="S252" s="6"/>
      <c r="T252" s="1"/>
      <c r="U252" s="1"/>
      <c r="V252" s="1"/>
      <c r="W252" s="1"/>
      <c r="X252" s="1"/>
      <c r="Y252" s="1"/>
      <c r="Z252" s="1"/>
      <c r="AA252" s="1"/>
    </row>
    <row r="253" spans="1:27" ht="12.75" customHeight="1">
      <c r="A253" s="180">
        <v>121</v>
      </c>
      <c r="B253" s="181">
        <v>43398</v>
      </c>
      <c r="C253" s="181"/>
      <c r="D253" s="182" t="s">
        <v>762</v>
      </c>
      <c r="E253" s="183" t="s">
        <v>575</v>
      </c>
      <c r="F253" s="183">
        <v>162</v>
      </c>
      <c r="G253" s="183"/>
      <c r="H253" s="183">
        <v>204</v>
      </c>
      <c r="I253" s="185">
        <v>209</v>
      </c>
      <c r="J253" s="186" t="s">
        <v>763</v>
      </c>
      <c r="K253" s="156">
        <f t="shared" si="73"/>
        <v>42</v>
      </c>
      <c r="L253" s="187">
        <f t="shared" si="74"/>
        <v>0.25925925925925924</v>
      </c>
      <c r="M253" s="183" t="s">
        <v>578</v>
      </c>
      <c r="N253" s="188">
        <v>43539</v>
      </c>
      <c r="O253" s="1"/>
      <c r="P253" s="1"/>
      <c r="Q253" s="223"/>
      <c r="R253" s="1"/>
      <c r="S253" s="6"/>
      <c r="T253" s="1"/>
      <c r="U253" s="1"/>
      <c r="V253" s="1"/>
      <c r="W253" s="1"/>
      <c r="X253" s="1"/>
      <c r="Y253" s="1"/>
      <c r="Z253" s="1"/>
      <c r="AA253" s="1"/>
    </row>
    <row r="254" spans="1:27" ht="12.75" customHeight="1">
      <c r="A254" s="180">
        <v>122</v>
      </c>
      <c r="B254" s="181">
        <v>43399</v>
      </c>
      <c r="C254" s="181"/>
      <c r="D254" s="182" t="s">
        <v>478</v>
      </c>
      <c r="E254" s="183" t="s">
        <v>575</v>
      </c>
      <c r="F254" s="183">
        <v>240</v>
      </c>
      <c r="G254" s="183"/>
      <c r="H254" s="183">
        <v>297</v>
      </c>
      <c r="I254" s="185">
        <v>297</v>
      </c>
      <c r="J254" s="186" t="s">
        <v>662</v>
      </c>
      <c r="K254" s="192">
        <f t="shared" si="73"/>
        <v>57</v>
      </c>
      <c r="L254" s="187">
        <f t="shared" si="74"/>
        <v>0.23749999999999999</v>
      </c>
      <c r="M254" s="183" t="s">
        <v>578</v>
      </c>
      <c r="N254" s="188">
        <v>43417</v>
      </c>
      <c r="O254" s="1"/>
      <c r="P254" s="1"/>
      <c r="Q254" s="223"/>
      <c r="R254" s="1"/>
      <c r="S254" s="6"/>
      <c r="T254" s="1"/>
      <c r="U254" s="1"/>
      <c r="V254" s="1"/>
      <c r="W254" s="1"/>
      <c r="X254" s="1"/>
      <c r="Y254" s="1"/>
      <c r="Z254" s="1"/>
      <c r="AA254" s="1"/>
    </row>
    <row r="255" spans="1:27" ht="12.75" customHeight="1">
      <c r="A255" s="149">
        <v>123</v>
      </c>
      <c r="B255" s="150">
        <v>43439</v>
      </c>
      <c r="C255" s="150"/>
      <c r="D255" s="151" t="s">
        <v>764</v>
      </c>
      <c r="E255" s="152" t="s">
        <v>575</v>
      </c>
      <c r="F255" s="152">
        <v>202.5</v>
      </c>
      <c r="G255" s="152"/>
      <c r="H255" s="152">
        <v>255</v>
      </c>
      <c r="I255" s="154">
        <v>252</v>
      </c>
      <c r="J255" s="155" t="s">
        <v>662</v>
      </c>
      <c r="K255" s="156">
        <f t="shared" si="73"/>
        <v>52.5</v>
      </c>
      <c r="L255" s="157">
        <f t="shared" si="74"/>
        <v>0.25925925925925924</v>
      </c>
      <c r="M255" s="152" t="s">
        <v>578</v>
      </c>
      <c r="N255" s="158">
        <v>43542</v>
      </c>
      <c r="O255" s="1"/>
      <c r="P255" s="1"/>
      <c r="Q255" s="223"/>
      <c r="R255" s="1"/>
      <c r="S255" s="6" t="s">
        <v>765</v>
      </c>
      <c r="T255" s="1"/>
      <c r="U255" s="1"/>
      <c r="V255" s="1"/>
      <c r="W255" s="1"/>
      <c r="X255" s="1"/>
      <c r="Y255" s="1"/>
      <c r="Z255" s="1"/>
      <c r="AA255" s="1"/>
    </row>
    <row r="256" spans="1:27" ht="12.75" customHeight="1">
      <c r="A256" s="180">
        <v>124</v>
      </c>
      <c r="B256" s="181">
        <v>43465</v>
      </c>
      <c r="C256" s="150"/>
      <c r="D256" s="182" t="s">
        <v>157</v>
      </c>
      <c r="E256" s="183" t="s">
        <v>575</v>
      </c>
      <c r="F256" s="183">
        <v>710</v>
      </c>
      <c r="G256" s="183"/>
      <c r="H256" s="183">
        <v>866</v>
      </c>
      <c r="I256" s="185">
        <v>866</v>
      </c>
      <c r="J256" s="186" t="s">
        <v>662</v>
      </c>
      <c r="K256" s="156">
        <f t="shared" si="73"/>
        <v>156</v>
      </c>
      <c r="L256" s="157">
        <f t="shared" si="74"/>
        <v>0.21971830985915494</v>
      </c>
      <c r="M256" s="152" t="s">
        <v>578</v>
      </c>
      <c r="N256" s="158">
        <v>43553</v>
      </c>
      <c r="O256" s="1"/>
      <c r="P256" s="1"/>
      <c r="Q256" s="223"/>
      <c r="R256" s="1"/>
      <c r="S256" s="6" t="s">
        <v>765</v>
      </c>
      <c r="T256" s="1"/>
      <c r="U256" s="1"/>
      <c r="V256" s="1"/>
      <c r="W256" s="1"/>
      <c r="X256" s="1"/>
      <c r="Y256" s="1"/>
      <c r="Z256" s="1"/>
      <c r="AA256" s="1"/>
    </row>
    <row r="257" spans="1:27" ht="12.75" customHeight="1">
      <c r="A257" s="180">
        <v>125</v>
      </c>
      <c r="B257" s="181">
        <v>43522</v>
      </c>
      <c r="C257" s="181"/>
      <c r="D257" s="182" t="s">
        <v>172</v>
      </c>
      <c r="E257" s="183" t="s">
        <v>575</v>
      </c>
      <c r="F257" s="183">
        <v>337.25</v>
      </c>
      <c r="G257" s="183"/>
      <c r="H257" s="183">
        <v>398.5</v>
      </c>
      <c r="I257" s="185">
        <v>411</v>
      </c>
      <c r="J257" s="155" t="s">
        <v>766</v>
      </c>
      <c r="K257" s="156">
        <f t="shared" si="73"/>
        <v>61.25</v>
      </c>
      <c r="L257" s="157">
        <f t="shared" si="74"/>
        <v>0.1816160118606375</v>
      </c>
      <c r="M257" s="152" t="s">
        <v>578</v>
      </c>
      <c r="N257" s="158">
        <v>43760</v>
      </c>
      <c r="O257" s="1"/>
      <c r="P257" s="1"/>
      <c r="Q257" s="223"/>
      <c r="R257" s="1"/>
      <c r="S257" s="6" t="s">
        <v>765</v>
      </c>
      <c r="T257" s="1"/>
      <c r="U257" s="1"/>
      <c r="V257" s="1"/>
      <c r="W257" s="1"/>
      <c r="X257" s="1"/>
      <c r="Y257" s="1"/>
      <c r="Z257" s="1"/>
      <c r="AA257" s="1"/>
    </row>
    <row r="258" spans="1:27" ht="12.75" customHeight="1">
      <c r="A258" s="193">
        <v>126</v>
      </c>
      <c r="B258" s="194">
        <v>43559</v>
      </c>
      <c r="C258" s="194"/>
      <c r="D258" s="195" t="s">
        <v>767</v>
      </c>
      <c r="E258" s="196" t="s">
        <v>575</v>
      </c>
      <c r="F258" s="196">
        <v>130</v>
      </c>
      <c r="G258" s="196"/>
      <c r="H258" s="196">
        <v>65</v>
      </c>
      <c r="I258" s="197">
        <v>158</v>
      </c>
      <c r="J258" s="165" t="s">
        <v>768</v>
      </c>
      <c r="K258" s="166">
        <f t="shared" si="73"/>
        <v>-65</v>
      </c>
      <c r="L258" s="167">
        <f t="shared" si="74"/>
        <v>-0.5</v>
      </c>
      <c r="M258" s="163" t="s">
        <v>588</v>
      </c>
      <c r="N258" s="160">
        <v>43726</v>
      </c>
      <c r="O258" s="1"/>
      <c r="P258" s="1"/>
      <c r="Q258" s="223"/>
      <c r="R258" s="1"/>
      <c r="S258" s="6" t="s">
        <v>769</v>
      </c>
      <c r="T258" s="1"/>
      <c r="U258" s="1"/>
      <c r="V258" s="1"/>
      <c r="W258" s="1"/>
      <c r="X258" s="1"/>
      <c r="Y258" s="1"/>
      <c r="Z258" s="1"/>
      <c r="AA258" s="1"/>
    </row>
    <row r="259" spans="1:27" ht="12.75" customHeight="1">
      <c r="A259" s="180">
        <v>127</v>
      </c>
      <c r="B259" s="181">
        <v>43017</v>
      </c>
      <c r="C259" s="181"/>
      <c r="D259" s="182" t="s">
        <v>208</v>
      </c>
      <c r="E259" s="183" t="s">
        <v>575</v>
      </c>
      <c r="F259" s="183">
        <v>141.5</v>
      </c>
      <c r="G259" s="183"/>
      <c r="H259" s="183">
        <v>183.5</v>
      </c>
      <c r="I259" s="185">
        <v>210</v>
      </c>
      <c r="J259" s="155" t="s">
        <v>763</v>
      </c>
      <c r="K259" s="156">
        <f t="shared" si="73"/>
        <v>42</v>
      </c>
      <c r="L259" s="157">
        <f t="shared" si="74"/>
        <v>0.29681978798586572</v>
      </c>
      <c r="M259" s="152" t="s">
        <v>578</v>
      </c>
      <c r="N259" s="158">
        <v>43042</v>
      </c>
      <c r="O259" s="1"/>
      <c r="P259" s="1"/>
      <c r="Q259" s="223"/>
      <c r="R259" s="1"/>
      <c r="S259" s="6" t="s">
        <v>769</v>
      </c>
      <c r="T259" s="1"/>
      <c r="U259" s="1"/>
      <c r="V259" s="1"/>
      <c r="W259" s="1"/>
      <c r="X259" s="1"/>
      <c r="Y259" s="1"/>
      <c r="Z259" s="1"/>
      <c r="AA259" s="1"/>
    </row>
    <row r="260" spans="1:27" ht="12.75" customHeight="1">
      <c r="A260" s="193">
        <v>128</v>
      </c>
      <c r="B260" s="194">
        <v>43074</v>
      </c>
      <c r="C260" s="194"/>
      <c r="D260" s="195" t="s">
        <v>770</v>
      </c>
      <c r="E260" s="196" t="s">
        <v>575</v>
      </c>
      <c r="F260" s="191">
        <v>172</v>
      </c>
      <c r="G260" s="196"/>
      <c r="H260" s="196">
        <v>155.25</v>
      </c>
      <c r="I260" s="197">
        <v>230</v>
      </c>
      <c r="J260" s="165" t="s">
        <v>771</v>
      </c>
      <c r="K260" s="166">
        <f t="shared" si="73"/>
        <v>-16.75</v>
      </c>
      <c r="L260" s="167">
        <f t="shared" si="74"/>
        <v>-9.7383720930232565E-2</v>
      </c>
      <c r="M260" s="163" t="s">
        <v>588</v>
      </c>
      <c r="N260" s="160">
        <v>43787</v>
      </c>
      <c r="O260" s="1"/>
      <c r="P260" s="1"/>
      <c r="Q260" s="223"/>
      <c r="R260" s="1"/>
      <c r="S260" s="6" t="s">
        <v>769</v>
      </c>
      <c r="T260" s="1"/>
      <c r="U260" s="1"/>
      <c r="V260" s="1"/>
      <c r="W260" s="1"/>
      <c r="X260" s="1"/>
      <c r="Y260" s="1"/>
      <c r="Z260" s="1"/>
      <c r="AA260" s="1"/>
    </row>
    <row r="261" spans="1:27" ht="12.75" customHeight="1">
      <c r="A261" s="180">
        <v>129</v>
      </c>
      <c r="B261" s="181">
        <v>43398</v>
      </c>
      <c r="C261" s="181"/>
      <c r="D261" s="182" t="s">
        <v>118</v>
      </c>
      <c r="E261" s="183" t="s">
        <v>575</v>
      </c>
      <c r="F261" s="183">
        <v>698.5</v>
      </c>
      <c r="G261" s="183"/>
      <c r="H261" s="183">
        <v>890</v>
      </c>
      <c r="I261" s="185">
        <v>890</v>
      </c>
      <c r="J261" s="155" t="s">
        <v>772</v>
      </c>
      <c r="K261" s="156">
        <f t="shared" si="73"/>
        <v>191.5</v>
      </c>
      <c r="L261" s="157">
        <f t="shared" si="74"/>
        <v>0.27415891195418757</v>
      </c>
      <c r="M261" s="152" t="s">
        <v>578</v>
      </c>
      <c r="N261" s="158">
        <v>44328</v>
      </c>
      <c r="O261" s="1"/>
      <c r="P261" s="1"/>
      <c r="Q261" s="223"/>
      <c r="R261" s="1"/>
      <c r="S261" s="6" t="s">
        <v>765</v>
      </c>
      <c r="T261" s="1"/>
      <c r="U261" s="1"/>
      <c r="V261" s="1"/>
      <c r="W261" s="1"/>
      <c r="X261" s="1"/>
      <c r="Y261" s="1"/>
      <c r="Z261" s="1"/>
      <c r="AA261" s="1"/>
    </row>
    <row r="262" spans="1:27" ht="12.75" customHeight="1">
      <c r="A262" s="180">
        <v>130</v>
      </c>
      <c r="B262" s="181">
        <v>42877</v>
      </c>
      <c r="C262" s="181"/>
      <c r="D262" s="182" t="s">
        <v>773</v>
      </c>
      <c r="E262" s="183" t="s">
        <v>575</v>
      </c>
      <c r="F262" s="183">
        <v>127.6</v>
      </c>
      <c r="G262" s="183"/>
      <c r="H262" s="183">
        <v>138</v>
      </c>
      <c r="I262" s="185">
        <v>190</v>
      </c>
      <c r="J262" s="155" t="s">
        <v>774</v>
      </c>
      <c r="K262" s="156">
        <f t="shared" si="73"/>
        <v>10.400000000000006</v>
      </c>
      <c r="L262" s="157">
        <f t="shared" si="74"/>
        <v>8.1504702194357417E-2</v>
      </c>
      <c r="M262" s="152" t="s">
        <v>578</v>
      </c>
      <c r="N262" s="158">
        <v>43774</v>
      </c>
      <c r="O262" s="1"/>
      <c r="P262" s="1"/>
      <c r="Q262" s="223"/>
      <c r="R262" s="1"/>
      <c r="S262" s="6" t="s">
        <v>769</v>
      </c>
      <c r="T262" s="1"/>
      <c r="U262" s="1"/>
      <c r="V262" s="1"/>
      <c r="W262" s="1"/>
      <c r="X262" s="1"/>
      <c r="Y262" s="1"/>
      <c r="Z262" s="1"/>
      <c r="AA262" s="1"/>
    </row>
    <row r="263" spans="1:27" ht="12.75" customHeight="1">
      <c r="A263" s="180">
        <v>131</v>
      </c>
      <c r="B263" s="181">
        <v>43158</v>
      </c>
      <c r="C263" s="181"/>
      <c r="D263" s="182" t="s">
        <v>775</v>
      </c>
      <c r="E263" s="183" t="s">
        <v>575</v>
      </c>
      <c r="F263" s="183">
        <v>317</v>
      </c>
      <c r="G263" s="183"/>
      <c r="H263" s="183">
        <v>382.5</v>
      </c>
      <c r="I263" s="185">
        <v>398</v>
      </c>
      <c r="J263" s="155" t="s">
        <v>776</v>
      </c>
      <c r="K263" s="156">
        <f t="shared" si="73"/>
        <v>65.5</v>
      </c>
      <c r="L263" s="157">
        <f t="shared" si="74"/>
        <v>0.20662460567823343</v>
      </c>
      <c r="M263" s="152" t="s">
        <v>578</v>
      </c>
      <c r="N263" s="158">
        <v>44238</v>
      </c>
      <c r="O263" s="1"/>
      <c r="P263" s="1"/>
      <c r="Q263" s="223"/>
      <c r="R263" s="1"/>
      <c r="S263" s="6" t="s">
        <v>769</v>
      </c>
      <c r="T263" s="1"/>
      <c r="U263" s="1"/>
      <c r="V263" s="1"/>
      <c r="W263" s="1"/>
      <c r="X263" s="1"/>
      <c r="Y263" s="1"/>
      <c r="Z263" s="1"/>
      <c r="AA263" s="1"/>
    </row>
    <row r="264" spans="1:27" ht="12.75" customHeight="1">
      <c r="A264" s="193">
        <v>132</v>
      </c>
      <c r="B264" s="194">
        <v>43164</v>
      </c>
      <c r="C264" s="194"/>
      <c r="D264" s="195" t="s">
        <v>164</v>
      </c>
      <c r="E264" s="196" t="s">
        <v>575</v>
      </c>
      <c r="F264" s="191">
        <f>510-14.4</f>
        <v>495.6</v>
      </c>
      <c r="G264" s="196"/>
      <c r="H264" s="196">
        <v>350</v>
      </c>
      <c r="I264" s="197">
        <v>672</v>
      </c>
      <c r="J264" s="165" t="s">
        <v>777</v>
      </c>
      <c r="K264" s="166">
        <f t="shared" si="73"/>
        <v>-145.60000000000002</v>
      </c>
      <c r="L264" s="167">
        <f t="shared" si="74"/>
        <v>-0.29378531073446329</v>
      </c>
      <c r="M264" s="163" t="s">
        <v>588</v>
      </c>
      <c r="N264" s="160">
        <v>43887</v>
      </c>
      <c r="O264" s="1"/>
      <c r="P264" s="1"/>
      <c r="Q264" s="223"/>
      <c r="R264" s="1"/>
      <c r="S264" s="6" t="s">
        <v>765</v>
      </c>
      <c r="T264" s="1"/>
      <c r="U264" s="1"/>
      <c r="V264" s="1"/>
      <c r="W264" s="1"/>
      <c r="X264" s="1"/>
      <c r="Y264" s="1"/>
      <c r="Z264" s="1"/>
      <c r="AA264" s="1"/>
    </row>
    <row r="265" spans="1:27" ht="12.75" customHeight="1">
      <c r="A265" s="193">
        <v>133</v>
      </c>
      <c r="B265" s="194">
        <v>43237</v>
      </c>
      <c r="C265" s="194"/>
      <c r="D265" s="195" t="s">
        <v>778</v>
      </c>
      <c r="E265" s="196" t="s">
        <v>575</v>
      </c>
      <c r="F265" s="191">
        <v>230.3</v>
      </c>
      <c r="G265" s="196"/>
      <c r="H265" s="196">
        <v>102.5</v>
      </c>
      <c r="I265" s="197">
        <v>348</v>
      </c>
      <c r="J265" s="165" t="s">
        <v>779</v>
      </c>
      <c r="K265" s="166">
        <f t="shared" si="73"/>
        <v>-127.80000000000001</v>
      </c>
      <c r="L265" s="167">
        <f t="shared" si="74"/>
        <v>-0.55492835432045162</v>
      </c>
      <c r="M265" s="163" t="s">
        <v>588</v>
      </c>
      <c r="N265" s="160">
        <v>43896</v>
      </c>
      <c r="O265" s="1"/>
      <c r="P265" s="1"/>
      <c r="Q265" s="223"/>
      <c r="R265" s="1"/>
      <c r="S265" s="6" t="s">
        <v>765</v>
      </c>
      <c r="T265" s="1"/>
      <c r="U265" s="1"/>
      <c r="V265" s="1"/>
      <c r="W265" s="1"/>
      <c r="X265" s="1"/>
      <c r="Y265" s="1"/>
      <c r="Z265" s="1"/>
      <c r="AA265" s="1"/>
    </row>
    <row r="266" spans="1:27" ht="12.75" customHeight="1">
      <c r="A266" s="180">
        <v>134</v>
      </c>
      <c r="B266" s="181">
        <v>43258</v>
      </c>
      <c r="C266" s="181"/>
      <c r="D266" s="182" t="s">
        <v>435</v>
      </c>
      <c r="E266" s="183" t="s">
        <v>575</v>
      </c>
      <c r="F266" s="183">
        <f>342.5-5.1</f>
        <v>337.4</v>
      </c>
      <c r="G266" s="183"/>
      <c r="H266" s="183">
        <v>412.5</v>
      </c>
      <c r="I266" s="185">
        <v>439</v>
      </c>
      <c r="J266" s="155" t="s">
        <v>780</v>
      </c>
      <c r="K266" s="156">
        <f t="shared" si="73"/>
        <v>75.100000000000023</v>
      </c>
      <c r="L266" s="157">
        <f t="shared" si="74"/>
        <v>0.22258446947243635</v>
      </c>
      <c r="M266" s="152" t="s">
        <v>578</v>
      </c>
      <c r="N266" s="158">
        <v>44230</v>
      </c>
      <c r="O266" s="1"/>
      <c r="P266" s="1"/>
      <c r="Q266" s="223"/>
      <c r="R266" s="1"/>
      <c r="S266" s="6" t="s">
        <v>769</v>
      </c>
      <c r="T266" s="1"/>
      <c r="U266" s="1"/>
      <c r="V266" s="1"/>
      <c r="W266" s="1"/>
      <c r="X266" s="1"/>
      <c r="Y266" s="1"/>
      <c r="Z266" s="1"/>
      <c r="AA266" s="1"/>
    </row>
    <row r="267" spans="1:27" ht="12.75" customHeight="1">
      <c r="A267" s="174">
        <v>135</v>
      </c>
      <c r="B267" s="173">
        <v>43285</v>
      </c>
      <c r="C267" s="173"/>
      <c r="D267" s="174" t="s">
        <v>56</v>
      </c>
      <c r="E267" s="175" t="s">
        <v>575</v>
      </c>
      <c r="F267" s="175">
        <f>127.5-5.53</f>
        <v>121.97</v>
      </c>
      <c r="G267" s="176"/>
      <c r="H267" s="176">
        <v>122.5</v>
      </c>
      <c r="I267" s="176">
        <v>170</v>
      </c>
      <c r="J267" s="177" t="s">
        <v>781</v>
      </c>
      <c r="K267" s="178">
        <f t="shared" si="73"/>
        <v>0.53000000000000114</v>
      </c>
      <c r="L267" s="179">
        <f t="shared" si="74"/>
        <v>4.3453308190538747E-3</v>
      </c>
      <c r="M267" s="175" t="s">
        <v>595</v>
      </c>
      <c r="N267" s="173">
        <v>44431</v>
      </c>
      <c r="O267" s="1"/>
      <c r="P267" s="1"/>
      <c r="Q267" s="223"/>
      <c r="R267" s="1"/>
      <c r="S267" s="6" t="s">
        <v>765</v>
      </c>
      <c r="T267" s="1"/>
      <c r="U267" s="1"/>
      <c r="V267" s="1"/>
      <c r="W267" s="1"/>
      <c r="X267" s="1"/>
      <c r="Y267" s="1"/>
      <c r="Z267" s="1"/>
      <c r="AA267" s="1"/>
    </row>
    <row r="268" spans="1:27" ht="12.75" customHeight="1">
      <c r="A268" s="193">
        <v>136</v>
      </c>
      <c r="B268" s="194">
        <v>43294</v>
      </c>
      <c r="C268" s="194"/>
      <c r="D268" s="195" t="s">
        <v>782</v>
      </c>
      <c r="E268" s="196" t="s">
        <v>575</v>
      </c>
      <c r="F268" s="191">
        <v>46.5</v>
      </c>
      <c r="G268" s="196"/>
      <c r="H268" s="196">
        <v>17</v>
      </c>
      <c r="I268" s="197">
        <v>59</v>
      </c>
      <c r="J268" s="165" t="s">
        <v>783</v>
      </c>
      <c r="K268" s="166">
        <f t="shared" si="73"/>
        <v>-29.5</v>
      </c>
      <c r="L268" s="167">
        <f t="shared" si="74"/>
        <v>-0.63440860215053763</v>
      </c>
      <c r="M268" s="163" t="s">
        <v>588</v>
      </c>
      <c r="N268" s="160">
        <v>43887</v>
      </c>
      <c r="O268" s="1"/>
      <c r="P268" s="1"/>
      <c r="Q268" s="223"/>
      <c r="R268" s="1"/>
      <c r="S268" s="6" t="s">
        <v>765</v>
      </c>
      <c r="T268" s="1"/>
      <c r="U268" s="1"/>
      <c r="V268" s="1"/>
      <c r="W268" s="1"/>
      <c r="X268" s="1"/>
      <c r="Y268" s="1"/>
      <c r="Z268" s="1"/>
      <c r="AA268" s="1"/>
    </row>
    <row r="269" spans="1:27" ht="12.75" customHeight="1">
      <c r="A269" s="180">
        <v>137</v>
      </c>
      <c r="B269" s="181">
        <v>43396</v>
      </c>
      <c r="C269" s="181"/>
      <c r="D269" s="182" t="s">
        <v>418</v>
      </c>
      <c r="E269" s="183" t="s">
        <v>575</v>
      </c>
      <c r="F269" s="183">
        <v>156.5</v>
      </c>
      <c r="G269" s="183"/>
      <c r="H269" s="183">
        <v>207.5</v>
      </c>
      <c r="I269" s="185">
        <v>191</v>
      </c>
      <c r="J269" s="155" t="s">
        <v>662</v>
      </c>
      <c r="K269" s="156">
        <f t="shared" si="73"/>
        <v>51</v>
      </c>
      <c r="L269" s="157">
        <f t="shared" si="74"/>
        <v>0.32587859424920129</v>
      </c>
      <c r="M269" s="152" t="s">
        <v>578</v>
      </c>
      <c r="N269" s="158">
        <v>44369</v>
      </c>
      <c r="O269" s="1"/>
      <c r="P269" s="1"/>
      <c r="Q269" s="223"/>
      <c r="R269" s="1"/>
      <c r="S269" s="6" t="s">
        <v>765</v>
      </c>
      <c r="T269" s="1"/>
      <c r="U269" s="1"/>
      <c r="V269" s="1"/>
      <c r="W269" s="1"/>
      <c r="X269" s="1"/>
      <c r="Y269" s="1"/>
      <c r="Z269" s="1"/>
      <c r="AA269" s="1"/>
    </row>
    <row r="270" spans="1:27" ht="12.75" customHeight="1">
      <c r="A270" s="180">
        <v>138</v>
      </c>
      <c r="B270" s="181">
        <v>43439</v>
      </c>
      <c r="C270" s="181"/>
      <c r="D270" s="182" t="s">
        <v>343</v>
      </c>
      <c r="E270" s="183" t="s">
        <v>575</v>
      </c>
      <c r="F270" s="183">
        <v>259.5</v>
      </c>
      <c r="G270" s="183"/>
      <c r="H270" s="183">
        <v>320</v>
      </c>
      <c r="I270" s="185">
        <v>320</v>
      </c>
      <c r="J270" s="155" t="s">
        <v>662</v>
      </c>
      <c r="K270" s="156">
        <f t="shared" si="73"/>
        <v>60.5</v>
      </c>
      <c r="L270" s="157">
        <f t="shared" si="74"/>
        <v>0.23314065510597304</v>
      </c>
      <c r="M270" s="152" t="s">
        <v>578</v>
      </c>
      <c r="N270" s="158">
        <v>44323</v>
      </c>
      <c r="O270" s="1"/>
      <c r="P270" s="1"/>
      <c r="Q270" s="223"/>
      <c r="R270" s="1"/>
      <c r="S270" s="6" t="s">
        <v>765</v>
      </c>
      <c r="T270" s="1"/>
      <c r="U270" s="1"/>
      <c r="V270" s="1"/>
      <c r="W270" s="1"/>
      <c r="X270" s="1"/>
      <c r="Y270" s="1"/>
      <c r="Z270" s="1"/>
      <c r="AA270" s="1"/>
    </row>
    <row r="271" spans="1:27" ht="12.75" customHeight="1">
      <c r="A271" s="193">
        <v>139</v>
      </c>
      <c r="B271" s="194">
        <v>43439</v>
      </c>
      <c r="C271" s="194"/>
      <c r="D271" s="195" t="s">
        <v>784</v>
      </c>
      <c r="E271" s="196" t="s">
        <v>575</v>
      </c>
      <c r="F271" s="196">
        <v>715</v>
      </c>
      <c r="G271" s="196"/>
      <c r="H271" s="196">
        <v>445</v>
      </c>
      <c r="I271" s="197">
        <v>840</v>
      </c>
      <c r="J271" s="165" t="s">
        <v>785</v>
      </c>
      <c r="K271" s="166">
        <f t="shared" si="73"/>
        <v>-270</v>
      </c>
      <c r="L271" s="167">
        <f t="shared" si="74"/>
        <v>-0.3776223776223776</v>
      </c>
      <c r="M271" s="163" t="s">
        <v>588</v>
      </c>
      <c r="N271" s="160">
        <v>43800</v>
      </c>
      <c r="O271" s="1"/>
      <c r="P271" s="1"/>
      <c r="Q271" s="223"/>
      <c r="R271" s="1"/>
      <c r="S271" s="6" t="s">
        <v>765</v>
      </c>
      <c r="T271" s="1"/>
      <c r="U271" s="1"/>
      <c r="V271" s="1"/>
      <c r="W271" s="1"/>
      <c r="X271" s="1"/>
      <c r="Y271" s="1"/>
      <c r="Z271" s="1"/>
      <c r="AA271" s="1"/>
    </row>
    <row r="272" spans="1:27" ht="12.75" customHeight="1">
      <c r="A272" s="180">
        <v>140</v>
      </c>
      <c r="B272" s="181">
        <v>43469</v>
      </c>
      <c r="C272" s="181"/>
      <c r="D272" s="182" t="s">
        <v>178</v>
      </c>
      <c r="E272" s="183" t="s">
        <v>575</v>
      </c>
      <c r="F272" s="183">
        <v>875</v>
      </c>
      <c r="G272" s="183"/>
      <c r="H272" s="183">
        <v>1165</v>
      </c>
      <c r="I272" s="185">
        <v>1185</v>
      </c>
      <c r="J272" s="155" t="s">
        <v>786</v>
      </c>
      <c r="K272" s="156">
        <f t="shared" si="73"/>
        <v>290</v>
      </c>
      <c r="L272" s="157">
        <f t="shared" si="74"/>
        <v>0.33142857142857141</v>
      </c>
      <c r="M272" s="152" t="s">
        <v>578</v>
      </c>
      <c r="N272" s="158">
        <v>43847</v>
      </c>
      <c r="O272" s="1"/>
      <c r="P272" s="1"/>
      <c r="Q272" s="223"/>
      <c r="R272" s="1"/>
      <c r="S272" s="6" t="s">
        <v>765</v>
      </c>
      <c r="T272" s="1"/>
      <c r="U272" s="1"/>
      <c r="V272" s="1"/>
      <c r="W272" s="1"/>
      <c r="X272" s="1"/>
      <c r="Y272" s="1"/>
      <c r="Z272" s="1"/>
      <c r="AA272" s="1"/>
    </row>
    <row r="273" spans="1:27" ht="12.75" customHeight="1">
      <c r="A273" s="180">
        <v>141</v>
      </c>
      <c r="B273" s="181">
        <v>43559</v>
      </c>
      <c r="C273" s="181"/>
      <c r="D273" s="182" t="s">
        <v>361</v>
      </c>
      <c r="E273" s="183" t="s">
        <v>575</v>
      </c>
      <c r="F273" s="183">
        <f>387-14.63</f>
        <v>372.37</v>
      </c>
      <c r="G273" s="183"/>
      <c r="H273" s="183">
        <v>490</v>
      </c>
      <c r="I273" s="185">
        <v>490</v>
      </c>
      <c r="J273" s="155" t="s">
        <v>662</v>
      </c>
      <c r="K273" s="156">
        <f t="shared" si="73"/>
        <v>117.63</v>
      </c>
      <c r="L273" s="157">
        <f t="shared" si="74"/>
        <v>0.31589548030185027</v>
      </c>
      <c r="M273" s="152" t="s">
        <v>578</v>
      </c>
      <c r="N273" s="158">
        <v>43850</v>
      </c>
      <c r="O273" s="1"/>
      <c r="P273" s="1"/>
      <c r="Q273" s="223"/>
      <c r="R273" s="1"/>
      <c r="S273" s="6" t="s">
        <v>765</v>
      </c>
      <c r="T273" s="1"/>
      <c r="U273" s="1"/>
      <c r="V273" s="1"/>
      <c r="W273" s="1"/>
      <c r="X273" s="1"/>
      <c r="Y273" s="1"/>
      <c r="Z273" s="1"/>
      <c r="AA273" s="1"/>
    </row>
    <row r="274" spans="1:27" ht="12.75" customHeight="1">
      <c r="A274" s="193">
        <v>142</v>
      </c>
      <c r="B274" s="194">
        <v>43578</v>
      </c>
      <c r="C274" s="194"/>
      <c r="D274" s="195" t="s">
        <v>787</v>
      </c>
      <c r="E274" s="196" t="s">
        <v>587</v>
      </c>
      <c r="F274" s="196">
        <v>220</v>
      </c>
      <c r="G274" s="196"/>
      <c r="H274" s="196">
        <v>127.5</v>
      </c>
      <c r="I274" s="197">
        <v>284</v>
      </c>
      <c r="J274" s="165" t="s">
        <v>788</v>
      </c>
      <c r="K274" s="166">
        <f t="shared" si="73"/>
        <v>-92.5</v>
      </c>
      <c r="L274" s="167">
        <f t="shared" si="74"/>
        <v>-0.42045454545454547</v>
      </c>
      <c r="M274" s="163" t="s">
        <v>588</v>
      </c>
      <c r="N274" s="160">
        <v>43896</v>
      </c>
      <c r="O274" s="1"/>
      <c r="P274" s="1"/>
      <c r="Q274" s="223"/>
      <c r="R274" s="1"/>
      <c r="S274" s="6" t="s">
        <v>765</v>
      </c>
      <c r="T274" s="1"/>
      <c r="U274" s="1"/>
      <c r="V274" s="1"/>
      <c r="W274" s="1"/>
      <c r="X274" s="1"/>
      <c r="Y274" s="1"/>
      <c r="Z274" s="1"/>
      <c r="AA274" s="1"/>
    </row>
    <row r="275" spans="1:27" ht="12.75" customHeight="1">
      <c r="A275" s="180">
        <v>143</v>
      </c>
      <c r="B275" s="181">
        <v>43622</v>
      </c>
      <c r="C275" s="181"/>
      <c r="D275" s="182" t="s">
        <v>479</v>
      </c>
      <c r="E275" s="183" t="s">
        <v>587</v>
      </c>
      <c r="F275" s="183">
        <v>332.8</v>
      </c>
      <c r="G275" s="183"/>
      <c r="H275" s="183">
        <v>405</v>
      </c>
      <c r="I275" s="185">
        <v>419</v>
      </c>
      <c r="J275" s="155" t="s">
        <v>789</v>
      </c>
      <c r="K275" s="156">
        <f t="shared" si="73"/>
        <v>72.199999999999989</v>
      </c>
      <c r="L275" s="157">
        <f t="shared" si="74"/>
        <v>0.21694711538461534</v>
      </c>
      <c r="M275" s="152" t="s">
        <v>578</v>
      </c>
      <c r="N275" s="158">
        <v>43860</v>
      </c>
      <c r="O275" s="1"/>
      <c r="P275" s="1"/>
      <c r="Q275" s="223"/>
      <c r="R275" s="1"/>
      <c r="S275" s="6" t="s">
        <v>769</v>
      </c>
      <c r="T275" s="1"/>
      <c r="U275" s="1"/>
      <c r="V275" s="1"/>
      <c r="W275" s="1"/>
      <c r="X275" s="1"/>
      <c r="Y275" s="1"/>
      <c r="Z275" s="1"/>
      <c r="AA275" s="1"/>
    </row>
    <row r="276" spans="1:27" ht="12.75" customHeight="1">
      <c r="A276" s="174">
        <v>144</v>
      </c>
      <c r="B276" s="173">
        <v>43641</v>
      </c>
      <c r="C276" s="173"/>
      <c r="D276" s="174" t="s">
        <v>170</v>
      </c>
      <c r="E276" s="175" t="s">
        <v>575</v>
      </c>
      <c r="F276" s="175">
        <v>386</v>
      </c>
      <c r="G276" s="176"/>
      <c r="H276" s="176">
        <v>395</v>
      </c>
      <c r="I276" s="176">
        <v>452</v>
      </c>
      <c r="J276" s="177" t="s">
        <v>790</v>
      </c>
      <c r="K276" s="178">
        <f t="shared" si="73"/>
        <v>9</v>
      </c>
      <c r="L276" s="179">
        <f t="shared" si="74"/>
        <v>2.3316062176165803E-2</v>
      </c>
      <c r="M276" s="175" t="s">
        <v>595</v>
      </c>
      <c r="N276" s="173">
        <v>43868</v>
      </c>
      <c r="O276" s="1"/>
      <c r="P276" s="1"/>
      <c r="Q276" s="223"/>
      <c r="R276" s="1"/>
      <c r="S276" s="6" t="s">
        <v>769</v>
      </c>
      <c r="T276" s="1"/>
      <c r="U276" s="1"/>
      <c r="V276" s="1"/>
      <c r="W276" s="1"/>
      <c r="X276" s="1"/>
      <c r="Y276" s="1"/>
      <c r="Z276" s="1"/>
      <c r="AA276" s="1"/>
    </row>
    <row r="277" spans="1:27" ht="12.75" customHeight="1">
      <c r="A277" s="174">
        <v>145</v>
      </c>
      <c r="B277" s="173">
        <v>43707</v>
      </c>
      <c r="C277" s="173"/>
      <c r="D277" s="174" t="s">
        <v>144</v>
      </c>
      <c r="E277" s="175" t="s">
        <v>575</v>
      </c>
      <c r="F277" s="175">
        <v>137.5</v>
      </c>
      <c r="G277" s="176"/>
      <c r="H277" s="176">
        <v>138.5</v>
      </c>
      <c r="I277" s="176">
        <v>190</v>
      </c>
      <c r="J277" s="177" t="s">
        <v>791</v>
      </c>
      <c r="K277" s="178">
        <f t="shared" si="73"/>
        <v>1</v>
      </c>
      <c r="L277" s="179">
        <f t="shared" si="74"/>
        <v>7.2727272727272727E-3</v>
      </c>
      <c r="M277" s="175" t="s">
        <v>595</v>
      </c>
      <c r="N277" s="173">
        <v>44432</v>
      </c>
      <c r="O277" s="1"/>
      <c r="P277" s="1"/>
      <c r="Q277" s="223"/>
      <c r="R277" s="1"/>
      <c r="S277" s="6" t="s">
        <v>765</v>
      </c>
      <c r="T277" s="1"/>
      <c r="U277" s="1"/>
      <c r="V277" s="1"/>
      <c r="W277" s="1"/>
      <c r="X277" s="1"/>
      <c r="Y277" s="1"/>
      <c r="Z277" s="1"/>
      <c r="AA277" s="1"/>
    </row>
    <row r="278" spans="1:27" ht="12.75" customHeight="1">
      <c r="A278" s="180">
        <v>146</v>
      </c>
      <c r="B278" s="181">
        <v>43731</v>
      </c>
      <c r="C278" s="181"/>
      <c r="D278" s="182" t="s">
        <v>428</v>
      </c>
      <c r="E278" s="183" t="s">
        <v>575</v>
      </c>
      <c r="F278" s="183">
        <v>235</v>
      </c>
      <c r="G278" s="183"/>
      <c r="H278" s="183">
        <v>295</v>
      </c>
      <c r="I278" s="185">
        <v>296</v>
      </c>
      <c r="J278" s="155" t="s">
        <v>792</v>
      </c>
      <c r="K278" s="156">
        <f t="shared" si="73"/>
        <v>60</v>
      </c>
      <c r="L278" s="157">
        <f t="shared" si="74"/>
        <v>0.25531914893617019</v>
      </c>
      <c r="M278" s="152" t="s">
        <v>578</v>
      </c>
      <c r="N278" s="158">
        <v>43844</v>
      </c>
      <c r="O278" s="1"/>
      <c r="P278" s="1"/>
      <c r="Q278" s="223"/>
      <c r="R278" s="1"/>
      <c r="S278" s="6" t="s">
        <v>769</v>
      </c>
      <c r="T278" s="1"/>
      <c r="U278" s="1"/>
      <c r="V278" s="1"/>
      <c r="W278" s="1"/>
      <c r="X278" s="1"/>
      <c r="Y278" s="1"/>
      <c r="Z278" s="1"/>
      <c r="AA278" s="1"/>
    </row>
    <row r="279" spans="1:27" ht="12.75" customHeight="1">
      <c r="A279" s="180">
        <v>147</v>
      </c>
      <c r="B279" s="181">
        <v>43752</v>
      </c>
      <c r="C279" s="181"/>
      <c r="D279" s="182" t="s">
        <v>793</v>
      </c>
      <c r="E279" s="183" t="s">
        <v>575</v>
      </c>
      <c r="F279" s="183">
        <v>277.5</v>
      </c>
      <c r="G279" s="183"/>
      <c r="H279" s="183">
        <v>333</v>
      </c>
      <c r="I279" s="185">
        <v>333</v>
      </c>
      <c r="J279" s="155" t="s">
        <v>794</v>
      </c>
      <c r="K279" s="156">
        <f t="shared" si="73"/>
        <v>55.5</v>
      </c>
      <c r="L279" s="157">
        <f t="shared" si="74"/>
        <v>0.2</v>
      </c>
      <c r="M279" s="152" t="s">
        <v>578</v>
      </c>
      <c r="N279" s="158">
        <v>43846</v>
      </c>
      <c r="O279" s="1"/>
      <c r="P279" s="1"/>
      <c r="Q279" s="223"/>
      <c r="R279" s="1"/>
      <c r="S279" s="6" t="s">
        <v>765</v>
      </c>
      <c r="T279" s="1"/>
      <c r="U279" s="1"/>
      <c r="V279" s="1"/>
      <c r="W279" s="1"/>
      <c r="X279" s="1"/>
      <c r="Y279" s="1"/>
      <c r="Z279" s="1"/>
      <c r="AA279" s="1"/>
    </row>
    <row r="280" spans="1:27" ht="12.75" customHeight="1">
      <c r="A280" s="180">
        <v>148</v>
      </c>
      <c r="B280" s="181">
        <v>43752</v>
      </c>
      <c r="C280" s="181"/>
      <c r="D280" s="182" t="s">
        <v>795</v>
      </c>
      <c r="E280" s="183" t="s">
        <v>575</v>
      </c>
      <c r="F280" s="183">
        <v>930</v>
      </c>
      <c r="G280" s="183"/>
      <c r="H280" s="183">
        <v>1165</v>
      </c>
      <c r="I280" s="185">
        <v>1200</v>
      </c>
      <c r="J280" s="155" t="s">
        <v>796</v>
      </c>
      <c r="K280" s="156">
        <f t="shared" si="73"/>
        <v>235</v>
      </c>
      <c r="L280" s="157">
        <f t="shared" si="74"/>
        <v>0.25268817204301075</v>
      </c>
      <c r="M280" s="152" t="s">
        <v>578</v>
      </c>
      <c r="N280" s="158">
        <v>43847</v>
      </c>
      <c r="O280" s="1"/>
      <c r="P280" s="1"/>
      <c r="Q280" s="223"/>
      <c r="R280" s="1"/>
      <c r="S280" s="6" t="s">
        <v>769</v>
      </c>
      <c r="T280" s="1"/>
      <c r="U280" s="1"/>
      <c r="V280" s="1"/>
      <c r="W280" s="1"/>
      <c r="X280" s="1"/>
      <c r="Y280" s="1"/>
      <c r="Z280" s="1"/>
      <c r="AA280" s="1"/>
    </row>
    <row r="281" spans="1:27" ht="12.75" customHeight="1">
      <c r="A281" s="180">
        <v>149</v>
      </c>
      <c r="B281" s="181">
        <v>43753</v>
      </c>
      <c r="C281" s="181"/>
      <c r="D281" s="182" t="s">
        <v>797</v>
      </c>
      <c r="E281" s="183" t="s">
        <v>575</v>
      </c>
      <c r="F281" s="153">
        <v>111</v>
      </c>
      <c r="G281" s="183"/>
      <c r="H281" s="183">
        <v>141</v>
      </c>
      <c r="I281" s="185">
        <v>141</v>
      </c>
      <c r="J281" s="155" t="s">
        <v>798</v>
      </c>
      <c r="K281" s="156">
        <f t="shared" si="73"/>
        <v>30</v>
      </c>
      <c r="L281" s="157">
        <f t="shared" si="74"/>
        <v>0.27027027027027029</v>
      </c>
      <c r="M281" s="152" t="s">
        <v>578</v>
      </c>
      <c r="N281" s="158">
        <v>44328</v>
      </c>
      <c r="O281" s="1"/>
      <c r="P281" s="1"/>
      <c r="Q281" s="223"/>
      <c r="R281" s="1"/>
      <c r="S281" s="6" t="s">
        <v>769</v>
      </c>
      <c r="T281" s="1"/>
      <c r="U281" s="1"/>
      <c r="V281" s="1"/>
      <c r="W281" s="1"/>
      <c r="X281" s="1"/>
      <c r="Y281" s="1"/>
      <c r="Z281" s="1"/>
      <c r="AA281" s="1"/>
    </row>
    <row r="282" spans="1:27" ht="12.75" customHeight="1">
      <c r="A282" s="180">
        <v>150</v>
      </c>
      <c r="B282" s="181">
        <v>43753</v>
      </c>
      <c r="C282" s="181"/>
      <c r="D282" s="182" t="s">
        <v>799</v>
      </c>
      <c r="E282" s="183" t="s">
        <v>575</v>
      </c>
      <c r="F282" s="153">
        <v>296</v>
      </c>
      <c r="G282" s="183"/>
      <c r="H282" s="183">
        <v>370</v>
      </c>
      <c r="I282" s="185">
        <v>370</v>
      </c>
      <c r="J282" s="155" t="s">
        <v>662</v>
      </c>
      <c r="K282" s="156">
        <f t="shared" ref="K282:K307" si="75">H282-F282</f>
        <v>74</v>
      </c>
      <c r="L282" s="157">
        <f t="shared" ref="L282:L307" si="76">K282/F282</f>
        <v>0.25</v>
      </c>
      <c r="M282" s="152" t="s">
        <v>578</v>
      </c>
      <c r="N282" s="158">
        <v>43853</v>
      </c>
      <c r="O282" s="1"/>
      <c r="P282" s="1"/>
      <c r="Q282" s="223"/>
      <c r="R282" s="1"/>
      <c r="S282" s="6" t="s">
        <v>769</v>
      </c>
      <c r="T282" s="1"/>
      <c r="U282" s="1"/>
      <c r="V282" s="1"/>
      <c r="W282" s="1"/>
      <c r="X282" s="1"/>
      <c r="Y282" s="1"/>
      <c r="Z282" s="1"/>
      <c r="AA282" s="1"/>
    </row>
    <row r="283" spans="1:27" ht="12.75" customHeight="1">
      <c r="A283" s="180">
        <v>151</v>
      </c>
      <c r="B283" s="181">
        <v>43754</v>
      </c>
      <c r="C283" s="181"/>
      <c r="D283" s="182" t="s">
        <v>800</v>
      </c>
      <c r="E283" s="183" t="s">
        <v>575</v>
      </c>
      <c r="F283" s="153">
        <v>300</v>
      </c>
      <c r="G283" s="183"/>
      <c r="H283" s="183">
        <v>382.5</v>
      </c>
      <c r="I283" s="185">
        <v>344</v>
      </c>
      <c r="J283" s="155" t="s">
        <v>801</v>
      </c>
      <c r="K283" s="156">
        <f t="shared" si="75"/>
        <v>82.5</v>
      </c>
      <c r="L283" s="157">
        <f t="shared" si="76"/>
        <v>0.27500000000000002</v>
      </c>
      <c r="M283" s="152" t="s">
        <v>578</v>
      </c>
      <c r="N283" s="158">
        <v>44238</v>
      </c>
      <c r="O283" s="1"/>
      <c r="P283" s="1"/>
      <c r="Q283" s="223"/>
      <c r="R283" s="1"/>
      <c r="S283" s="6" t="s">
        <v>769</v>
      </c>
      <c r="T283" s="1"/>
      <c r="U283" s="1"/>
      <c r="V283" s="1"/>
      <c r="W283" s="1"/>
      <c r="X283" s="1"/>
      <c r="Y283" s="1"/>
      <c r="Z283" s="1"/>
      <c r="AA283" s="1"/>
    </row>
    <row r="284" spans="1:27" ht="12.75" customHeight="1">
      <c r="A284" s="180">
        <v>152</v>
      </c>
      <c r="B284" s="181">
        <v>43832</v>
      </c>
      <c r="C284" s="181"/>
      <c r="D284" s="182" t="s">
        <v>802</v>
      </c>
      <c r="E284" s="183" t="s">
        <v>575</v>
      </c>
      <c r="F284" s="153">
        <v>495</v>
      </c>
      <c r="G284" s="183"/>
      <c r="H284" s="183">
        <v>595</v>
      </c>
      <c r="I284" s="185">
        <v>590</v>
      </c>
      <c r="J284" s="155" t="s">
        <v>598</v>
      </c>
      <c r="K284" s="156">
        <f t="shared" si="75"/>
        <v>100</v>
      </c>
      <c r="L284" s="157">
        <f t="shared" si="76"/>
        <v>0.20202020202020202</v>
      </c>
      <c r="M284" s="152" t="s">
        <v>578</v>
      </c>
      <c r="N284" s="158">
        <v>44589</v>
      </c>
      <c r="O284" s="1"/>
      <c r="P284" s="1"/>
      <c r="Q284" s="223"/>
      <c r="R284" s="1"/>
      <c r="S284" s="6" t="s">
        <v>769</v>
      </c>
      <c r="T284" s="1"/>
      <c r="U284" s="1"/>
      <c r="V284" s="1"/>
      <c r="W284" s="1"/>
      <c r="X284" s="1"/>
      <c r="Y284" s="1"/>
      <c r="Z284" s="1"/>
      <c r="AA284" s="1"/>
    </row>
    <row r="285" spans="1:27" ht="12.75" customHeight="1">
      <c r="A285" s="180">
        <v>153</v>
      </c>
      <c r="B285" s="181">
        <v>43966</v>
      </c>
      <c r="C285" s="181"/>
      <c r="D285" s="182" t="s">
        <v>74</v>
      </c>
      <c r="E285" s="183" t="s">
        <v>575</v>
      </c>
      <c r="F285" s="153">
        <v>67.5</v>
      </c>
      <c r="G285" s="183"/>
      <c r="H285" s="183">
        <v>86</v>
      </c>
      <c r="I285" s="185">
        <v>86</v>
      </c>
      <c r="J285" s="155" t="s">
        <v>803</v>
      </c>
      <c r="K285" s="156">
        <f t="shared" si="75"/>
        <v>18.5</v>
      </c>
      <c r="L285" s="157">
        <f t="shared" si="76"/>
        <v>0.27407407407407408</v>
      </c>
      <c r="M285" s="152" t="s">
        <v>578</v>
      </c>
      <c r="N285" s="158">
        <v>44008</v>
      </c>
      <c r="O285" s="1"/>
      <c r="P285" s="1"/>
      <c r="Q285" s="223"/>
      <c r="R285" s="1"/>
      <c r="S285" s="6" t="s">
        <v>769</v>
      </c>
      <c r="T285" s="1"/>
      <c r="U285" s="1"/>
      <c r="V285" s="1"/>
      <c r="W285" s="1"/>
      <c r="X285" s="1"/>
      <c r="Y285" s="1"/>
      <c r="Z285" s="1"/>
      <c r="AA285" s="1"/>
    </row>
    <row r="286" spans="1:27" ht="12.75" customHeight="1">
      <c r="A286" s="180">
        <v>154</v>
      </c>
      <c r="B286" s="181">
        <v>44035</v>
      </c>
      <c r="C286" s="181"/>
      <c r="D286" s="182" t="s">
        <v>478</v>
      </c>
      <c r="E286" s="183" t="s">
        <v>575</v>
      </c>
      <c r="F286" s="153">
        <v>231</v>
      </c>
      <c r="G286" s="183"/>
      <c r="H286" s="183">
        <v>281</v>
      </c>
      <c r="I286" s="185">
        <v>281</v>
      </c>
      <c r="J286" s="155" t="s">
        <v>662</v>
      </c>
      <c r="K286" s="156">
        <f t="shared" si="75"/>
        <v>50</v>
      </c>
      <c r="L286" s="157">
        <f t="shared" si="76"/>
        <v>0.21645021645021645</v>
      </c>
      <c r="M286" s="152" t="s">
        <v>578</v>
      </c>
      <c r="N286" s="158">
        <v>44358</v>
      </c>
      <c r="O286" s="1"/>
      <c r="P286" s="1"/>
      <c r="Q286" s="223"/>
      <c r="R286" s="1"/>
      <c r="S286" s="6" t="s">
        <v>769</v>
      </c>
      <c r="T286" s="1"/>
      <c r="U286" s="1"/>
      <c r="V286" s="1"/>
      <c r="W286" s="1"/>
      <c r="X286" s="1"/>
      <c r="Y286" s="1"/>
      <c r="Z286" s="1"/>
      <c r="AA286" s="1"/>
    </row>
    <row r="287" spans="1:27" ht="12.75" customHeight="1">
      <c r="A287" s="180">
        <v>155</v>
      </c>
      <c r="B287" s="181">
        <v>44092</v>
      </c>
      <c r="C287" s="181"/>
      <c r="D287" s="182" t="s">
        <v>142</v>
      </c>
      <c r="E287" s="183" t="s">
        <v>575</v>
      </c>
      <c r="F287" s="183">
        <v>206</v>
      </c>
      <c r="G287" s="183"/>
      <c r="H287" s="183">
        <v>248</v>
      </c>
      <c r="I287" s="185">
        <v>248</v>
      </c>
      <c r="J287" s="155" t="s">
        <v>662</v>
      </c>
      <c r="K287" s="156">
        <f t="shared" si="75"/>
        <v>42</v>
      </c>
      <c r="L287" s="157">
        <f t="shared" si="76"/>
        <v>0.20388349514563106</v>
      </c>
      <c r="M287" s="152" t="s">
        <v>578</v>
      </c>
      <c r="N287" s="158">
        <v>44214</v>
      </c>
      <c r="O287" s="1"/>
      <c r="P287" s="1"/>
      <c r="Q287" s="223"/>
      <c r="R287" s="1"/>
      <c r="S287" s="6" t="s">
        <v>769</v>
      </c>
      <c r="T287" s="1"/>
      <c r="U287" s="1"/>
      <c r="V287" s="1"/>
      <c r="W287" s="1"/>
      <c r="X287" s="1"/>
      <c r="Y287" s="1"/>
      <c r="Z287" s="1"/>
      <c r="AA287" s="1"/>
    </row>
    <row r="288" spans="1:27" ht="12.75" customHeight="1">
      <c r="A288" s="180">
        <v>156</v>
      </c>
      <c r="B288" s="181">
        <v>44140</v>
      </c>
      <c r="C288" s="181"/>
      <c r="D288" s="182" t="s">
        <v>142</v>
      </c>
      <c r="E288" s="183" t="s">
        <v>575</v>
      </c>
      <c r="F288" s="183">
        <v>182.5</v>
      </c>
      <c r="G288" s="183"/>
      <c r="H288" s="183">
        <v>248</v>
      </c>
      <c r="I288" s="185">
        <v>248</v>
      </c>
      <c r="J288" s="155" t="s">
        <v>662</v>
      </c>
      <c r="K288" s="156">
        <f t="shared" si="75"/>
        <v>65.5</v>
      </c>
      <c r="L288" s="157">
        <f t="shared" si="76"/>
        <v>0.35890410958904112</v>
      </c>
      <c r="M288" s="152" t="s">
        <v>578</v>
      </c>
      <c r="N288" s="158">
        <v>44214</v>
      </c>
      <c r="O288" s="1"/>
      <c r="P288" s="1"/>
      <c r="Q288" s="223"/>
      <c r="R288" s="1"/>
      <c r="S288" s="6" t="s">
        <v>769</v>
      </c>
      <c r="T288" s="1"/>
      <c r="U288" s="1"/>
      <c r="V288" s="1"/>
      <c r="W288" s="1"/>
      <c r="X288" s="1"/>
      <c r="Y288" s="1"/>
      <c r="Z288" s="1"/>
      <c r="AA288" s="1"/>
    </row>
    <row r="289" spans="1:27" ht="12.75" customHeight="1">
      <c r="A289" s="180">
        <v>157</v>
      </c>
      <c r="B289" s="181">
        <v>44140</v>
      </c>
      <c r="C289" s="181"/>
      <c r="D289" s="182" t="s">
        <v>343</v>
      </c>
      <c r="E289" s="183" t="s">
        <v>575</v>
      </c>
      <c r="F289" s="183">
        <v>247.5</v>
      </c>
      <c r="G289" s="183"/>
      <c r="H289" s="183">
        <v>320</v>
      </c>
      <c r="I289" s="185">
        <v>320</v>
      </c>
      <c r="J289" s="155" t="s">
        <v>662</v>
      </c>
      <c r="K289" s="156">
        <f t="shared" si="75"/>
        <v>72.5</v>
      </c>
      <c r="L289" s="157">
        <f t="shared" si="76"/>
        <v>0.29292929292929293</v>
      </c>
      <c r="M289" s="152" t="s">
        <v>578</v>
      </c>
      <c r="N289" s="158">
        <v>44323</v>
      </c>
      <c r="O289" s="1"/>
      <c r="P289" s="1"/>
      <c r="Q289" s="223"/>
      <c r="R289" s="1"/>
      <c r="S289" s="6" t="s">
        <v>769</v>
      </c>
      <c r="T289" s="1"/>
      <c r="U289" s="1"/>
      <c r="V289" s="1"/>
      <c r="W289" s="1"/>
      <c r="X289" s="1"/>
      <c r="Y289" s="1"/>
      <c r="Z289" s="1"/>
      <c r="AA289" s="1"/>
    </row>
    <row r="290" spans="1:27" ht="12.75" customHeight="1">
      <c r="A290" s="180">
        <v>158</v>
      </c>
      <c r="B290" s="181">
        <v>44140</v>
      </c>
      <c r="C290" s="181"/>
      <c r="D290" s="182" t="s">
        <v>201</v>
      </c>
      <c r="E290" s="183" t="s">
        <v>575</v>
      </c>
      <c r="F290" s="153">
        <v>925</v>
      </c>
      <c r="G290" s="183"/>
      <c r="H290" s="183">
        <v>1095</v>
      </c>
      <c r="I290" s="185">
        <v>1093</v>
      </c>
      <c r="J290" s="155" t="s">
        <v>804</v>
      </c>
      <c r="K290" s="156">
        <f t="shared" si="75"/>
        <v>170</v>
      </c>
      <c r="L290" s="157">
        <f t="shared" si="76"/>
        <v>0.18378378378378379</v>
      </c>
      <c r="M290" s="152" t="s">
        <v>578</v>
      </c>
      <c r="N290" s="158">
        <v>44201</v>
      </c>
      <c r="O290" s="1"/>
      <c r="P290" s="1"/>
      <c r="Q290" s="223"/>
      <c r="R290" s="1"/>
      <c r="S290" s="6" t="s">
        <v>769</v>
      </c>
      <c r="T290" s="1"/>
      <c r="U290" s="1"/>
      <c r="V290" s="1"/>
      <c r="W290" s="1"/>
      <c r="X290" s="1"/>
      <c r="Y290" s="1"/>
      <c r="Z290" s="1"/>
      <c r="AA290" s="1"/>
    </row>
    <row r="291" spans="1:27" ht="12.75" customHeight="1">
      <c r="A291" s="180">
        <v>159</v>
      </c>
      <c r="B291" s="181">
        <v>44140</v>
      </c>
      <c r="C291" s="181"/>
      <c r="D291" s="182" t="s">
        <v>361</v>
      </c>
      <c r="E291" s="183" t="s">
        <v>575</v>
      </c>
      <c r="F291" s="153">
        <v>332.5</v>
      </c>
      <c r="G291" s="183"/>
      <c r="H291" s="183">
        <v>393</v>
      </c>
      <c r="I291" s="185">
        <v>406</v>
      </c>
      <c r="J291" s="155" t="s">
        <v>805</v>
      </c>
      <c r="K291" s="156">
        <f t="shared" si="75"/>
        <v>60.5</v>
      </c>
      <c r="L291" s="157">
        <f t="shared" si="76"/>
        <v>0.18195488721804512</v>
      </c>
      <c r="M291" s="152" t="s">
        <v>578</v>
      </c>
      <c r="N291" s="158">
        <v>44256</v>
      </c>
      <c r="O291" s="1"/>
      <c r="P291" s="1"/>
      <c r="Q291" s="223"/>
      <c r="R291" s="1"/>
      <c r="S291" s="6" t="s">
        <v>769</v>
      </c>
      <c r="T291" s="1"/>
      <c r="U291" s="1"/>
      <c r="V291" s="1"/>
      <c r="W291" s="1"/>
      <c r="X291" s="1"/>
      <c r="Y291" s="1"/>
      <c r="Z291" s="1"/>
      <c r="AA291" s="1"/>
    </row>
    <row r="292" spans="1:27" ht="12.75" customHeight="1">
      <c r="A292" s="180">
        <v>160</v>
      </c>
      <c r="B292" s="181">
        <v>44141</v>
      </c>
      <c r="C292" s="181"/>
      <c r="D292" s="182" t="s">
        <v>478</v>
      </c>
      <c r="E292" s="183" t="s">
        <v>575</v>
      </c>
      <c r="F292" s="153">
        <v>231</v>
      </c>
      <c r="G292" s="183"/>
      <c r="H292" s="183">
        <v>281</v>
      </c>
      <c r="I292" s="185">
        <v>281</v>
      </c>
      <c r="J292" s="155" t="s">
        <v>662</v>
      </c>
      <c r="K292" s="156">
        <f t="shared" si="75"/>
        <v>50</v>
      </c>
      <c r="L292" s="157">
        <f t="shared" si="76"/>
        <v>0.21645021645021645</v>
      </c>
      <c r="M292" s="152" t="s">
        <v>578</v>
      </c>
      <c r="N292" s="158">
        <v>44358</v>
      </c>
      <c r="O292" s="1"/>
      <c r="P292" s="1"/>
      <c r="Q292" s="223"/>
      <c r="R292" s="1"/>
      <c r="S292" s="6" t="s">
        <v>769</v>
      </c>
      <c r="T292" s="1"/>
      <c r="U292" s="1"/>
      <c r="V292" s="1"/>
      <c r="W292" s="1"/>
      <c r="X292" s="1"/>
      <c r="Y292" s="1"/>
      <c r="Z292" s="1"/>
      <c r="AA292" s="1"/>
    </row>
    <row r="293" spans="1:27" ht="12.75" customHeight="1">
      <c r="A293" s="180">
        <v>161</v>
      </c>
      <c r="B293" s="181">
        <v>44187</v>
      </c>
      <c r="C293" s="181"/>
      <c r="D293" s="182" t="s">
        <v>806</v>
      </c>
      <c r="E293" s="183" t="s">
        <v>575</v>
      </c>
      <c r="F293" s="153">
        <v>190</v>
      </c>
      <c r="G293" s="183"/>
      <c r="H293" s="183">
        <v>239</v>
      </c>
      <c r="I293" s="185">
        <v>239</v>
      </c>
      <c r="J293" s="155" t="s">
        <v>807</v>
      </c>
      <c r="K293" s="156">
        <f t="shared" si="75"/>
        <v>49</v>
      </c>
      <c r="L293" s="157">
        <f t="shared" si="76"/>
        <v>0.25789473684210529</v>
      </c>
      <c r="M293" s="152" t="s">
        <v>578</v>
      </c>
      <c r="N293" s="158">
        <v>44844</v>
      </c>
      <c r="O293" s="1"/>
      <c r="P293" s="1"/>
      <c r="Q293" s="223"/>
      <c r="R293" s="1"/>
      <c r="S293" s="6" t="s">
        <v>769</v>
      </c>
    </row>
    <row r="294" spans="1:27" ht="12.75" customHeight="1">
      <c r="A294" s="180">
        <v>162</v>
      </c>
      <c r="B294" s="181">
        <v>44258</v>
      </c>
      <c r="C294" s="181"/>
      <c r="D294" s="182" t="s">
        <v>802</v>
      </c>
      <c r="E294" s="183" t="s">
        <v>575</v>
      </c>
      <c r="F294" s="153">
        <v>495</v>
      </c>
      <c r="G294" s="183"/>
      <c r="H294" s="183">
        <v>595</v>
      </c>
      <c r="I294" s="185">
        <v>590</v>
      </c>
      <c r="J294" s="155" t="s">
        <v>598</v>
      </c>
      <c r="K294" s="156">
        <f t="shared" si="75"/>
        <v>100</v>
      </c>
      <c r="L294" s="157">
        <f t="shared" si="76"/>
        <v>0.20202020202020202</v>
      </c>
      <c r="M294" s="152" t="s">
        <v>578</v>
      </c>
      <c r="N294" s="158">
        <v>44589</v>
      </c>
      <c r="O294" s="1"/>
      <c r="P294" s="1"/>
      <c r="Q294" s="223"/>
      <c r="S294" s="6" t="s">
        <v>769</v>
      </c>
    </row>
    <row r="295" spans="1:27" ht="12.75" customHeight="1">
      <c r="A295" s="180">
        <v>163</v>
      </c>
      <c r="B295" s="181">
        <v>44274</v>
      </c>
      <c r="C295" s="181"/>
      <c r="D295" s="182" t="s">
        <v>361</v>
      </c>
      <c r="E295" s="183" t="s">
        <v>575</v>
      </c>
      <c r="F295" s="153">
        <v>355</v>
      </c>
      <c r="G295" s="183"/>
      <c r="H295" s="183">
        <v>422.5</v>
      </c>
      <c r="I295" s="185">
        <v>420</v>
      </c>
      <c r="J295" s="155" t="s">
        <v>808</v>
      </c>
      <c r="K295" s="156">
        <f t="shared" si="75"/>
        <v>67.5</v>
      </c>
      <c r="L295" s="157">
        <f t="shared" si="76"/>
        <v>0.19014084507042253</v>
      </c>
      <c r="M295" s="152" t="s">
        <v>578</v>
      </c>
      <c r="N295" s="158">
        <v>44361</v>
      </c>
      <c r="O295" s="1"/>
      <c r="S295" s="198" t="s">
        <v>769</v>
      </c>
      <c r="T295" s="1"/>
      <c r="U295" s="1"/>
      <c r="V295" s="1"/>
      <c r="W295" s="1"/>
      <c r="X295" s="1"/>
      <c r="Y295" s="1"/>
      <c r="Z295" s="1"/>
      <c r="AA295" s="1"/>
    </row>
    <row r="296" spans="1:27" ht="12.75" customHeight="1">
      <c r="A296" s="180">
        <v>164</v>
      </c>
      <c r="B296" s="181">
        <v>44295</v>
      </c>
      <c r="C296" s="181"/>
      <c r="D296" s="182" t="s">
        <v>324</v>
      </c>
      <c r="E296" s="183" t="s">
        <v>575</v>
      </c>
      <c r="F296" s="153">
        <v>555</v>
      </c>
      <c r="G296" s="183"/>
      <c r="H296" s="183">
        <v>663</v>
      </c>
      <c r="I296" s="185">
        <v>663</v>
      </c>
      <c r="J296" s="155" t="s">
        <v>809</v>
      </c>
      <c r="K296" s="156">
        <f t="shared" si="75"/>
        <v>108</v>
      </c>
      <c r="L296" s="157">
        <f t="shared" si="76"/>
        <v>0.19459459459459461</v>
      </c>
      <c r="M296" s="152" t="s">
        <v>578</v>
      </c>
      <c r="N296" s="158">
        <v>44321</v>
      </c>
      <c r="O296" s="1"/>
      <c r="P296" s="1"/>
      <c r="Q296" s="223"/>
      <c r="R296" s="1"/>
      <c r="S296" s="198" t="s">
        <v>769</v>
      </c>
    </row>
    <row r="297" spans="1:27" ht="12.75" customHeight="1">
      <c r="A297" s="180">
        <v>165</v>
      </c>
      <c r="B297" s="181">
        <v>44308</v>
      </c>
      <c r="C297" s="181"/>
      <c r="D297" s="182" t="s">
        <v>773</v>
      </c>
      <c r="E297" s="183" t="s">
        <v>575</v>
      </c>
      <c r="F297" s="153">
        <v>126.5</v>
      </c>
      <c r="G297" s="183"/>
      <c r="H297" s="183">
        <v>155</v>
      </c>
      <c r="I297" s="185">
        <v>155</v>
      </c>
      <c r="J297" s="155" t="s">
        <v>662</v>
      </c>
      <c r="K297" s="156">
        <f t="shared" si="75"/>
        <v>28.5</v>
      </c>
      <c r="L297" s="157">
        <f t="shared" si="76"/>
        <v>0.22529644268774704</v>
      </c>
      <c r="M297" s="152" t="s">
        <v>578</v>
      </c>
      <c r="N297" s="158">
        <v>44362</v>
      </c>
      <c r="O297" s="1"/>
      <c r="S297" s="198" t="s">
        <v>769</v>
      </c>
    </row>
    <row r="298" spans="1:27" ht="12.75" customHeight="1">
      <c r="A298" s="159">
        <v>166</v>
      </c>
      <c r="B298" s="190">
        <v>44368</v>
      </c>
      <c r="C298" s="190"/>
      <c r="D298" s="161" t="s">
        <v>810</v>
      </c>
      <c r="E298" s="163" t="s">
        <v>575</v>
      </c>
      <c r="F298" s="191">
        <v>287.5</v>
      </c>
      <c r="G298" s="163"/>
      <c r="H298" s="163">
        <v>245</v>
      </c>
      <c r="I298" s="164">
        <v>344</v>
      </c>
      <c r="J298" s="165" t="s">
        <v>811</v>
      </c>
      <c r="K298" s="166">
        <f t="shared" si="75"/>
        <v>-42.5</v>
      </c>
      <c r="L298" s="167">
        <f t="shared" si="76"/>
        <v>-0.14782608695652175</v>
      </c>
      <c r="M298" s="163" t="s">
        <v>588</v>
      </c>
      <c r="N298" s="160">
        <v>44508</v>
      </c>
      <c r="O298" s="1"/>
      <c r="S298" s="198" t="s">
        <v>769</v>
      </c>
    </row>
    <row r="299" spans="1:27" ht="12.75" customHeight="1">
      <c r="A299" s="180">
        <v>167</v>
      </c>
      <c r="B299" s="181">
        <v>44368</v>
      </c>
      <c r="C299" s="181"/>
      <c r="D299" s="182" t="s">
        <v>478</v>
      </c>
      <c r="E299" s="183" t="s">
        <v>575</v>
      </c>
      <c r="F299" s="153">
        <v>241</v>
      </c>
      <c r="G299" s="183"/>
      <c r="H299" s="183">
        <v>298</v>
      </c>
      <c r="I299" s="185">
        <v>320</v>
      </c>
      <c r="J299" s="155" t="s">
        <v>662</v>
      </c>
      <c r="K299" s="156">
        <f t="shared" si="75"/>
        <v>57</v>
      </c>
      <c r="L299" s="157">
        <f t="shared" si="76"/>
        <v>0.23651452282157676</v>
      </c>
      <c r="M299" s="152" t="s">
        <v>578</v>
      </c>
      <c r="N299" s="158">
        <v>44802</v>
      </c>
      <c r="O299" s="37"/>
      <c r="S299" s="198" t="s">
        <v>769</v>
      </c>
    </row>
    <row r="300" spans="1:27" ht="12.75" customHeight="1">
      <c r="A300" s="180">
        <v>168</v>
      </c>
      <c r="B300" s="181">
        <v>44406</v>
      </c>
      <c r="C300" s="181"/>
      <c r="D300" s="182" t="s">
        <v>773</v>
      </c>
      <c r="E300" s="183" t="s">
        <v>575</v>
      </c>
      <c r="F300" s="153">
        <v>162.5</v>
      </c>
      <c r="G300" s="183"/>
      <c r="H300" s="183">
        <v>200</v>
      </c>
      <c r="I300" s="185">
        <v>200</v>
      </c>
      <c r="J300" s="155" t="s">
        <v>662</v>
      </c>
      <c r="K300" s="156">
        <f t="shared" si="75"/>
        <v>37.5</v>
      </c>
      <c r="L300" s="157">
        <f t="shared" si="76"/>
        <v>0.23076923076923078</v>
      </c>
      <c r="M300" s="152" t="s">
        <v>578</v>
      </c>
      <c r="N300" s="158">
        <v>44802</v>
      </c>
      <c r="O300" s="1"/>
      <c r="S300" s="198" t="s">
        <v>769</v>
      </c>
    </row>
    <row r="301" spans="1:27" ht="12.75" customHeight="1">
      <c r="A301" s="180">
        <v>169</v>
      </c>
      <c r="B301" s="181">
        <v>44462</v>
      </c>
      <c r="C301" s="181"/>
      <c r="D301" s="182" t="s">
        <v>436</v>
      </c>
      <c r="E301" s="183" t="s">
        <v>575</v>
      </c>
      <c r="F301" s="153">
        <v>1235</v>
      </c>
      <c r="G301" s="183"/>
      <c r="H301" s="183">
        <v>1505</v>
      </c>
      <c r="I301" s="185">
        <v>1500</v>
      </c>
      <c r="J301" s="155" t="s">
        <v>662</v>
      </c>
      <c r="K301" s="156">
        <f t="shared" si="75"/>
        <v>270</v>
      </c>
      <c r="L301" s="157">
        <f t="shared" si="76"/>
        <v>0.21862348178137653</v>
      </c>
      <c r="M301" s="152" t="s">
        <v>578</v>
      </c>
      <c r="N301" s="158">
        <v>44564</v>
      </c>
      <c r="O301" s="1"/>
      <c r="S301" s="198" t="s">
        <v>769</v>
      </c>
    </row>
    <row r="302" spans="1:27" ht="12.75" customHeight="1">
      <c r="A302" s="180">
        <v>170</v>
      </c>
      <c r="B302" s="181">
        <v>44480</v>
      </c>
      <c r="C302" s="181"/>
      <c r="D302" s="182" t="s">
        <v>812</v>
      </c>
      <c r="E302" s="183" t="s">
        <v>575</v>
      </c>
      <c r="F302" s="153">
        <v>58.75</v>
      </c>
      <c r="G302" s="183"/>
      <c r="H302" s="183">
        <v>64.25</v>
      </c>
      <c r="I302" s="185"/>
      <c r="J302" s="155" t="s">
        <v>662</v>
      </c>
      <c r="K302" s="156">
        <f t="shared" si="75"/>
        <v>5.5</v>
      </c>
      <c r="L302" s="157">
        <f t="shared" si="76"/>
        <v>9.3617021276595741E-2</v>
      </c>
      <c r="M302" s="152" t="s">
        <v>578</v>
      </c>
      <c r="N302" s="158">
        <v>45322</v>
      </c>
      <c r="O302" s="37"/>
      <c r="S302" s="198" t="s">
        <v>769</v>
      </c>
    </row>
    <row r="303" spans="1:27" ht="12.75" customHeight="1">
      <c r="A303" s="149">
        <v>171</v>
      </c>
      <c r="B303" s="150">
        <v>44481</v>
      </c>
      <c r="C303" s="150"/>
      <c r="D303" s="151" t="s">
        <v>276</v>
      </c>
      <c r="E303" s="152" t="s">
        <v>575</v>
      </c>
      <c r="F303" s="153">
        <v>315</v>
      </c>
      <c r="G303" s="152"/>
      <c r="H303" s="152">
        <v>335</v>
      </c>
      <c r="I303" s="154">
        <v>380</v>
      </c>
      <c r="J303" s="155" t="s">
        <v>860</v>
      </c>
      <c r="K303" s="156">
        <f t="shared" si="75"/>
        <v>20</v>
      </c>
      <c r="L303" s="157">
        <f t="shared" si="76"/>
        <v>6.3492063492063489E-2</v>
      </c>
      <c r="M303" s="152" t="s">
        <v>578</v>
      </c>
      <c r="N303" s="158">
        <v>45297</v>
      </c>
      <c r="O303" s="37"/>
      <c r="S303" s="198" t="s">
        <v>769</v>
      </c>
    </row>
    <row r="304" spans="1:27" ht="12.75" customHeight="1">
      <c r="A304" s="149">
        <v>172</v>
      </c>
      <c r="B304" s="150">
        <v>44481</v>
      </c>
      <c r="C304" s="150"/>
      <c r="D304" s="151" t="s">
        <v>813</v>
      </c>
      <c r="E304" s="152" t="s">
        <v>575</v>
      </c>
      <c r="F304" s="153">
        <v>45.5</v>
      </c>
      <c r="G304" s="152"/>
      <c r="H304" s="152">
        <v>56.5</v>
      </c>
      <c r="I304" s="154">
        <v>56</v>
      </c>
      <c r="J304" s="155" t="s">
        <v>662</v>
      </c>
      <c r="K304" s="156">
        <f t="shared" si="75"/>
        <v>11</v>
      </c>
      <c r="L304" s="157">
        <f t="shared" si="76"/>
        <v>0.24175824175824176</v>
      </c>
      <c r="M304" s="152" t="s">
        <v>578</v>
      </c>
      <c r="N304" s="158">
        <v>44881</v>
      </c>
      <c r="O304" s="37"/>
      <c r="S304" s="198"/>
    </row>
    <row r="305" spans="1:39" ht="12.75" customHeight="1">
      <c r="A305" s="149">
        <v>173</v>
      </c>
      <c r="B305" s="150">
        <v>44551</v>
      </c>
      <c r="C305" s="150"/>
      <c r="D305" s="151" t="s">
        <v>129</v>
      </c>
      <c r="E305" s="152" t="s">
        <v>575</v>
      </c>
      <c r="F305" s="153">
        <v>2300</v>
      </c>
      <c r="G305" s="152"/>
      <c r="H305" s="152">
        <f>(2820+2200)/2</f>
        <v>2510</v>
      </c>
      <c r="I305" s="154">
        <v>3000</v>
      </c>
      <c r="J305" s="155" t="s">
        <v>814</v>
      </c>
      <c r="K305" s="156">
        <f t="shared" si="75"/>
        <v>210</v>
      </c>
      <c r="L305" s="157">
        <f t="shared" si="76"/>
        <v>9.1304347826086957E-2</v>
      </c>
      <c r="M305" s="152" t="s">
        <v>578</v>
      </c>
      <c r="N305" s="158">
        <v>44649</v>
      </c>
      <c r="O305" s="1"/>
      <c r="S305" s="198"/>
    </row>
    <row r="306" spans="1:39" ht="12.75" customHeight="1">
      <c r="A306" s="149">
        <v>174</v>
      </c>
      <c r="B306" s="150">
        <v>44606</v>
      </c>
      <c r="C306" s="150"/>
      <c r="D306" s="151" t="s">
        <v>426</v>
      </c>
      <c r="E306" s="152" t="s">
        <v>575</v>
      </c>
      <c r="F306" s="153">
        <v>635</v>
      </c>
      <c r="G306" s="152"/>
      <c r="H306" s="152">
        <v>700</v>
      </c>
      <c r="I306" s="154">
        <v>764</v>
      </c>
      <c r="J306" s="155" t="s">
        <v>842</v>
      </c>
      <c r="K306" s="156">
        <f t="shared" si="75"/>
        <v>65</v>
      </c>
      <c r="L306" s="157">
        <f t="shared" si="76"/>
        <v>0.10236220472440945</v>
      </c>
      <c r="M306" s="152" t="s">
        <v>578</v>
      </c>
      <c r="N306" s="158">
        <v>45159</v>
      </c>
      <c r="O306" s="37"/>
      <c r="S306" s="198"/>
    </row>
    <row r="307" spans="1:39" ht="12.75" customHeight="1">
      <c r="A307" s="149">
        <v>175</v>
      </c>
      <c r="B307" s="150">
        <v>44613</v>
      </c>
      <c r="C307" s="150"/>
      <c r="D307" s="151" t="s">
        <v>436</v>
      </c>
      <c r="E307" s="152" t="s">
        <v>575</v>
      </c>
      <c r="F307" s="153">
        <v>1255</v>
      </c>
      <c r="G307" s="152"/>
      <c r="H307" s="152">
        <v>1515</v>
      </c>
      <c r="I307" s="154">
        <v>1510</v>
      </c>
      <c r="J307" s="155" t="s">
        <v>662</v>
      </c>
      <c r="K307" s="156">
        <f t="shared" si="75"/>
        <v>260</v>
      </c>
      <c r="L307" s="157">
        <f t="shared" si="76"/>
        <v>0.20717131474103587</v>
      </c>
      <c r="M307" s="152" t="s">
        <v>578</v>
      </c>
      <c r="N307" s="158">
        <v>44834</v>
      </c>
      <c r="O307" s="37"/>
      <c r="S307" s="198"/>
    </row>
    <row r="308" spans="1:39" ht="12.75" customHeight="1">
      <c r="A308" s="348">
        <v>176</v>
      </c>
      <c r="B308" s="339">
        <v>44670</v>
      </c>
      <c r="C308" s="339"/>
      <c r="D308" s="340" t="s">
        <v>538</v>
      </c>
      <c r="E308" s="341" t="s">
        <v>575</v>
      </c>
      <c r="F308" s="342">
        <v>445</v>
      </c>
      <c r="G308" s="342"/>
      <c r="H308" s="342">
        <v>460</v>
      </c>
      <c r="I308" s="342">
        <v>553</v>
      </c>
      <c r="J308" s="343" t="s">
        <v>1067</v>
      </c>
      <c r="K308" s="344">
        <f t="shared" ref="K308" si="77">H308-F308</f>
        <v>15</v>
      </c>
      <c r="L308" s="345">
        <f t="shared" ref="L308" si="78">K308/F308</f>
        <v>3.3707865168539325E-2</v>
      </c>
      <c r="M308" s="346" t="s">
        <v>595</v>
      </c>
      <c r="N308" s="347">
        <v>45397</v>
      </c>
      <c r="O308" s="37"/>
      <c r="S308" s="198"/>
    </row>
    <row r="309" spans="1:39" ht="12.75" customHeight="1">
      <c r="A309" s="180">
        <v>177</v>
      </c>
      <c r="B309" s="181">
        <v>44746</v>
      </c>
      <c r="C309" s="181"/>
      <c r="D309" s="182" t="s">
        <v>815</v>
      </c>
      <c r="E309" s="183" t="s">
        <v>575</v>
      </c>
      <c r="F309" s="183">
        <v>207.5</v>
      </c>
      <c r="G309" s="183"/>
      <c r="H309" s="183">
        <v>254</v>
      </c>
      <c r="I309" s="185">
        <v>254</v>
      </c>
      <c r="J309" s="155" t="s">
        <v>662</v>
      </c>
      <c r="K309" s="156">
        <f t="shared" ref="K309:K319" si="79">H309-F309</f>
        <v>46.5</v>
      </c>
      <c r="L309" s="157">
        <f t="shared" ref="L309:L319" si="80">K309/F309</f>
        <v>0.22409638554216868</v>
      </c>
      <c r="M309" s="152" t="s">
        <v>578</v>
      </c>
      <c r="N309" s="158">
        <v>44792</v>
      </c>
      <c r="O309" s="1"/>
      <c r="S309" s="198"/>
    </row>
    <row r="310" spans="1:39" ht="12.75" customHeight="1">
      <c r="A310" s="180">
        <v>178</v>
      </c>
      <c r="B310" s="181">
        <v>44775</v>
      </c>
      <c r="C310" s="181"/>
      <c r="D310" s="182" t="s">
        <v>480</v>
      </c>
      <c r="E310" s="183" t="s">
        <v>575</v>
      </c>
      <c r="F310" s="183">
        <v>31.25</v>
      </c>
      <c r="G310" s="183"/>
      <c r="H310" s="183">
        <v>38.75</v>
      </c>
      <c r="I310" s="185">
        <v>38</v>
      </c>
      <c r="J310" s="155" t="s">
        <v>662</v>
      </c>
      <c r="K310" s="156">
        <f t="shared" si="79"/>
        <v>7.5</v>
      </c>
      <c r="L310" s="157">
        <f t="shared" si="80"/>
        <v>0.24</v>
      </c>
      <c r="M310" s="152" t="s">
        <v>578</v>
      </c>
      <c r="N310" s="158">
        <v>44844</v>
      </c>
      <c r="O310" s="37"/>
      <c r="S310" s="54"/>
    </row>
    <row r="311" spans="1:39" ht="12.75" customHeight="1">
      <c r="A311" s="180">
        <v>179</v>
      </c>
      <c r="B311" s="181">
        <v>44841</v>
      </c>
      <c r="C311" s="181"/>
      <c r="D311" s="182" t="s">
        <v>816</v>
      </c>
      <c r="E311" s="183" t="s">
        <v>575</v>
      </c>
      <c r="F311" s="153">
        <v>665</v>
      </c>
      <c r="G311" s="183"/>
      <c r="H311" s="183">
        <v>807.5</v>
      </c>
      <c r="I311" s="185">
        <v>840</v>
      </c>
      <c r="J311" s="155" t="s">
        <v>814</v>
      </c>
      <c r="K311" s="156">
        <f t="shared" si="79"/>
        <v>142.5</v>
      </c>
      <c r="L311" s="157">
        <f t="shared" si="80"/>
        <v>0.21428571428571427</v>
      </c>
      <c r="M311" s="152" t="s">
        <v>578</v>
      </c>
      <c r="N311" s="158">
        <v>45097</v>
      </c>
      <c r="O311" s="37"/>
      <c r="S311" s="54"/>
    </row>
    <row r="312" spans="1:39" ht="12.75" customHeight="1">
      <c r="A312" s="180">
        <v>180</v>
      </c>
      <c r="B312" s="181">
        <v>44844</v>
      </c>
      <c r="C312" s="181"/>
      <c r="D312" s="182" t="s">
        <v>428</v>
      </c>
      <c r="E312" s="183" t="s">
        <v>575</v>
      </c>
      <c r="F312" s="153">
        <v>227.5</v>
      </c>
      <c r="G312" s="183"/>
      <c r="H312" s="183">
        <v>270</v>
      </c>
      <c r="I312" s="185">
        <v>291</v>
      </c>
      <c r="J312" s="155" t="s">
        <v>844</v>
      </c>
      <c r="K312" s="156">
        <f t="shared" si="79"/>
        <v>42.5</v>
      </c>
      <c r="L312" s="157">
        <f t="shared" si="80"/>
        <v>0.18681318681318682</v>
      </c>
      <c r="M312" s="152" t="s">
        <v>578</v>
      </c>
      <c r="N312" s="158">
        <v>45160</v>
      </c>
      <c r="O312" s="37"/>
      <c r="R312" s="37"/>
      <c r="S312" s="54"/>
    </row>
    <row r="313" spans="1:39" ht="12.75" customHeight="1">
      <c r="A313" s="180">
        <v>181</v>
      </c>
      <c r="B313" s="181">
        <v>44845</v>
      </c>
      <c r="C313" s="181"/>
      <c r="D313" s="182" t="s">
        <v>426</v>
      </c>
      <c r="E313" s="183" t="s">
        <v>575</v>
      </c>
      <c r="F313" s="153">
        <v>555</v>
      </c>
      <c r="G313" s="183"/>
      <c r="H313" s="183">
        <v>700</v>
      </c>
      <c r="I313" s="185">
        <v>765</v>
      </c>
      <c r="J313" s="155" t="s">
        <v>843</v>
      </c>
      <c r="K313" s="156">
        <f t="shared" si="79"/>
        <v>145</v>
      </c>
      <c r="L313" s="157">
        <f t="shared" si="80"/>
        <v>0.26126126126126126</v>
      </c>
      <c r="M313" s="152" t="s">
        <v>578</v>
      </c>
      <c r="N313" s="158">
        <v>45159</v>
      </c>
      <c r="O313" s="37"/>
      <c r="R313" s="37"/>
      <c r="S313" s="54"/>
    </row>
    <row r="314" spans="1:39" ht="12.75" customHeight="1">
      <c r="A314" s="180">
        <v>182</v>
      </c>
      <c r="B314" s="181">
        <v>44981</v>
      </c>
      <c r="C314" s="181"/>
      <c r="D314" s="182" t="s">
        <v>443</v>
      </c>
      <c r="E314" s="183" t="s">
        <v>575</v>
      </c>
      <c r="F314" s="153">
        <v>1675</v>
      </c>
      <c r="G314" s="183"/>
      <c r="H314" s="183">
        <v>2080</v>
      </c>
      <c r="I314" s="185">
        <v>2080</v>
      </c>
      <c r="J314" s="155" t="s">
        <v>662</v>
      </c>
      <c r="K314" s="156">
        <f t="shared" si="79"/>
        <v>405</v>
      </c>
      <c r="L314" s="157">
        <f t="shared" si="80"/>
        <v>0.2417910447761194</v>
      </c>
      <c r="M314" s="152" t="s">
        <v>578</v>
      </c>
      <c r="N314" s="158">
        <v>45119</v>
      </c>
      <c r="O314" s="37"/>
      <c r="S314" s="54" t="s">
        <v>840</v>
      </c>
    </row>
    <row r="315" spans="1:39" ht="12.75" customHeight="1">
      <c r="A315" s="180">
        <v>183</v>
      </c>
      <c r="B315" s="181">
        <v>44986</v>
      </c>
      <c r="C315" s="181"/>
      <c r="D315" s="182" t="s">
        <v>480</v>
      </c>
      <c r="E315" s="183" t="s">
        <v>575</v>
      </c>
      <c r="F315" s="153">
        <v>57.5</v>
      </c>
      <c r="G315" s="183"/>
      <c r="H315" s="183">
        <v>120</v>
      </c>
      <c r="I315" s="185">
        <v>120</v>
      </c>
      <c r="J315" s="155" t="s">
        <v>662</v>
      </c>
      <c r="K315" s="156">
        <f t="shared" si="79"/>
        <v>62.5</v>
      </c>
      <c r="L315" s="157">
        <f t="shared" si="80"/>
        <v>1.0869565217391304</v>
      </c>
      <c r="M315" s="152" t="s">
        <v>578</v>
      </c>
      <c r="N315" s="158">
        <v>45049</v>
      </c>
      <c r="O315" s="37"/>
      <c r="S315" s="54" t="s">
        <v>840</v>
      </c>
    </row>
    <row r="316" spans="1:39" ht="12.75" customHeight="1">
      <c r="A316" s="180">
        <v>184</v>
      </c>
      <c r="B316" s="181">
        <v>45008</v>
      </c>
      <c r="C316" s="181"/>
      <c r="D316" s="182" t="s">
        <v>497</v>
      </c>
      <c r="E316" s="183" t="s">
        <v>575</v>
      </c>
      <c r="F316" s="153">
        <v>2765</v>
      </c>
      <c r="G316" s="183"/>
      <c r="H316" s="183">
        <v>3547.5</v>
      </c>
      <c r="I316" s="185">
        <v>3523</v>
      </c>
      <c r="J316" s="155" t="s">
        <v>662</v>
      </c>
      <c r="K316" s="156">
        <f t="shared" si="79"/>
        <v>782.5</v>
      </c>
      <c r="L316" s="157">
        <f t="shared" si="80"/>
        <v>0.28300180831826399</v>
      </c>
      <c r="M316" s="152" t="s">
        <v>578</v>
      </c>
      <c r="N316" s="158">
        <v>45177</v>
      </c>
      <c r="O316" s="37"/>
      <c r="S316" s="54" t="s">
        <v>840</v>
      </c>
    </row>
    <row r="317" spans="1:39" ht="12.75" customHeight="1">
      <c r="A317" s="180">
        <v>185</v>
      </c>
      <c r="B317" s="181">
        <v>45027</v>
      </c>
      <c r="C317" s="181"/>
      <c r="D317" s="182" t="s">
        <v>817</v>
      </c>
      <c r="E317" s="183" t="s">
        <v>575</v>
      </c>
      <c r="F317" s="183">
        <v>460</v>
      </c>
      <c r="G317" s="183"/>
      <c r="H317" s="183">
        <v>825</v>
      </c>
      <c r="I317" s="185">
        <v>810</v>
      </c>
      <c r="J317" s="155" t="s">
        <v>662</v>
      </c>
      <c r="K317" s="156">
        <f t="shared" si="79"/>
        <v>365</v>
      </c>
      <c r="L317" s="157">
        <f t="shared" si="80"/>
        <v>0.79347826086956519</v>
      </c>
      <c r="M317" s="152" t="s">
        <v>578</v>
      </c>
      <c r="N317" s="158">
        <v>45155</v>
      </c>
      <c r="O317" s="37"/>
      <c r="S317" s="54" t="s">
        <v>840</v>
      </c>
    </row>
    <row r="318" spans="1:39" ht="12.75" customHeight="1">
      <c r="A318" s="180">
        <v>186</v>
      </c>
      <c r="B318" s="181">
        <v>45050</v>
      </c>
      <c r="C318" s="181"/>
      <c r="D318" s="182" t="s">
        <v>41</v>
      </c>
      <c r="E318" s="183" t="s">
        <v>575</v>
      </c>
      <c r="F318" s="183">
        <v>3630</v>
      </c>
      <c r="G318" s="183"/>
      <c r="H318" s="183">
        <v>5150</v>
      </c>
      <c r="I318" s="185">
        <v>5040</v>
      </c>
      <c r="J318" s="155" t="s">
        <v>662</v>
      </c>
      <c r="K318" s="156">
        <f t="shared" si="79"/>
        <v>1520</v>
      </c>
      <c r="L318" s="157">
        <f t="shared" si="80"/>
        <v>0.41873278236914602</v>
      </c>
      <c r="M318" s="152" t="s">
        <v>578</v>
      </c>
      <c r="N318" s="158">
        <v>45344</v>
      </c>
      <c r="O318" s="37"/>
      <c r="S318" s="54" t="s">
        <v>840</v>
      </c>
    </row>
    <row r="319" spans="1:39" ht="12.75" customHeight="1">
      <c r="A319" s="180">
        <v>187</v>
      </c>
      <c r="B319" s="181">
        <v>45075</v>
      </c>
      <c r="C319" s="181"/>
      <c r="D319" s="182" t="s">
        <v>818</v>
      </c>
      <c r="E319" s="183" t="s">
        <v>575</v>
      </c>
      <c r="F319" s="153">
        <v>585</v>
      </c>
      <c r="G319" s="183"/>
      <c r="H319" s="183">
        <v>732</v>
      </c>
      <c r="I319" s="185">
        <v>732</v>
      </c>
      <c r="J319" s="155" t="s">
        <v>662</v>
      </c>
      <c r="K319" s="156">
        <f t="shared" si="79"/>
        <v>147</v>
      </c>
      <c r="L319" s="157">
        <f t="shared" si="80"/>
        <v>0.25128205128205128</v>
      </c>
      <c r="M319" s="152" t="s">
        <v>578</v>
      </c>
      <c r="N319" s="158">
        <v>45152</v>
      </c>
      <c r="O319" s="37"/>
      <c r="R319" s="37"/>
      <c r="S319" s="54" t="s">
        <v>840</v>
      </c>
      <c r="U319" s="37"/>
      <c r="W319" s="37"/>
      <c r="X319" s="54"/>
      <c r="Z319" s="37"/>
      <c r="AB319" s="37"/>
      <c r="AC319" s="54"/>
      <c r="AE319" s="37"/>
      <c r="AG319" s="37"/>
      <c r="AH319" s="54"/>
      <c r="AJ319" s="37"/>
      <c r="AL319" s="37"/>
      <c r="AM319" s="54"/>
    </row>
    <row r="320" spans="1:39" ht="12.75" customHeight="1">
      <c r="A320" s="199">
        <v>188</v>
      </c>
      <c r="B320" s="200">
        <v>45078</v>
      </c>
      <c r="C320" s="53"/>
      <c r="D320" s="53" t="s">
        <v>527</v>
      </c>
      <c r="E320" s="201" t="s">
        <v>575</v>
      </c>
      <c r="F320" s="51" t="s">
        <v>819</v>
      </c>
      <c r="G320" s="51"/>
      <c r="H320" s="51"/>
      <c r="I320" s="51">
        <v>4300</v>
      </c>
      <c r="J320" s="51" t="s">
        <v>576</v>
      </c>
      <c r="K320" s="51"/>
      <c r="L320" s="51"/>
      <c r="M320" s="51"/>
      <c r="N320" s="51"/>
      <c r="O320" s="37"/>
      <c r="R320" s="37"/>
      <c r="S320" s="54" t="s">
        <v>840</v>
      </c>
      <c r="U320" s="37"/>
      <c r="W320" s="37"/>
      <c r="X320" s="54"/>
      <c r="Z320" s="37"/>
      <c r="AB320" s="37"/>
      <c r="AC320" s="54"/>
      <c r="AE320" s="37"/>
      <c r="AG320" s="37"/>
      <c r="AH320" s="54"/>
      <c r="AJ320" s="37"/>
      <c r="AL320" s="37"/>
      <c r="AM320" s="54"/>
    </row>
    <row r="321" spans="1:39" ht="12.75" customHeight="1">
      <c r="A321" s="180">
        <v>189</v>
      </c>
      <c r="B321" s="181">
        <v>45103</v>
      </c>
      <c r="C321" s="181"/>
      <c r="D321" s="182" t="s">
        <v>838</v>
      </c>
      <c r="E321" s="183" t="s">
        <v>575</v>
      </c>
      <c r="F321" s="153">
        <v>282.5</v>
      </c>
      <c r="G321" s="183"/>
      <c r="H321" s="183">
        <v>383</v>
      </c>
      <c r="I321" s="185">
        <v>383</v>
      </c>
      <c r="J321" s="155" t="s">
        <v>662</v>
      </c>
      <c r="K321" s="156">
        <f>H321-F321</f>
        <v>100.5</v>
      </c>
      <c r="L321" s="157">
        <f>K321/F321</f>
        <v>0.35575221238938054</v>
      </c>
      <c r="M321" s="152" t="s">
        <v>578</v>
      </c>
      <c r="N321" s="158">
        <v>45265</v>
      </c>
      <c r="O321" s="37"/>
      <c r="R321" s="37"/>
      <c r="S321" s="54" t="s">
        <v>840</v>
      </c>
      <c r="U321" s="37"/>
      <c r="W321" s="37"/>
      <c r="X321" s="54"/>
      <c r="Z321" s="37"/>
      <c r="AB321" s="37"/>
      <c r="AC321" s="54"/>
      <c r="AE321" s="37"/>
      <c r="AG321" s="37"/>
      <c r="AH321" s="54"/>
      <c r="AJ321" s="37"/>
      <c r="AL321" s="37"/>
      <c r="AM321" s="54"/>
    </row>
    <row r="322" spans="1:39" ht="12.75" customHeight="1">
      <c r="A322" s="180">
        <v>190</v>
      </c>
      <c r="B322" s="181">
        <v>45120</v>
      </c>
      <c r="C322" s="181"/>
      <c r="D322" s="182" t="s">
        <v>526</v>
      </c>
      <c r="E322" s="183" t="s">
        <v>575</v>
      </c>
      <c r="F322" s="153">
        <v>2312.5</v>
      </c>
      <c r="G322" s="183"/>
      <c r="H322" s="183">
        <v>2935</v>
      </c>
      <c r="I322" s="185">
        <v>2935</v>
      </c>
      <c r="J322" s="155" t="s">
        <v>662</v>
      </c>
      <c r="K322" s="156">
        <f>H322-F322</f>
        <v>622.5</v>
      </c>
      <c r="L322" s="157">
        <f>K322/F322</f>
        <v>0.26918918918918922</v>
      </c>
      <c r="M322" s="152" t="s">
        <v>578</v>
      </c>
      <c r="N322" s="158">
        <v>45177</v>
      </c>
      <c r="O322" s="37"/>
      <c r="R322" s="37"/>
      <c r="S322" s="54" t="s">
        <v>840</v>
      </c>
      <c r="U322" s="37"/>
      <c r="W322" s="37"/>
      <c r="X322" s="54"/>
      <c r="Z322" s="37"/>
      <c r="AB322" s="37"/>
      <c r="AC322" s="54"/>
      <c r="AE322" s="37"/>
      <c r="AG322" s="37"/>
      <c r="AH322" s="54"/>
      <c r="AJ322" s="37"/>
      <c r="AL322" s="37"/>
      <c r="AM322" s="54"/>
    </row>
    <row r="323" spans="1:39" ht="12.75" customHeight="1">
      <c r="A323" s="180">
        <v>191</v>
      </c>
      <c r="B323" s="181">
        <v>45125</v>
      </c>
      <c r="C323" s="181"/>
      <c r="D323" s="182" t="s">
        <v>201</v>
      </c>
      <c r="E323" s="183" t="s">
        <v>575</v>
      </c>
      <c r="F323" s="153">
        <v>3980</v>
      </c>
      <c r="G323" s="183"/>
      <c r="H323" s="183">
        <v>4895</v>
      </c>
      <c r="I323" s="185">
        <v>4895</v>
      </c>
      <c r="J323" s="155" t="s">
        <v>662</v>
      </c>
      <c r="K323" s="156">
        <f>H323-F323</f>
        <v>915</v>
      </c>
      <c r="L323" s="157">
        <f>K323/F323</f>
        <v>0.22989949748743718</v>
      </c>
      <c r="M323" s="152" t="s">
        <v>578</v>
      </c>
      <c r="N323" s="158">
        <v>45155</v>
      </c>
      <c r="O323" s="37"/>
      <c r="S323" s="54" t="s">
        <v>840</v>
      </c>
      <c r="U323" s="37"/>
      <c r="X323" s="54"/>
      <c r="Z323" s="37"/>
      <c r="AC323" s="54"/>
      <c r="AE323" s="37"/>
      <c r="AH323" s="54"/>
      <c r="AJ323" s="37"/>
      <c r="AM323" s="54"/>
    </row>
    <row r="324" spans="1:39" ht="12.75" customHeight="1">
      <c r="A324" s="180">
        <v>192</v>
      </c>
      <c r="B324" s="181">
        <v>45145</v>
      </c>
      <c r="C324" s="181"/>
      <c r="D324" s="182" t="s">
        <v>841</v>
      </c>
      <c r="E324" s="183" t="s">
        <v>575</v>
      </c>
      <c r="F324" s="153">
        <v>565</v>
      </c>
      <c r="G324" s="183"/>
      <c r="H324" s="183">
        <v>725</v>
      </c>
      <c r="I324" s="185">
        <v>725</v>
      </c>
      <c r="J324" s="155" t="s">
        <v>662</v>
      </c>
      <c r="K324" s="156">
        <f>H324-F324</f>
        <v>160</v>
      </c>
      <c r="L324" s="157">
        <f>K324/F324</f>
        <v>0.2831858407079646</v>
      </c>
      <c r="M324" s="152" t="s">
        <v>578</v>
      </c>
      <c r="N324" s="158">
        <v>45169</v>
      </c>
      <c r="O324" s="37"/>
      <c r="S324" s="54" t="s">
        <v>840</v>
      </c>
      <c r="U324" s="37"/>
      <c r="X324" s="54"/>
      <c r="Z324" s="37"/>
      <c r="AC324" s="54"/>
      <c r="AE324" s="37"/>
      <c r="AH324" s="54"/>
      <c r="AJ324" s="37"/>
      <c r="AM324" s="54"/>
    </row>
    <row r="325" spans="1:39" ht="12.75" customHeight="1">
      <c r="A325" s="260">
        <v>193</v>
      </c>
      <c r="B325" s="261">
        <v>45167</v>
      </c>
      <c r="C325" s="261"/>
      <c r="D325" s="262" t="s">
        <v>845</v>
      </c>
      <c r="E325" s="263" t="s">
        <v>575</v>
      </c>
      <c r="F325" s="153">
        <v>700</v>
      </c>
      <c r="G325" s="263"/>
      <c r="H325" s="263">
        <v>950</v>
      </c>
      <c r="I325" s="264">
        <v>950</v>
      </c>
      <c r="J325" s="265" t="s">
        <v>662</v>
      </c>
      <c r="K325" s="156">
        <f>H325-F325</f>
        <v>250</v>
      </c>
      <c r="L325" s="157">
        <f>K325/F325</f>
        <v>0.35714285714285715</v>
      </c>
      <c r="M325" s="152" t="s">
        <v>578</v>
      </c>
      <c r="N325" s="158">
        <v>45261</v>
      </c>
      <c r="O325" s="37"/>
      <c r="S325" s="54" t="s">
        <v>840</v>
      </c>
      <c r="U325" s="37"/>
      <c r="X325" s="54"/>
      <c r="Z325" s="37"/>
      <c r="AC325" s="54"/>
      <c r="AE325" s="37"/>
      <c r="AH325" s="54"/>
      <c r="AJ325" s="37"/>
      <c r="AM325" s="54"/>
    </row>
    <row r="326" spans="1:39" ht="12.75" customHeight="1">
      <c r="A326" s="199">
        <v>194</v>
      </c>
      <c r="B326" s="200">
        <v>45184</v>
      </c>
      <c r="C326" s="53"/>
      <c r="D326" s="53" t="s">
        <v>529</v>
      </c>
      <c r="E326" s="201" t="s">
        <v>575</v>
      </c>
      <c r="F326" s="51" t="s">
        <v>847</v>
      </c>
      <c r="G326" s="51"/>
      <c r="H326" s="51"/>
      <c r="I326" s="51">
        <v>480</v>
      </c>
      <c r="J326" s="51" t="s">
        <v>576</v>
      </c>
      <c r="K326" s="51"/>
      <c r="L326" s="51"/>
      <c r="M326" s="51"/>
      <c r="N326" s="51"/>
      <c r="O326" s="37"/>
      <c r="S326" s="54" t="s">
        <v>840</v>
      </c>
      <c r="U326" s="37"/>
      <c r="X326" s="54"/>
      <c r="Z326" s="37"/>
      <c r="AC326" s="54"/>
      <c r="AE326" s="37"/>
      <c r="AH326" s="54"/>
      <c r="AJ326" s="37"/>
      <c r="AM326" s="54"/>
    </row>
    <row r="327" spans="1:39" ht="12.75" customHeight="1">
      <c r="A327" s="260">
        <v>195</v>
      </c>
      <c r="B327" s="261">
        <v>45203</v>
      </c>
      <c r="C327" s="261"/>
      <c r="D327" s="262" t="s">
        <v>174</v>
      </c>
      <c r="E327" s="263" t="s">
        <v>575</v>
      </c>
      <c r="F327" s="153">
        <v>992.5</v>
      </c>
      <c r="G327" s="263"/>
      <c r="H327" s="263">
        <v>1198</v>
      </c>
      <c r="I327" s="264">
        <v>1198</v>
      </c>
      <c r="J327" s="265" t="s">
        <v>662</v>
      </c>
      <c r="K327" s="156">
        <f>H327-F327</f>
        <v>205.5</v>
      </c>
      <c r="L327" s="157">
        <f>K327/F327</f>
        <v>0.2070528967254408</v>
      </c>
      <c r="M327" s="152" t="s">
        <v>578</v>
      </c>
      <c r="N327" s="158">
        <v>45392</v>
      </c>
      <c r="O327" s="37"/>
      <c r="S327" s="54" t="s">
        <v>851</v>
      </c>
      <c r="U327" s="37"/>
      <c r="X327" s="54"/>
      <c r="Z327" s="37"/>
      <c r="AC327" s="54"/>
      <c r="AE327" s="37"/>
      <c r="AH327" s="54"/>
      <c r="AJ327" s="37"/>
      <c r="AM327" s="54"/>
    </row>
    <row r="328" spans="1:39" ht="12.75" customHeight="1">
      <c r="A328" s="260">
        <v>196</v>
      </c>
      <c r="B328" s="261">
        <v>45216</v>
      </c>
      <c r="C328" s="261"/>
      <c r="D328" s="262" t="s">
        <v>105</v>
      </c>
      <c r="E328" s="263" t="s">
        <v>575</v>
      </c>
      <c r="F328" s="153">
        <v>5425</v>
      </c>
      <c r="G328" s="263"/>
      <c r="H328" s="263">
        <v>6880</v>
      </c>
      <c r="I328" s="264">
        <v>6870</v>
      </c>
      <c r="J328" s="265" t="s">
        <v>662</v>
      </c>
      <c r="K328" s="156">
        <f>H328-F328</f>
        <v>1455</v>
      </c>
      <c r="L328" s="157">
        <f>K328/F328</f>
        <v>0.26820276497695855</v>
      </c>
      <c r="M328" s="152" t="s">
        <v>578</v>
      </c>
      <c r="N328" s="158">
        <v>45342</v>
      </c>
      <c r="O328" s="37"/>
      <c r="S328" s="54" t="s">
        <v>851</v>
      </c>
      <c r="U328" s="37"/>
      <c r="X328" s="54"/>
      <c r="Z328" s="37"/>
      <c r="AC328" s="54"/>
      <c r="AE328" s="37"/>
      <c r="AH328" s="54"/>
      <c r="AJ328" s="37"/>
      <c r="AM328" s="54"/>
    </row>
    <row r="329" spans="1:39" ht="12.75" customHeight="1">
      <c r="A329" s="260">
        <v>197</v>
      </c>
      <c r="B329" s="261">
        <v>45216</v>
      </c>
      <c r="C329" s="261"/>
      <c r="D329" s="262" t="s">
        <v>848</v>
      </c>
      <c r="E329" s="263" t="s">
        <v>575</v>
      </c>
      <c r="F329" s="153">
        <v>1090</v>
      </c>
      <c r="G329" s="263"/>
      <c r="H329" s="263">
        <v>1415</v>
      </c>
      <c r="I329" s="264">
        <v>1415</v>
      </c>
      <c r="J329" s="265" t="s">
        <v>662</v>
      </c>
      <c r="K329" s="156">
        <f>H329-F329</f>
        <v>325</v>
      </c>
      <c r="L329" s="157">
        <f>K329/F329</f>
        <v>0.29816513761467889</v>
      </c>
      <c r="M329" s="152" t="s">
        <v>578</v>
      </c>
      <c r="N329" s="158">
        <v>45282</v>
      </c>
      <c r="O329" s="37"/>
      <c r="S329" s="54" t="s">
        <v>840</v>
      </c>
      <c r="U329" s="37"/>
      <c r="X329" s="54"/>
      <c r="Z329" s="37"/>
      <c r="AC329" s="54"/>
      <c r="AE329" s="37"/>
      <c r="AH329" s="54"/>
      <c r="AJ329" s="37"/>
      <c r="AM329" s="54"/>
    </row>
    <row r="330" spans="1:39" ht="12.75" customHeight="1">
      <c r="A330" s="260">
        <v>198</v>
      </c>
      <c r="B330" s="261">
        <v>45236</v>
      </c>
      <c r="C330" s="261"/>
      <c r="D330" s="262" t="s">
        <v>852</v>
      </c>
      <c r="E330" s="263" t="s">
        <v>575</v>
      </c>
      <c r="F330" s="153">
        <v>1270</v>
      </c>
      <c r="G330" s="263"/>
      <c r="H330" s="263">
        <v>1613</v>
      </c>
      <c r="I330" s="264">
        <v>1613</v>
      </c>
      <c r="J330" s="265" t="s">
        <v>662</v>
      </c>
      <c r="K330" s="156">
        <f>H330-F330</f>
        <v>343</v>
      </c>
      <c r="L330" s="157">
        <f>K330/F330</f>
        <v>0.27007874015748029</v>
      </c>
      <c r="M330" s="152" t="s">
        <v>578</v>
      </c>
      <c r="N330" s="158">
        <v>45246</v>
      </c>
      <c r="O330" s="37"/>
      <c r="S330" s="54" t="s">
        <v>851</v>
      </c>
      <c r="U330" s="37"/>
      <c r="X330" s="54"/>
      <c r="Z330" s="37"/>
      <c r="AC330" s="54"/>
      <c r="AE330" s="37"/>
      <c r="AH330" s="54"/>
      <c r="AJ330" s="37"/>
      <c r="AM330" s="54"/>
    </row>
    <row r="331" spans="1:39" ht="12.75" customHeight="1">
      <c r="A331" s="199">
        <v>199</v>
      </c>
      <c r="B331" s="200">
        <v>45251</v>
      </c>
      <c r="C331" s="53"/>
      <c r="D331" s="53" t="s">
        <v>853</v>
      </c>
      <c r="E331" s="201" t="s">
        <v>575</v>
      </c>
      <c r="F331" s="51" t="s">
        <v>854</v>
      </c>
      <c r="G331" s="51"/>
      <c r="H331" s="51"/>
      <c r="I331" s="51">
        <v>1490</v>
      </c>
      <c r="J331" s="51" t="s">
        <v>576</v>
      </c>
      <c r="K331" s="51"/>
      <c r="L331" s="51"/>
      <c r="M331" s="51"/>
      <c r="N331" s="51"/>
      <c r="O331" s="37"/>
      <c r="S331" s="54" t="s">
        <v>840</v>
      </c>
      <c r="U331" s="37"/>
      <c r="X331" s="54"/>
      <c r="Z331" s="37"/>
      <c r="AC331" s="54"/>
      <c r="AE331" s="37"/>
      <c r="AH331" s="54"/>
      <c r="AJ331" s="37"/>
      <c r="AM331" s="54"/>
    </row>
    <row r="332" spans="1:39" ht="12.75" customHeight="1">
      <c r="A332" s="199">
        <v>200</v>
      </c>
      <c r="B332" s="200">
        <v>45254</v>
      </c>
      <c r="C332" s="53"/>
      <c r="D332" s="53" t="s">
        <v>852</v>
      </c>
      <c r="E332" s="201" t="s">
        <v>575</v>
      </c>
      <c r="F332" s="51" t="s">
        <v>855</v>
      </c>
      <c r="G332" s="51"/>
      <c r="H332" s="51"/>
      <c r="I332" s="51">
        <v>1806</v>
      </c>
      <c r="J332" s="51" t="s">
        <v>576</v>
      </c>
      <c r="K332" s="51"/>
      <c r="L332" s="51"/>
      <c r="M332" s="51"/>
      <c r="N332" s="51"/>
      <c r="O332" s="37"/>
      <c r="S332" s="54" t="s">
        <v>851</v>
      </c>
      <c r="U332" s="37"/>
      <c r="X332" s="54"/>
      <c r="Z332" s="37"/>
      <c r="AC332" s="54"/>
      <c r="AE332" s="37"/>
      <c r="AH332" s="54"/>
      <c r="AJ332" s="37"/>
      <c r="AM332" s="54"/>
    </row>
    <row r="333" spans="1:39" ht="12.75" customHeight="1">
      <c r="A333" s="260">
        <v>201</v>
      </c>
      <c r="B333" s="261">
        <v>45265</v>
      </c>
      <c r="C333" s="261"/>
      <c r="D333" s="262" t="s">
        <v>530</v>
      </c>
      <c r="E333" s="263" t="s">
        <v>575</v>
      </c>
      <c r="F333" s="153">
        <v>435</v>
      </c>
      <c r="G333" s="263"/>
      <c r="H333" s="263">
        <v>558</v>
      </c>
      <c r="I333" s="264">
        <v>558</v>
      </c>
      <c r="J333" s="265" t="s">
        <v>662</v>
      </c>
      <c r="K333" s="156">
        <f>H333-F333</f>
        <v>123</v>
      </c>
      <c r="L333" s="157">
        <f>K333/F333</f>
        <v>0.28275862068965518</v>
      </c>
      <c r="M333" s="152" t="s">
        <v>578</v>
      </c>
      <c r="N333" s="158">
        <v>45378</v>
      </c>
      <c r="O333" s="37"/>
      <c r="S333" s="54" t="s">
        <v>840</v>
      </c>
      <c r="U333" s="37"/>
      <c r="X333" s="54"/>
      <c r="Z333" s="37"/>
      <c r="AC333" s="54"/>
      <c r="AE333" s="37"/>
      <c r="AH333" s="54"/>
      <c r="AJ333" s="37"/>
      <c r="AM333" s="54"/>
    </row>
    <row r="334" spans="1:39" ht="12.75" customHeight="1">
      <c r="A334" s="260">
        <v>202</v>
      </c>
      <c r="B334" s="261">
        <v>45272</v>
      </c>
      <c r="C334" s="261"/>
      <c r="D334" s="262" t="s">
        <v>857</v>
      </c>
      <c r="E334" s="263" t="s">
        <v>575</v>
      </c>
      <c r="F334" s="153">
        <v>4225</v>
      </c>
      <c r="G334" s="263"/>
      <c r="H334" s="263">
        <v>5512</v>
      </c>
      <c r="I334" s="264">
        <v>5512</v>
      </c>
      <c r="J334" s="265" t="s">
        <v>662</v>
      </c>
      <c r="K334" s="156">
        <f>H334-F334</f>
        <v>1287</v>
      </c>
      <c r="L334" s="157">
        <f>K334/F334</f>
        <v>0.30461538461538462</v>
      </c>
      <c r="M334" s="152" t="s">
        <v>578</v>
      </c>
      <c r="N334" s="158">
        <v>45329</v>
      </c>
      <c r="O334" s="37"/>
      <c r="S334" s="54" t="s">
        <v>851</v>
      </c>
      <c r="U334" s="37"/>
      <c r="X334" s="54"/>
      <c r="Z334" s="37"/>
      <c r="AC334" s="54"/>
      <c r="AE334" s="37"/>
      <c r="AH334" s="54"/>
      <c r="AJ334" s="37"/>
      <c r="AM334" s="54"/>
    </row>
    <row r="335" spans="1:39" ht="12.75" customHeight="1">
      <c r="A335" s="199">
        <v>203</v>
      </c>
      <c r="B335" s="200">
        <v>45292</v>
      </c>
      <c r="C335" s="53"/>
      <c r="D335" s="53" t="s">
        <v>312</v>
      </c>
      <c r="E335" s="201" t="s">
        <v>575</v>
      </c>
      <c r="F335" s="51" t="s">
        <v>858</v>
      </c>
      <c r="G335" s="51"/>
      <c r="H335" s="51"/>
      <c r="I335" s="51">
        <v>4909</v>
      </c>
      <c r="J335" s="51" t="s">
        <v>576</v>
      </c>
      <c r="K335" s="51"/>
      <c r="L335" s="51"/>
      <c r="M335" s="51"/>
      <c r="N335" s="51"/>
      <c r="O335" s="37"/>
      <c r="S335" s="54" t="s">
        <v>851</v>
      </c>
      <c r="U335" s="37"/>
      <c r="X335" s="54"/>
      <c r="Z335" s="37"/>
      <c r="AC335" s="54"/>
      <c r="AE335" s="37"/>
      <c r="AH335" s="54"/>
      <c r="AJ335" s="37"/>
      <c r="AM335" s="54"/>
    </row>
    <row r="336" spans="1:39" ht="12.75" customHeight="1">
      <c r="A336" s="199">
        <v>204</v>
      </c>
      <c r="B336" s="200">
        <v>45294</v>
      </c>
      <c r="C336" s="53"/>
      <c r="D336" s="53" t="s">
        <v>528</v>
      </c>
      <c r="E336" s="201" t="s">
        <v>575</v>
      </c>
      <c r="F336" s="51" t="s">
        <v>859</v>
      </c>
      <c r="G336" s="51"/>
      <c r="H336" s="51"/>
      <c r="I336" s="51">
        <v>1080</v>
      </c>
      <c r="J336" s="51" t="s">
        <v>576</v>
      </c>
      <c r="K336" s="51"/>
      <c r="L336" s="51"/>
      <c r="M336" s="51"/>
      <c r="N336" s="51"/>
      <c r="O336" s="37"/>
      <c r="S336" s="54" t="s">
        <v>840</v>
      </c>
      <c r="U336" s="37"/>
      <c r="X336" s="54"/>
      <c r="Z336" s="37"/>
      <c r="AC336" s="54"/>
      <c r="AE336" s="37"/>
      <c r="AH336" s="54"/>
      <c r="AJ336" s="37"/>
      <c r="AM336" s="54"/>
    </row>
    <row r="337" spans="1:39" ht="12.75" customHeight="1">
      <c r="A337" s="199">
        <v>205</v>
      </c>
      <c r="B337" s="200">
        <v>45315</v>
      </c>
      <c r="C337" s="53"/>
      <c r="D337" s="53" t="s">
        <v>313</v>
      </c>
      <c r="E337" s="201" t="s">
        <v>575</v>
      </c>
      <c r="F337" s="51" t="s">
        <v>861</v>
      </c>
      <c r="G337" s="51"/>
      <c r="H337" s="51"/>
      <c r="I337" s="51">
        <v>2077</v>
      </c>
      <c r="J337" s="51" t="s">
        <v>576</v>
      </c>
      <c r="K337" s="51"/>
      <c r="L337" s="51"/>
      <c r="M337" s="51"/>
      <c r="N337" s="51"/>
      <c r="O337" s="37"/>
      <c r="S337" s="54" t="s">
        <v>851</v>
      </c>
      <c r="U337" s="37"/>
      <c r="X337" s="54"/>
      <c r="Z337" s="37"/>
      <c r="AC337" s="54"/>
      <c r="AE337" s="37"/>
      <c r="AH337" s="54"/>
      <c r="AJ337" s="37"/>
      <c r="AM337" s="54"/>
    </row>
    <row r="338" spans="1:39" ht="12.75" customHeight="1">
      <c r="A338" s="199">
        <v>206</v>
      </c>
      <c r="B338" s="200">
        <v>45320</v>
      </c>
      <c r="C338" s="53"/>
      <c r="D338" s="53" t="s">
        <v>862</v>
      </c>
      <c r="E338" s="201" t="s">
        <v>575</v>
      </c>
      <c r="F338" s="51" t="s">
        <v>863</v>
      </c>
      <c r="G338" s="51"/>
      <c r="H338" s="51"/>
      <c r="I338" s="51">
        <v>2906</v>
      </c>
      <c r="J338" s="51" t="s">
        <v>576</v>
      </c>
      <c r="K338" s="51"/>
      <c r="L338" s="51"/>
      <c r="M338" s="51"/>
      <c r="N338" s="51"/>
      <c r="O338" s="37"/>
      <c r="S338" s="54" t="s">
        <v>840</v>
      </c>
      <c r="U338" s="37"/>
      <c r="X338" s="54"/>
      <c r="Z338" s="37"/>
      <c r="AC338" s="54"/>
      <c r="AE338" s="37"/>
      <c r="AH338" s="54"/>
      <c r="AJ338" s="37"/>
      <c r="AM338" s="54"/>
    </row>
    <row r="339" spans="1:39" ht="12.75" customHeight="1">
      <c r="A339" s="260">
        <v>207</v>
      </c>
      <c r="B339" s="261">
        <v>45331</v>
      </c>
      <c r="C339" s="261"/>
      <c r="D339" s="262" t="s">
        <v>526</v>
      </c>
      <c r="E339" s="263" t="s">
        <v>575</v>
      </c>
      <c r="F339" s="153">
        <v>3270</v>
      </c>
      <c r="G339" s="263"/>
      <c r="H339" s="263">
        <v>4096</v>
      </c>
      <c r="I339" s="264">
        <v>4096</v>
      </c>
      <c r="J339" s="265" t="s">
        <v>662</v>
      </c>
      <c r="K339" s="156">
        <f>H339-F339</f>
        <v>826</v>
      </c>
      <c r="L339" s="157">
        <f>K339/F339</f>
        <v>0.25259938837920487</v>
      </c>
      <c r="M339" s="152" t="s">
        <v>578</v>
      </c>
      <c r="N339" s="158">
        <v>45377</v>
      </c>
      <c r="O339" s="37"/>
      <c r="S339" s="54" t="s">
        <v>840</v>
      </c>
      <c r="U339" s="37"/>
      <c r="X339" s="54"/>
      <c r="Z339" s="37"/>
      <c r="AC339" s="54"/>
      <c r="AE339" s="37"/>
      <c r="AH339" s="54"/>
      <c r="AJ339" s="37"/>
      <c r="AM339" s="54"/>
    </row>
    <row r="340" spans="1:39" ht="12.75" customHeight="1">
      <c r="A340" s="199">
        <v>208</v>
      </c>
      <c r="B340" s="200">
        <v>45345</v>
      </c>
      <c r="C340" s="53"/>
      <c r="D340" s="53" t="s">
        <v>59</v>
      </c>
      <c r="E340" s="201" t="s">
        <v>575</v>
      </c>
      <c r="F340" s="51" t="s">
        <v>882</v>
      </c>
      <c r="G340" s="51"/>
      <c r="H340" s="51"/>
      <c r="I340" s="51">
        <v>2627</v>
      </c>
      <c r="J340" s="51" t="s">
        <v>576</v>
      </c>
      <c r="K340" s="51"/>
      <c r="L340" s="51"/>
      <c r="M340" s="51"/>
      <c r="N340" s="53"/>
      <c r="O340" s="37"/>
      <c r="S340" s="54" t="s">
        <v>851</v>
      </c>
      <c r="U340" s="37"/>
      <c r="X340" s="54"/>
      <c r="Z340" s="37"/>
      <c r="AC340" s="54"/>
      <c r="AE340" s="37"/>
      <c r="AH340" s="54"/>
      <c r="AJ340" s="37"/>
      <c r="AM340" s="54"/>
    </row>
    <row r="341" spans="1:39" ht="12.75" customHeight="1">
      <c r="A341" s="199">
        <v>209</v>
      </c>
      <c r="B341" s="200">
        <v>45356</v>
      </c>
      <c r="C341" s="53"/>
      <c r="D341" s="53" t="s">
        <v>845</v>
      </c>
      <c r="E341" s="201" t="s">
        <v>575</v>
      </c>
      <c r="F341" s="51" t="s">
        <v>885</v>
      </c>
      <c r="G341" s="51"/>
      <c r="H341" s="51"/>
      <c r="I341" s="51">
        <v>1170</v>
      </c>
      <c r="J341" s="51" t="s">
        <v>576</v>
      </c>
      <c r="K341" s="51"/>
      <c r="L341" s="51"/>
      <c r="M341" s="51"/>
      <c r="N341" s="53"/>
      <c r="O341" s="37"/>
      <c r="S341" s="54" t="s">
        <v>887</v>
      </c>
      <c r="U341" s="37"/>
      <c r="X341" s="54"/>
      <c r="Z341" s="37"/>
      <c r="AC341" s="54"/>
      <c r="AE341" s="37"/>
      <c r="AH341" s="54"/>
      <c r="AJ341" s="37"/>
      <c r="AM341" s="54"/>
    </row>
    <row r="342" spans="1:39" ht="12.75" customHeight="1">
      <c r="A342" s="199">
        <v>210</v>
      </c>
      <c r="B342" s="200">
        <v>45372</v>
      </c>
      <c r="C342" s="53"/>
      <c r="D342" s="53" t="s">
        <v>497</v>
      </c>
      <c r="E342" s="201" t="s">
        <v>575</v>
      </c>
      <c r="F342" s="51" t="s">
        <v>893</v>
      </c>
      <c r="G342" s="51"/>
      <c r="H342" s="51"/>
      <c r="I342" s="51">
        <v>3696</v>
      </c>
      <c r="J342" s="51" t="s">
        <v>576</v>
      </c>
      <c r="K342" s="51"/>
      <c r="L342" s="51"/>
      <c r="M342" s="51"/>
      <c r="N342" s="53"/>
      <c r="O342" s="37"/>
      <c r="S342" s="54" t="s">
        <v>887</v>
      </c>
      <c r="U342" s="37"/>
      <c r="X342" s="54"/>
      <c r="Z342" s="37"/>
      <c r="AC342" s="54"/>
      <c r="AE342" s="37"/>
      <c r="AH342" s="54"/>
      <c r="AJ342" s="37"/>
      <c r="AM342" s="54"/>
    </row>
    <row r="343" spans="1:39" ht="12.75" customHeight="1">
      <c r="A343" s="199">
        <v>211</v>
      </c>
      <c r="B343" s="200">
        <v>45387</v>
      </c>
      <c r="C343" s="53"/>
      <c r="D343" s="53" t="s">
        <v>532</v>
      </c>
      <c r="E343" s="201" t="s">
        <v>575</v>
      </c>
      <c r="F343" s="51" t="s">
        <v>979</v>
      </c>
      <c r="G343" s="51"/>
      <c r="H343" s="51"/>
      <c r="I343" s="51">
        <v>938</v>
      </c>
      <c r="J343" s="51" t="s">
        <v>576</v>
      </c>
      <c r="K343" s="51"/>
      <c r="L343" s="51"/>
      <c r="M343" s="51"/>
      <c r="N343" s="53"/>
      <c r="O343" s="37"/>
      <c r="S343" s="54"/>
      <c r="U343" s="37"/>
      <c r="X343" s="54"/>
      <c r="Z343" s="37"/>
      <c r="AC343" s="54"/>
      <c r="AE343" s="37"/>
      <c r="AH343" s="54"/>
      <c r="AJ343" s="37"/>
      <c r="AM343" s="54"/>
    </row>
    <row r="344" spans="1:39" ht="15" customHeight="1">
      <c r="A344" s="199"/>
      <c r="B344" s="200"/>
      <c r="C344" s="53"/>
      <c r="D344" s="53"/>
      <c r="E344" s="201"/>
      <c r="F344" s="51"/>
      <c r="G344" s="51"/>
      <c r="H344" s="51"/>
      <c r="I344" s="51"/>
      <c r="J344" s="51"/>
      <c r="K344" s="51"/>
      <c r="L344" s="51"/>
      <c r="M344" s="51"/>
      <c r="N344" s="53"/>
    </row>
    <row r="345" spans="1:39" ht="12.75" customHeight="1">
      <c r="B345" s="202" t="s">
        <v>820</v>
      </c>
      <c r="F345" s="54"/>
      <c r="G345" s="54"/>
      <c r="H345" s="54"/>
      <c r="I345" s="54"/>
      <c r="J345" s="37"/>
      <c r="K345" s="54"/>
      <c r="L345" s="54"/>
      <c r="M345" s="54"/>
      <c r="O345" s="37"/>
      <c r="S345" s="54"/>
      <c r="U345" s="37"/>
      <c r="X345" s="54"/>
      <c r="Z345" s="37"/>
      <c r="AC345" s="54"/>
      <c r="AE345" s="37"/>
      <c r="AH345" s="54"/>
      <c r="AJ345" s="37"/>
      <c r="AM345" s="54"/>
    </row>
    <row r="346" spans="1:39" ht="12.75" customHeight="1">
      <c r="A346" s="203"/>
      <c r="F346" s="54"/>
      <c r="G346" s="54"/>
      <c r="H346" s="54"/>
      <c r="I346" s="54"/>
      <c r="J346" s="37"/>
      <c r="K346" s="54"/>
      <c r="L346" s="54"/>
      <c r="M346" s="54"/>
      <c r="O346" s="37"/>
      <c r="S346" s="54"/>
      <c r="U346" s="37"/>
      <c r="X346" s="54"/>
      <c r="Z346" s="37"/>
      <c r="AC346" s="54"/>
      <c r="AE346" s="37"/>
      <c r="AH346" s="54"/>
      <c r="AJ346" s="37"/>
      <c r="AM346" s="54"/>
    </row>
    <row r="347" spans="1:39" ht="12.75" customHeight="1">
      <c r="A347" s="203"/>
      <c r="F347" s="54"/>
      <c r="G347" s="54"/>
      <c r="H347" s="54"/>
      <c r="I347" s="54"/>
      <c r="J347" s="37"/>
      <c r="K347" s="54"/>
      <c r="L347" s="54"/>
      <c r="M347" s="54"/>
      <c r="O347" s="37"/>
      <c r="S347" s="54"/>
    </row>
    <row r="348" spans="1:39" ht="12.75" customHeight="1">
      <c r="A348" s="51"/>
      <c r="F348" s="54"/>
      <c r="G348" s="54"/>
      <c r="H348" s="54"/>
      <c r="I348" s="54"/>
      <c r="J348" s="37"/>
      <c r="K348" s="54"/>
      <c r="L348" s="54"/>
      <c r="M348" s="54"/>
      <c r="O348" s="37"/>
      <c r="S348" s="54"/>
    </row>
    <row r="349" spans="1:39" ht="12.75" customHeight="1">
      <c r="F349" s="54"/>
      <c r="G349" s="54"/>
      <c r="H349" s="54"/>
      <c r="I349" s="54"/>
      <c r="J349" s="37"/>
      <c r="K349" s="54"/>
      <c r="L349" s="54"/>
      <c r="M349" s="54"/>
      <c r="O349" s="37"/>
      <c r="S349" s="54"/>
    </row>
    <row r="350" spans="1:39" ht="12.75" customHeight="1">
      <c r="F350" s="54"/>
      <c r="G350" s="54"/>
      <c r="H350" s="54"/>
      <c r="I350" s="54"/>
      <c r="J350" s="37"/>
      <c r="K350" s="54"/>
      <c r="L350" s="54"/>
      <c r="M350" s="54"/>
      <c r="O350" s="37"/>
      <c r="S350" s="54"/>
    </row>
    <row r="351" spans="1:39" ht="12.75" customHeight="1">
      <c r="F351" s="54"/>
      <c r="G351" s="54"/>
      <c r="H351" s="54"/>
      <c r="I351" s="54"/>
      <c r="J351" s="37"/>
      <c r="K351" s="54"/>
      <c r="L351" s="54"/>
      <c r="M351" s="54"/>
      <c r="O351" s="37"/>
      <c r="S351" s="54"/>
    </row>
    <row r="352" spans="1:39" ht="12.75" customHeight="1">
      <c r="F352" s="54"/>
      <c r="G352" s="54"/>
      <c r="H352" s="54"/>
      <c r="I352" s="54"/>
      <c r="J352" s="37"/>
      <c r="K352" s="54"/>
      <c r="L352" s="54"/>
      <c r="M352" s="54"/>
      <c r="O352" s="37"/>
      <c r="S352" s="54"/>
    </row>
    <row r="353" spans="6:19" ht="12.75" customHeight="1">
      <c r="F353" s="54"/>
      <c r="G353" s="54"/>
      <c r="H353" s="54"/>
      <c r="I353" s="54"/>
      <c r="J353" s="37"/>
      <c r="K353" s="54"/>
      <c r="L353" s="54"/>
      <c r="M353" s="54"/>
      <c r="O353" s="37"/>
      <c r="S353" s="54"/>
    </row>
    <row r="354" spans="6:19" ht="12.75" customHeight="1">
      <c r="F354" s="54"/>
      <c r="G354" s="54"/>
      <c r="H354" s="54"/>
      <c r="I354" s="54"/>
      <c r="J354" s="37"/>
      <c r="K354" s="54"/>
      <c r="L354" s="54"/>
      <c r="M354" s="54"/>
      <c r="O354" s="37"/>
      <c r="S354" s="54"/>
    </row>
    <row r="355" spans="6:19" ht="12.75" customHeight="1">
      <c r="F355" s="54"/>
      <c r="G355" s="54"/>
      <c r="H355" s="54"/>
      <c r="I355" s="54"/>
      <c r="J355" s="37"/>
      <c r="K355" s="54"/>
      <c r="L355" s="54"/>
      <c r="M355" s="54"/>
      <c r="O355" s="37"/>
      <c r="S355" s="54"/>
    </row>
    <row r="356" spans="6:19" ht="12.75" customHeight="1">
      <c r="F356" s="54"/>
      <c r="G356" s="54"/>
      <c r="H356" s="54"/>
      <c r="I356" s="54"/>
      <c r="J356" s="37"/>
      <c r="K356" s="54"/>
      <c r="L356" s="54"/>
      <c r="M356" s="54"/>
      <c r="O356" s="37"/>
      <c r="S356" s="54"/>
    </row>
    <row r="357" spans="6:19" ht="12.75" customHeight="1">
      <c r="F357" s="54"/>
      <c r="G357" s="54"/>
      <c r="H357" s="54"/>
      <c r="I357" s="54"/>
      <c r="J357" s="37"/>
      <c r="K357" s="54"/>
      <c r="L357" s="54"/>
      <c r="M357" s="54"/>
      <c r="O357" s="37"/>
      <c r="S357" s="54"/>
    </row>
    <row r="358" spans="6:19" ht="12.75" customHeight="1">
      <c r="F358" s="54"/>
      <c r="G358" s="54"/>
      <c r="H358" s="54"/>
      <c r="I358" s="54"/>
      <c r="J358" s="37"/>
      <c r="K358" s="54"/>
      <c r="L358" s="54"/>
      <c r="M358" s="54"/>
      <c r="O358" s="37"/>
      <c r="S358" s="54"/>
    </row>
    <row r="359" spans="6:19" ht="12.75" customHeight="1">
      <c r="F359" s="54"/>
      <c r="G359" s="54"/>
      <c r="H359" s="54"/>
      <c r="I359" s="54"/>
      <c r="J359" s="37"/>
      <c r="K359" s="54"/>
      <c r="L359" s="54"/>
      <c r="M359" s="54"/>
      <c r="O359" s="37"/>
      <c r="S359" s="54"/>
    </row>
    <row r="360" spans="6:19" ht="12.75" customHeight="1">
      <c r="F360" s="54"/>
      <c r="G360" s="54"/>
      <c r="H360" s="54"/>
      <c r="I360" s="54"/>
      <c r="J360" s="37"/>
      <c r="K360" s="54"/>
      <c r="L360" s="54"/>
      <c r="M360" s="54"/>
      <c r="O360" s="37"/>
      <c r="S360" s="54"/>
    </row>
    <row r="361" spans="6:19" ht="12.75" customHeight="1">
      <c r="F361" s="54"/>
      <c r="G361" s="54"/>
      <c r="H361" s="54"/>
      <c r="I361" s="54"/>
      <c r="J361" s="37"/>
      <c r="K361" s="54"/>
      <c r="L361" s="54"/>
      <c r="M361" s="54"/>
      <c r="O361" s="37"/>
      <c r="S361" s="54"/>
    </row>
    <row r="362" spans="6:19" ht="12.75" customHeight="1">
      <c r="F362" s="54"/>
      <c r="G362" s="54"/>
      <c r="H362" s="54"/>
      <c r="I362" s="54"/>
      <c r="J362" s="37"/>
      <c r="K362" s="54"/>
      <c r="L362" s="54"/>
      <c r="M362" s="54"/>
      <c r="O362" s="37"/>
      <c r="S362" s="54"/>
    </row>
    <row r="363" spans="6:19" ht="12.75" customHeight="1">
      <c r="F363" s="54"/>
      <c r="G363" s="54"/>
      <c r="H363" s="54"/>
      <c r="I363" s="54"/>
      <c r="J363" s="37"/>
      <c r="K363" s="54"/>
      <c r="L363" s="54"/>
      <c r="M363" s="54"/>
      <c r="O363" s="37"/>
      <c r="S363" s="54"/>
    </row>
    <row r="364" spans="6:19" ht="12.75" customHeight="1">
      <c r="F364" s="54"/>
      <c r="G364" s="54"/>
      <c r="H364" s="54"/>
      <c r="I364" s="54"/>
      <c r="J364" s="37"/>
      <c r="K364" s="54"/>
      <c r="L364" s="54"/>
      <c r="M364" s="54"/>
      <c r="O364" s="37"/>
      <c r="S364" s="54"/>
    </row>
    <row r="365" spans="6:19" ht="12.75" customHeight="1">
      <c r="F365" s="54"/>
      <c r="G365" s="54"/>
      <c r="H365" s="54"/>
      <c r="I365" s="54"/>
      <c r="J365" s="37"/>
      <c r="K365" s="54"/>
      <c r="L365" s="54"/>
      <c r="M365" s="54"/>
      <c r="O365" s="37"/>
      <c r="S365" s="54"/>
    </row>
    <row r="366" spans="6:19" ht="12.75" customHeight="1">
      <c r="F366" s="54"/>
      <c r="G366" s="54"/>
      <c r="H366" s="54"/>
      <c r="I366" s="54"/>
      <c r="J366" s="37"/>
      <c r="K366" s="54"/>
      <c r="L366" s="54"/>
      <c r="M366" s="54"/>
      <c r="O366" s="37"/>
      <c r="S366" s="54"/>
    </row>
    <row r="367" spans="6:19" ht="12.75" customHeight="1">
      <c r="F367" s="54"/>
      <c r="G367" s="54"/>
      <c r="H367" s="54"/>
      <c r="I367" s="54"/>
      <c r="J367" s="37"/>
      <c r="K367" s="54"/>
      <c r="L367" s="54"/>
      <c r="M367" s="54"/>
      <c r="O367" s="37"/>
      <c r="S367" s="54"/>
    </row>
    <row r="368" spans="6:19" ht="12.75" customHeight="1">
      <c r="F368" s="54"/>
      <c r="G368" s="54"/>
      <c r="H368" s="54"/>
      <c r="I368" s="54"/>
      <c r="J368" s="37"/>
      <c r="K368" s="54"/>
      <c r="L368" s="54"/>
      <c r="M368" s="54"/>
      <c r="O368" s="37"/>
      <c r="S368" s="54"/>
    </row>
    <row r="369" spans="6:19" ht="12.75" customHeight="1">
      <c r="F369" s="54"/>
      <c r="G369" s="54"/>
      <c r="H369" s="54"/>
      <c r="I369" s="54"/>
      <c r="J369" s="37"/>
      <c r="K369" s="54"/>
      <c r="L369" s="54"/>
      <c r="M369" s="54"/>
      <c r="O369" s="37"/>
      <c r="S369" s="54"/>
    </row>
    <row r="370" spans="6:19" ht="12.75" customHeight="1">
      <c r="F370" s="54"/>
      <c r="G370" s="54"/>
      <c r="H370" s="54"/>
      <c r="I370" s="54"/>
      <c r="J370" s="37"/>
      <c r="K370" s="54"/>
      <c r="L370" s="54"/>
      <c r="M370" s="54"/>
      <c r="O370" s="37"/>
      <c r="S370" s="54"/>
    </row>
    <row r="371" spans="6:19" ht="12.75" customHeight="1">
      <c r="F371" s="54"/>
      <c r="G371" s="54"/>
      <c r="H371" s="54"/>
      <c r="I371" s="54"/>
      <c r="J371" s="37"/>
      <c r="K371" s="54"/>
      <c r="L371" s="54"/>
      <c r="M371" s="54"/>
      <c r="O371" s="37"/>
      <c r="S371" s="54"/>
    </row>
    <row r="372" spans="6:19" ht="12.75" customHeight="1">
      <c r="F372" s="54"/>
      <c r="G372" s="54"/>
      <c r="H372" s="54"/>
      <c r="I372" s="54"/>
      <c r="J372" s="37"/>
      <c r="K372" s="54"/>
      <c r="L372" s="54"/>
      <c r="M372" s="54"/>
      <c r="O372" s="37"/>
      <c r="S372" s="54"/>
    </row>
    <row r="373" spans="6:19" ht="12.75" customHeight="1">
      <c r="F373" s="54"/>
      <c r="G373" s="54"/>
      <c r="H373" s="54"/>
      <c r="I373" s="54"/>
      <c r="J373" s="37"/>
      <c r="K373" s="54"/>
      <c r="L373" s="54"/>
      <c r="M373" s="54"/>
      <c r="O373" s="37"/>
      <c r="S373" s="54"/>
    </row>
    <row r="374" spans="6:19" ht="12.75" customHeight="1">
      <c r="F374" s="54"/>
      <c r="G374" s="54"/>
      <c r="H374" s="54"/>
      <c r="I374" s="54"/>
      <c r="J374" s="37"/>
      <c r="K374" s="54"/>
      <c r="L374" s="54"/>
      <c r="M374" s="54"/>
      <c r="O374" s="37"/>
      <c r="S374" s="54"/>
    </row>
    <row r="375" spans="6:19" ht="12.75" customHeight="1">
      <c r="F375" s="54"/>
      <c r="G375" s="54"/>
      <c r="H375" s="54"/>
      <c r="I375" s="54"/>
      <c r="J375" s="37"/>
      <c r="K375" s="54"/>
      <c r="L375" s="54"/>
      <c r="M375" s="54"/>
      <c r="O375" s="37"/>
      <c r="S375" s="54"/>
    </row>
    <row r="376" spans="6:19" ht="12.75" customHeight="1">
      <c r="F376" s="54"/>
      <c r="G376" s="54"/>
      <c r="H376" s="54"/>
      <c r="I376" s="54"/>
      <c r="J376" s="37"/>
      <c r="K376" s="54"/>
      <c r="L376" s="54"/>
      <c r="M376" s="54"/>
      <c r="O376" s="37"/>
      <c r="S376" s="54"/>
    </row>
    <row r="377" spans="6:19" ht="12.75" customHeight="1">
      <c r="F377" s="54"/>
      <c r="G377" s="54"/>
      <c r="H377" s="54"/>
      <c r="I377" s="54"/>
      <c r="J377" s="37"/>
      <c r="K377" s="54"/>
      <c r="L377" s="54"/>
      <c r="M377" s="54"/>
      <c r="O377" s="37"/>
      <c r="S377" s="54"/>
    </row>
    <row r="378" spans="6:19" ht="12.75" customHeight="1">
      <c r="F378" s="54"/>
      <c r="G378" s="54"/>
      <c r="H378" s="54"/>
      <c r="I378" s="54"/>
      <c r="J378" s="37"/>
      <c r="K378" s="54"/>
      <c r="L378" s="54"/>
      <c r="M378" s="54"/>
      <c r="O378" s="37"/>
      <c r="S378" s="54"/>
    </row>
    <row r="379" spans="6:19" ht="12.75" customHeight="1">
      <c r="F379" s="54"/>
      <c r="G379" s="54"/>
      <c r="H379" s="54"/>
      <c r="I379" s="54"/>
      <c r="J379" s="37"/>
      <c r="K379" s="54"/>
      <c r="L379" s="54"/>
      <c r="M379" s="54"/>
      <c r="O379" s="37"/>
      <c r="S379" s="54"/>
    </row>
    <row r="380" spans="6:19" ht="12.75" customHeight="1">
      <c r="F380" s="54"/>
      <c r="G380" s="54"/>
      <c r="H380" s="54"/>
      <c r="I380" s="54"/>
      <c r="J380" s="37"/>
      <c r="K380" s="54"/>
      <c r="L380" s="54"/>
      <c r="M380" s="54"/>
      <c r="O380" s="37"/>
      <c r="S380" s="54"/>
    </row>
    <row r="381" spans="6:19" ht="12.75" customHeight="1">
      <c r="F381" s="54"/>
      <c r="G381" s="54"/>
      <c r="H381" s="54"/>
      <c r="I381" s="54"/>
      <c r="J381" s="37"/>
      <c r="K381" s="54"/>
      <c r="L381" s="54"/>
      <c r="M381" s="54"/>
      <c r="O381" s="37"/>
      <c r="S381" s="54"/>
    </row>
    <row r="382" spans="6:19" ht="12.75" customHeight="1">
      <c r="F382" s="54"/>
      <c r="G382" s="54"/>
      <c r="H382" s="54"/>
      <c r="I382" s="54"/>
      <c r="J382" s="37"/>
      <c r="K382" s="54"/>
      <c r="L382" s="54"/>
      <c r="M382" s="54"/>
      <c r="O382" s="37"/>
      <c r="S382" s="54"/>
    </row>
    <row r="383" spans="6:19" ht="12.75" customHeight="1">
      <c r="F383" s="54"/>
      <c r="G383" s="54"/>
      <c r="H383" s="54"/>
      <c r="I383" s="54"/>
      <c r="J383" s="37"/>
      <c r="K383" s="54"/>
      <c r="L383" s="54"/>
      <c r="M383" s="54"/>
      <c r="O383" s="37"/>
      <c r="S383" s="54"/>
    </row>
    <row r="384" spans="6:19" ht="12.75" customHeight="1">
      <c r="F384" s="54"/>
      <c r="G384" s="54"/>
      <c r="H384" s="54"/>
      <c r="I384" s="54"/>
      <c r="J384" s="37"/>
      <c r="K384" s="54"/>
      <c r="L384" s="54"/>
      <c r="M384" s="54"/>
      <c r="O384" s="37"/>
      <c r="S384" s="54"/>
    </row>
    <row r="385" spans="6:19" ht="12.75" customHeight="1">
      <c r="F385" s="54"/>
      <c r="G385" s="54"/>
      <c r="H385" s="54"/>
      <c r="I385" s="54"/>
      <c r="J385" s="37"/>
      <c r="K385" s="54"/>
      <c r="L385" s="54"/>
      <c r="M385" s="54"/>
      <c r="O385" s="37"/>
      <c r="S385" s="54"/>
    </row>
    <row r="386" spans="6:19" ht="12.75" customHeight="1">
      <c r="F386" s="54"/>
      <c r="G386" s="54"/>
      <c r="H386" s="54"/>
      <c r="I386" s="54"/>
      <c r="J386" s="37"/>
      <c r="K386" s="54"/>
      <c r="L386" s="54"/>
      <c r="M386" s="54"/>
      <c r="O386" s="37"/>
      <c r="S386" s="54"/>
    </row>
    <row r="387" spans="6:19" ht="12.75" customHeight="1">
      <c r="F387" s="54"/>
      <c r="G387" s="54"/>
      <c r="H387" s="54"/>
      <c r="I387" s="54"/>
      <c r="J387" s="37"/>
      <c r="K387" s="54"/>
      <c r="L387" s="54"/>
      <c r="M387" s="54"/>
      <c r="O387" s="37"/>
      <c r="S387" s="54"/>
    </row>
    <row r="388" spans="6:19" ht="12.75" customHeight="1">
      <c r="F388" s="54"/>
      <c r="G388" s="54"/>
      <c r="H388" s="54"/>
      <c r="I388" s="54"/>
      <c r="J388" s="37"/>
      <c r="K388" s="54"/>
      <c r="L388" s="54"/>
      <c r="M388" s="54"/>
      <c r="O388" s="37"/>
      <c r="S388" s="54"/>
    </row>
    <row r="389" spans="6:19" ht="12.75" customHeight="1">
      <c r="F389" s="54"/>
      <c r="G389" s="54"/>
      <c r="H389" s="54"/>
      <c r="I389" s="54"/>
      <c r="J389" s="37"/>
      <c r="K389" s="54"/>
      <c r="L389" s="54"/>
      <c r="M389" s="54"/>
      <c r="O389" s="37"/>
      <c r="S389" s="54"/>
    </row>
    <row r="390" spans="6:19" ht="12.75" customHeight="1">
      <c r="F390" s="54"/>
      <c r="G390" s="54"/>
      <c r="H390" s="54"/>
      <c r="I390" s="54"/>
      <c r="J390" s="37"/>
      <c r="K390" s="54"/>
      <c r="L390" s="54"/>
      <c r="M390" s="54"/>
      <c r="O390" s="37"/>
      <c r="S390" s="54"/>
    </row>
    <row r="391" spans="6:19" ht="12.75" customHeight="1">
      <c r="F391" s="54"/>
      <c r="G391" s="54"/>
      <c r="H391" s="54"/>
      <c r="I391" s="54"/>
      <c r="J391" s="37"/>
      <c r="K391" s="54"/>
      <c r="L391" s="54"/>
      <c r="M391" s="54"/>
      <c r="O391" s="37"/>
      <c r="S391" s="54"/>
    </row>
    <row r="392" spans="6:19" ht="12.75" customHeight="1">
      <c r="F392" s="54"/>
      <c r="G392" s="54"/>
      <c r="H392" s="54"/>
      <c r="I392" s="54"/>
      <c r="J392" s="37"/>
      <c r="K392" s="54"/>
      <c r="L392" s="54"/>
      <c r="M392" s="54"/>
      <c r="O392" s="37"/>
      <c r="S392" s="54"/>
    </row>
    <row r="393" spans="6:19" ht="12.75" customHeight="1">
      <c r="F393" s="54"/>
      <c r="G393" s="54"/>
      <c r="H393" s="54"/>
      <c r="I393" s="54"/>
      <c r="J393" s="37"/>
      <c r="K393" s="54"/>
      <c r="L393" s="54"/>
      <c r="M393" s="54"/>
      <c r="O393" s="37"/>
      <c r="S393" s="54"/>
    </row>
    <row r="394" spans="6:19" ht="12.75" customHeight="1">
      <c r="F394" s="54"/>
      <c r="G394" s="54"/>
      <c r="H394" s="54"/>
      <c r="I394" s="54"/>
      <c r="J394" s="37"/>
      <c r="K394" s="54"/>
      <c r="L394" s="54"/>
      <c r="M394" s="54"/>
      <c r="O394" s="37"/>
      <c r="S394" s="54"/>
    </row>
    <row r="395" spans="6:19" ht="12.75" customHeight="1">
      <c r="F395" s="54"/>
      <c r="G395" s="54"/>
      <c r="H395" s="54"/>
      <c r="I395" s="54"/>
      <c r="J395" s="37"/>
      <c r="K395" s="54"/>
      <c r="L395" s="54"/>
      <c r="M395" s="54"/>
      <c r="O395" s="37"/>
      <c r="S395" s="54"/>
    </row>
    <row r="396" spans="6:19" ht="12.75" customHeight="1">
      <c r="F396" s="54"/>
      <c r="G396" s="54"/>
      <c r="H396" s="54"/>
      <c r="I396" s="54"/>
      <c r="J396" s="37"/>
      <c r="K396" s="54"/>
      <c r="L396" s="54"/>
      <c r="M396" s="54"/>
      <c r="O396" s="37"/>
      <c r="S396" s="54"/>
    </row>
    <row r="397" spans="6:19" ht="12.75" customHeight="1">
      <c r="F397" s="54"/>
      <c r="G397" s="54"/>
      <c r="H397" s="54"/>
      <c r="I397" s="54"/>
      <c r="J397" s="37"/>
      <c r="K397" s="54"/>
      <c r="L397" s="54"/>
      <c r="M397" s="54"/>
      <c r="O397" s="37"/>
      <c r="S397" s="54"/>
    </row>
    <row r="398" spans="6:19" ht="12.75" customHeight="1">
      <c r="F398" s="54"/>
      <c r="G398" s="54"/>
      <c r="H398" s="54"/>
      <c r="I398" s="54"/>
      <c r="J398" s="37"/>
      <c r="K398" s="54"/>
      <c r="L398" s="54"/>
      <c r="M398" s="54"/>
      <c r="O398" s="37"/>
      <c r="S398" s="54"/>
    </row>
    <row r="399" spans="6:19" ht="12.75" customHeight="1">
      <c r="F399" s="54"/>
      <c r="G399" s="54"/>
      <c r="H399" s="54"/>
      <c r="I399" s="54"/>
      <c r="J399" s="37"/>
      <c r="K399" s="54"/>
      <c r="L399" s="54"/>
      <c r="M399" s="54"/>
      <c r="O399" s="37"/>
      <c r="S399" s="54"/>
    </row>
    <row r="400" spans="6:19" ht="12.75" customHeight="1">
      <c r="F400" s="54"/>
      <c r="G400" s="54"/>
      <c r="H400" s="54"/>
      <c r="I400" s="54"/>
      <c r="J400" s="37"/>
      <c r="K400" s="54"/>
      <c r="L400" s="54"/>
      <c r="M400" s="54"/>
      <c r="O400" s="37"/>
      <c r="S400" s="54"/>
    </row>
    <row r="401" spans="6:19" ht="12.75" customHeight="1">
      <c r="F401" s="54"/>
      <c r="G401" s="54"/>
      <c r="H401" s="54"/>
      <c r="I401" s="54"/>
      <c r="J401" s="37"/>
      <c r="K401" s="54"/>
      <c r="L401" s="54"/>
      <c r="M401" s="54"/>
      <c r="O401" s="37"/>
      <c r="S401" s="54"/>
    </row>
    <row r="402" spans="6:19" ht="12.75" customHeight="1">
      <c r="F402" s="54"/>
      <c r="G402" s="54"/>
      <c r="H402" s="54"/>
      <c r="I402" s="54"/>
      <c r="J402" s="37"/>
      <c r="K402" s="54"/>
      <c r="L402" s="54"/>
      <c r="M402" s="54"/>
      <c r="O402" s="37"/>
      <c r="S402" s="54"/>
    </row>
    <row r="403" spans="6:19" ht="12.75" customHeight="1">
      <c r="F403" s="54"/>
      <c r="G403" s="54"/>
      <c r="H403" s="54"/>
      <c r="I403" s="54"/>
      <c r="J403" s="37"/>
      <c r="K403" s="54"/>
      <c r="L403" s="54"/>
      <c r="M403" s="54"/>
      <c r="O403" s="37"/>
      <c r="S403" s="54"/>
    </row>
    <row r="404" spans="6:19" ht="12.75" customHeight="1">
      <c r="F404" s="54"/>
      <c r="G404" s="54"/>
      <c r="H404" s="54"/>
      <c r="I404" s="54"/>
      <c r="J404" s="37"/>
      <c r="K404" s="54"/>
      <c r="L404" s="54"/>
      <c r="M404" s="54"/>
      <c r="O404" s="37"/>
      <c r="S404" s="54"/>
    </row>
    <row r="405" spans="6:19" ht="12.75" customHeight="1">
      <c r="F405" s="54"/>
      <c r="G405" s="54"/>
      <c r="H405" s="54"/>
      <c r="I405" s="54"/>
      <c r="J405" s="37"/>
      <c r="K405" s="54"/>
      <c r="L405" s="54"/>
      <c r="M405" s="54"/>
      <c r="O405" s="37"/>
      <c r="S405" s="54"/>
    </row>
    <row r="406" spans="6:19" ht="12.75" customHeight="1">
      <c r="F406" s="54"/>
      <c r="G406" s="54"/>
      <c r="H406" s="54"/>
      <c r="I406" s="54"/>
      <c r="J406" s="37"/>
      <c r="K406" s="54"/>
      <c r="L406" s="54"/>
      <c r="M406" s="54"/>
      <c r="O406" s="37"/>
      <c r="S406" s="54"/>
    </row>
    <row r="407" spans="6:19" ht="12.75" customHeight="1">
      <c r="F407" s="54"/>
      <c r="G407" s="54"/>
      <c r="H407" s="54"/>
      <c r="I407" s="54"/>
      <c r="J407" s="37"/>
      <c r="K407" s="54"/>
      <c r="L407" s="54"/>
      <c r="M407" s="54"/>
      <c r="O407" s="37"/>
      <c r="S407" s="54"/>
    </row>
    <row r="408" spans="6:19" ht="12.75" customHeight="1">
      <c r="F408" s="54"/>
      <c r="G408" s="54"/>
      <c r="H408" s="54"/>
      <c r="I408" s="54"/>
      <c r="J408" s="37"/>
      <c r="K408" s="54"/>
      <c r="L408" s="54"/>
      <c r="M408" s="54"/>
      <c r="O408" s="37"/>
      <c r="S408" s="54"/>
    </row>
    <row r="409" spans="6:19" ht="12.75" customHeight="1">
      <c r="F409" s="54"/>
      <c r="G409" s="54"/>
      <c r="H409" s="54"/>
      <c r="I409" s="54"/>
      <c r="J409" s="37"/>
      <c r="K409" s="54"/>
      <c r="L409" s="54"/>
      <c r="M409" s="54"/>
      <c r="O409" s="37"/>
      <c r="S409" s="54"/>
    </row>
    <row r="410" spans="6:19" ht="12.75" customHeight="1">
      <c r="F410" s="54"/>
      <c r="G410" s="54"/>
      <c r="H410" s="54"/>
      <c r="I410" s="54"/>
      <c r="J410" s="37"/>
      <c r="K410" s="54"/>
      <c r="L410" s="54"/>
      <c r="M410" s="54"/>
      <c r="O410" s="37"/>
      <c r="S410" s="54"/>
    </row>
    <row r="411" spans="6:19" ht="12.75" customHeight="1">
      <c r="F411" s="54"/>
      <c r="G411" s="54"/>
      <c r="H411" s="54"/>
      <c r="I411" s="54"/>
      <c r="J411" s="37"/>
      <c r="K411" s="54"/>
      <c r="L411" s="54"/>
      <c r="M411" s="54"/>
      <c r="O411" s="37"/>
      <c r="S411" s="54"/>
    </row>
    <row r="412" spans="6:19" ht="12.75" customHeight="1">
      <c r="F412" s="54"/>
      <c r="G412" s="54"/>
      <c r="H412" s="54"/>
      <c r="I412" s="54"/>
      <c r="J412" s="37"/>
      <c r="K412" s="54"/>
      <c r="L412" s="54"/>
      <c r="M412" s="54"/>
      <c r="O412" s="37"/>
      <c r="S412" s="54"/>
    </row>
    <row r="413" spans="6:19" ht="12.75" customHeight="1">
      <c r="F413" s="54"/>
      <c r="G413" s="54"/>
      <c r="H413" s="54"/>
      <c r="I413" s="54"/>
      <c r="J413" s="37"/>
      <c r="K413" s="54"/>
      <c r="L413" s="54"/>
      <c r="M413" s="54"/>
      <c r="O413" s="37"/>
      <c r="S413" s="54"/>
    </row>
    <row r="414" spans="6:19" ht="12.75" customHeight="1">
      <c r="F414" s="54"/>
      <c r="G414" s="54"/>
      <c r="H414" s="54"/>
      <c r="I414" s="54"/>
      <c r="J414" s="37"/>
      <c r="K414" s="54"/>
      <c r="L414" s="54"/>
      <c r="M414" s="54"/>
      <c r="O414" s="37"/>
      <c r="S414" s="54"/>
    </row>
    <row r="415" spans="6:19" ht="12.75" customHeight="1">
      <c r="F415" s="54"/>
      <c r="G415" s="54"/>
      <c r="H415" s="54"/>
      <c r="I415" s="54"/>
      <c r="J415" s="37"/>
      <c r="K415" s="54"/>
      <c r="L415" s="54"/>
      <c r="M415" s="54"/>
      <c r="O415" s="37"/>
      <c r="S415" s="54"/>
    </row>
    <row r="416" spans="6:19" ht="12.75" customHeight="1">
      <c r="F416" s="54"/>
      <c r="G416" s="54"/>
      <c r="H416" s="54"/>
      <c r="I416" s="54"/>
      <c r="J416" s="37"/>
      <c r="K416" s="54"/>
      <c r="L416" s="54"/>
      <c r="M416" s="54"/>
      <c r="O416" s="37"/>
      <c r="S416" s="54"/>
    </row>
    <row r="417" spans="6:19" ht="12.75" customHeight="1">
      <c r="F417" s="54"/>
      <c r="G417" s="54"/>
      <c r="H417" s="54"/>
      <c r="I417" s="54"/>
      <c r="J417" s="37"/>
      <c r="K417" s="54"/>
      <c r="L417" s="54"/>
      <c r="M417" s="54"/>
      <c r="O417" s="37"/>
      <c r="S417" s="54"/>
    </row>
    <row r="418" spans="6:19" ht="12.75" customHeight="1">
      <c r="F418" s="54"/>
      <c r="G418" s="54"/>
      <c r="H418" s="54"/>
      <c r="I418" s="54"/>
      <c r="J418" s="37"/>
      <c r="K418" s="54"/>
      <c r="L418" s="54"/>
      <c r="M418" s="54"/>
      <c r="O418" s="37"/>
      <c r="S418" s="54"/>
    </row>
    <row r="419" spans="6:19" ht="12.75" customHeight="1">
      <c r="F419" s="54"/>
      <c r="G419" s="54"/>
      <c r="H419" s="54"/>
      <c r="I419" s="54"/>
      <c r="J419" s="37"/>
      <c r="K419" s="54"/>
      <c r="L419" s="54"/>
      <c r="M419" s="54"/>
      <c r="O419" s="37"/>
      <c r="S419" s="54"/>
    </row>
    <row r="420" spans="6:19" ht="12.75" customHeight="1">
      <c r="F420" s="54"/>
      <c r="G420" s="54"/>
      <c r="H420" s="54"/>
      <c r="I420" s="54"/>
      <c r="J420" s="37"/>
      <c r="K420" s="54"/>
      <c r="L420" s="54"/>
      <c r="M420" s="54"/>
      <c r="O420" s="37"/>
      <c r="S420" s="54"/>
    </row>
    <row r="421" spans="6:19" ht="12.75" customHeight="1">
      <c r="F421" s="54"/>
      <c r="G421" s="54"/>
      <c r="H421" s="54"/>
      <c r="I421" s="54"/>
      <c r="J421" s="37"/>
      <c r="K421" s="54"/>
      <c r="L421" s="54"/>
      <c r="M421" s="54"/>
      <c r="O421" s="37"/>
      <c r="S421" s="54"/>
    </row>
    <row r="422" spans="6:19" ht="12.75" customHeight="1">
      <c r="F422" s="54"/>
      <c r="G422" s="54"/>
      <c r="H422" s="54"/>
      <c r="I422" s="54"/>
      <c r="J422" s="37"/>
      <c r="K422" s="54"/>
      <c r="L422" s="54"/>
      <c r="M422" s="54"/>
      <c r="O422" s="37"/>
      <c r="S422" s="54"/>
    </row>
    <row r="423" spans="6:19" ht="12.75" customHeight="1">
      <c r="F423" s="54"/>
      <c r="G423" s="54"/>
      <c r="H423" s="54"/>
      <c r="I423" s="54"/>
      <c r="J423" s="37"/>
      <c r="K423" s="54"/>
      <c r="L423" s="54"/>
      <c r="M423" s="54"/>
      <c r="O423" s="37"/>
      <c r="S423" s="54"/>
    </row>
    <row r="424" spans="6:19" ht="12.75" customHeight="1">
      <c r="F424" s="54"/>
      <c r="G424" s="54"/>
      <c r="H424" s="54"/>
      <c r="I424" s="54"/>
      <c r="J424" s="37"/>
      <c r="K424" s="54"/>
      <c r="L424" s="54"/>
      <c r="M424" s="54"/>
      <c r="O424" s="37"/>
      <c r="S424" s="54"/>
    </row>
    <row r="425" spans="6:19" ht="12.75" customHeight="1">
      <c r="F425" s="54"/>
      <c r="G425" s="54"/>
      <c r="H425" s="54"/>
      <c r="I425" s="54"/>
      <c r="J425" s="37"/>
      <c r="K425" s="54"/>
      <c r="L425" s="54"/>
      <c r="M425" s="54"/>
      <c r="O425" s="37"/>
      <c r="S425" s="54"/>
    </row>
    <row r="426" spans="6:19" ht="12.75" customHeight="1">
      <c r="F426" s="54"/>
      <c r="G426" s="54"/>
      <c r="H426" s="54"/>
      <c r="I426" s="54"/>
      <c r="J426" s="37"/>
      <c r="K426" s="54"/>
      <c r="L426" s="54"/>
      <c r="M426" s="54"/>
      <c r="O426" s="37"/>
      <c r="S426" s="54"/>
    </row>
    <row r="427" spans="6:19" ht="12.75" customHeight="1">
      <c r="F427" s="54"/>
      <c r="G427" s="54"/>
      <c r="H427" s="54"/>
      <c r="I427" s="54"/>
      <c r="J427" s="37"/>
      <c r="K427" s="54"/>
      <c r="L427" s="54"/>
      <c r="M427" s="54"/>
      <c r="O427" s="37"/>
      <c r="S427" s="54"/>
    </row>
    <row r="428" spans="6:19" ht="12.75" customHeight="1">
      <c r="F428" s="54"/>
      <c r="G428" s="54"/>
      <c r="H428" s="54"/>
      <c r="I428" s="54"/>
      <c r="J428" s="37"/>
      <c r="K428" s="54"/>
      <c r="L428" s="54"/>
      <c r="M428" s="54"/>
      <c r="O428" s="37"/>
      <c r="S428" s="54"/>
    </row>
    <row r="429" spans="6:19" ht="12.75" customHeight="1">
      <c r="F429" s="54"/>
      <c r="G429" s="54"/>
      <c r="H429" s="54"/>
      <c r="I429" s="54"/>
      <c r="J429" s="37"/>
      <c r="K429" s="54"/>
      <c r="L429" s="54"/>
      <c r="M429" s="54"/>
      <c r="O429" s="37"/>
      <c r="S429" s="54"/>
    </row>
    <row r="430" spans="6:19" ht="12.75" customHeight="1">
      <c r="F430" s="54"/>
      <c r="G430" s="54"/>
      <c r="H430" s="54"/>
      <c r="I430" s="54"/>
      <c r="J430" s="37"/>
      <c r="K430" s="54"/>
      <c r="L430" s="54"/>
      <c r="M430" s="54"/>
      <c r="O430" s="37"/>
      <c r="S430" s="54"/>
    </row>
    <row r="431" spans="6:19" ht="12.75" customHeight="1">
      <c r="F431" s="54"/>
      <c r="G431" s="54"/>
      <c r="H431" s="54"/>
      <c r="I431" s="54"/>
      <c r="J431" s="37"/>
      <c r="K431" s="54"/>
      <c r="L431" s="54"/>
      <c r="M431" s="54"/>
      <c r="O431" s="37"/>
      <c r="S431" s="54"/>
    </row>
    <row r="432" spans="6:19" ht="12.75" customHeight="1">
      <c r="F432" s="54"/>
      <c r="G432" s="54"/>
      <c r="H432" s="54"/>
      <c r="I432" s="54"/>
      <c r="J432" s="37"/>
      <c r="K432" s="54"/>
      <c r="L432" s="54"/>
      <c r="M432" s="54"/>
      <c r="O432" s="37"/>
      <c r="S432" s="54"/>
    </row>
    <row r="433" spans="6:19" ht="12.75" customHeight="1">
      <c r="F433" s="54"/>
      <c r="G433" s="54"/>
      <c r="H433" s="54"/>
      <c r="I433" s="54"/>
      <c r="J433" s="37"/>
      <c r="K433" s="54"/>
      <c r="L433" s="54"/>
      <c r="M433" s="54"/>
      <c r="O433" s="37"/>
      <c r="S433" s="54"/>
    </row>
    <row r="434" spans="6:19" ht="12.75" customHeight="1">
      <c r="F434" s="54"/>
      <c r="G434" s="54"/>
      <c r="H434" s="54"/>
      <c r="I434" s="54"/>
      <c r="J434" s="37"/>
      <c r="K434" s="54"/>
      <c r="L434" s="54"/>
      <c r="M434" s="54"/>
      <c r="O434" s="37"/>
      <c r="S434" s="54"/>
    </row>
    <row r="435" spans="6:19" ht="12.75" customHeight="1">
      <c r="F435" s="54"/>
      <c r="G435" s="54"/>
      <c r="H435" s="54"/>
      <c r="I435" s="54"/>
      <c r="J435" s="37"/>
      <c r="K435" s="54"/>
      <c r="L435" s="54"/>
      <c r="M435" s="54"/>
      <c r="O435" s="37"/>
      <c r="S435" s="54"/>
    </row>
    <row r="436" spans="6:19" ht="12.75" customHeight="1">
      <c r="F436" s="54"/>
      <c r="G436" s="54"/>
      <c r="H436" s="54"/>
      <c r="I436" s="54"/>
      <c r="J436" s="37"/>
      <c r="K436" s="54"/>
      <c r="L436" s="54"/>
      <c r="M436" s="54"/>
      <c r="O436" s="37"/>
      <c r="S436" s="54"/>
    </row>
    <row r="437" spans="6:19" ht="12.75" customHeight="1">
      <c r="F437" s="54"/>
      <c r="G437" s="54"/>
      <c r="H437" s="54"/>
      <c r="I437" s="54"/>
      <c r="J437" s="37"/>
      <c r="K437" s="54"/>
      <c r="L437" s="54"/>
      <c r="M437" s="54"/>
      <c r="O437" s="37"/>
      <c r="S437" s="54"/>
    </row>
    <row r="438" spans="6:19" ht="12.75" customHeight="1">
      <c r="F438" s="54"/>
      <c r="G438" s="54"/>
      <c r="H438" s="54"/>
      <c r="I438" s="54"/>
      <c r="J438" s="37"/>
      <c r="K438" s="54"/>
      <c r="L438" s="54"/>
      <c r="M438" s="54"/>
      <c r="O438" s="37"/>
      <c r="S438" s="54"/>
    </row>
    <row r="439" spans="6:19" ht="12.75" customHeight="1">
      <c r="F439" s="54"/>
      <c r="G439" s="54"/>
      <c r="H439" s="54"/>
      <c r="I439" s="54"/>
      <c r="J439" s="37"/>
      <c r="K439" s="54"/>
      <c r="L439" s="54"/>
      <c r="M439" s="54"/>
      <c r="O439" s="37"/>
      <c r="S439" s="54"/>
    </row>
    <row r="440" spans="6:19" ht="12.75" customHeight="1">
      <c r="F440" s="54"/>
      <c r="G440" s="54"/>
      <c r="H440" s="54"/>
      <c r="I440" s="54"/>
      <c r="J440" s="37"/>
      <c r="K440" s="54"/>
      <c r="L440" s="54"/>
      <c r="M440" s="54"/>
      <c r="O440" s="37"/>
      <c r="S440" s="54"/>
    </row>
    <row r="441" spans="6:19" ht="12.75" customHeight="1">
      <c r="F441" s="54"/>
      <c r="G441" s="54"/>
      <c r="H441" s="54"/>
      <c r="I441" s="54"/>
      <c r="J441" s="37"/>
      <c r="K441" s="54"/>
      <c r="L441" s="54"/>
      <c r="M441" s="54"/>
      <c r="O441" s="37"/>
      <c r="S441" s="54"/>
    </row>
    <row r="442" spans="6:19" ht="12.75" customHeight="1">
      <c r="F442" s="54"/>
      <c r="G442" s="54"/>
      <c r="H442" s="54"/>
      <c r="I442" s="54"/>
      <c r="J442" s="37"/>
      <c r="K442" s="54"/>
      <c r="L442" s="54"/>
      <c r="M442" s="54"/>
      <c r="O442" s="37"/>
      <c r="S442" s="54"/>
    </row>
    <row r="443" spans="6:19" ht="12.75" customHeight="1">
      <c r="F443" s="54"/>
      <c r="G443" s="54"/>
      <c r="H443" s="54"/>
      <c r="I443" s="54"/>
      <c r="J443" s="37"/>
      <c r="K443" s="54"/>
      <c r="L443" s="54"/>
      <c r="M443" s="54"/>
      <c r="O443" s="37"/>
      <c r="S443" s="54"/>
    </row>
    <row r="444" spans="6:19" ht="12.75" customHeight="1">
      <c r="F444" s="54"/>
      <c r="G444" s="54"/>
      <c r="H444" s="54"/>
      <c r="I444" s="54"/>
      <c r="J444" s="37"/>
      <c r="K444" s="54"/>
      <c r="L444" s="54"/>
      <c r="M444" s="54"/>
      <c r="O444" s="37"/>
      <c r="S444" s="54"/>
    </row>
    <row r="445" spans="6:19" ht="12.75" customHeight="1">
      <c r="F445" s="54"/>
      <c r="G445" s="54"/>
      <c r="H445" s="54"/>
      <c r="I445" s="54"/>
      <c r="J445" s="37"/>
      <c r="K445" s="54"/>
      <c r="L445" s="54"/>
      <c r="M445" s="54"/>
      <c r="O445" s="37"/>
      <c r="S445" s="54"/>
    </row>
    <row r="446" spans="6:19" ht="12.75" customHeight="1">
      <c r="F446" s="54"/>
      <c r="G446" s="54"/>
      <c r="H446" s="54"/>
      <c r="I446" s="54"/>
      <c r="J446" s="37"/>
      <c r="K446" s="54"/>
      <c r="L446" s="54"/>
      <c r="M446" s="54"/>
      <c r="O446" s="37"/>
      <c r="S446" s="54"/>
    </row>
    <row r="447" spans="6:19" ht="12.75" customHeight="1">
      <c r="F447" s="54"/>
      <c r="G447" s="54"/>
      <c r="H447" s="54"/>
      <c r="I447" s="54"/>
      <c r="J447" s="37"/>
      <c r="K447" s="54"/>
      <c r="L447" s="54"/>
      <c r="M447" s="54"/>
      <c r="O447" s="37"/>
      <c r="S447" s="54"/>
    </row>
    <row r="448" spans="6:19" ht="12.75" customHeight="1">
      <c r="F448" s="54"/>
      <c r="G448" s="54"/>
      <c r="H448" s="54"/>
      <c r="I448" s="54"/>
      <c r="J448" s="37"/>
      <c r="K448" s="54"/>
      <c r="L448" s="54"/>
      <c r="M448" s="54"/>
      <c r="O448" s="37"/>
      <c r="S448" s="54"/>
    </row>
    <row r="449" spans="6:19" ht="12.75" customHeight="1">
      <c r="F449" s="54"/>
      <c r="G449" s="54"/>
      <c r="H449" s="54"/>
      <c r="I449" s="54"/>
      <c r="J449" s="37"/>
      <c r="K449" s="54"/>
      <c r="L449" s="54"/>
      <c r="M449" s="54"/>
      <c r="O449" s="37"/>
      <c r="S449" s="54"/>
    </row>
    <row r="450" spans="6:19" ht="12.75" customHeight="1">
      <c r="F450" s="54"/>
      <c r="G450" s="54"/>
      <c r="H450" s="54"/>
      <c r="I450" s="54"/>
      <c r="J450" s="37"/>
      <c r="K450" s="54"/>
      <c r="L450" s="54"/>
      <c r="M450" s="54"/>
      <c r="O450" s="37"/>
      <c r="S450" s="54"/>
    </row>
    <row r="451" spans="6:19" ht="12.75" customHeight="1">
      <c r="F451" s="54"/>
      <c r="G451" s="54"/>
      <c r="H451" s="54"/>
      <c r="I451" s="54"/>
      <c r="J451" s="37"/>
      <c r="K451" s="54"/>
      <c r="L451" s="54"/>
      <c r="M451" s="54"/>
      <c r="O451" s="37"/>
      <c r="S451" s="54"/>
    </row>
    <row r="452" spans="6:19" ht="12.75" customHeight="1">
      <c r="F452" s="54"/>
      <c r="G452" s="54"/>
      <c r="H452" s="54"/>
      <c r="I452" s="54"/>
      <c r="J452" s="37"/>
      <c r="K452" s="54"/>
      <c r="L452" s="54"/>
      <c r="M452" s="54"/>
      <c r="O452" s="37"/>
      <c r="S452" s="54"/>
    </row>
    <row r="453" spans="6:19" ht="12.75" customHeight="1">
      <c r="F453" s="54"/>
      <c r="G453" s="54"/>
      <c r="H453" s="54"/>
      <c r="I453" s="54"/>
      <c r="J453" s="37"/>
      <c r="K453" s="54"/>
      <c r="L453" s="54"/>
      <c r="M453" s="54"/>
      <c r="O453" s="37"/>
      <c r="S453" s="54"/>
    </row>
    <row r="454" spans="6:19" ht="12.75" customHeight="1">
      <c r="F454" s="54"/>
      <c r="G454" s="54"/>
      <c r="H454" s="54"/>
      <c r="I454" s="54"/>
      <c r="J454" s="37"/>
      <c r="K454" s="54"/>
      <c r="L454" s="54"/>
      <c r="M454" s="54"/>
      <c r="O454" s="37"/>
      <c r="S454" s="54"/>
    </row>
    <row r="455" spans="6:19" ht="12.75" customHeight="1">
      <c r="F455" s="54"/>
      <c r="G455" s="54"/>
      <c r="H455" s="54"/>
      <c r="I455" s="54"/>
      <c r="J455" s="37"/>
      <c r="K455" s="54"/>
      <c r="L455" s="54"/>
      <c r="M455" s="54"/>
      <c r="O455" s="37"/>
      <c r="S455" s="54"/>
    </row>
    <row r="456" spans="6:19" ht="12.75" customHeight="1">
      <c r="F456" s="54"/>
      <c r="G456" s="54"/>
      <c r="H456" s="54"/>
      <c r="I456" s="54"/>
      <c r="J456" s="37"/>
      <c r="K456" s="54"/>
      <c r="L456" s="54"/>
      <c r="M456" s="54"/>
      <c r="O456" s="37"/>
      <c r="S456" s="54"/>
    </row>
    <row r="457" spans="6:19" ht="12.75" customHeight="1">
      <c r="F457" s="54"/>
      <c r="G457" s="54"/>
      <c r="H457" s="54"/>
      <c r="I457" s="54"/>
      <c r="J457" s="37"/>
      <c r="K457" s="54"/>
      <c r="L457" s="54"/>
      <c r="M457" s="54"/>
      <c r="O457" s="37"/>
      <c r="S457" s="54"/>
    </row>
    <row r="458" spans="6:19" ht="12.75" customHeight="1">
      <c r="F458" s="54"/>
      <c r="G458" s="54"/>
      <c r="H458" s="54"/>
      <c r="I458" s="54"/>
      <c r="J458" s="37"/>
      <c r="K458" s="54"/>
      <c r="L458" s="54"/>
      <c r="M458" s="54"/>
      <c r="O458" s="37"/>
      <c r="S458" s="54"/>
    </row>
    <row r="459" spans="6:19" ht="12.75" customHeight="1">
      <c r="F459" s="54"/>
      <c r="G459" s="54"/>
      <c r="H459" s="54"/>
      <c r="I459" s="54"/>
      <c r="J459" s="37"/>
      <c r="K459" s="54"/>
      <c r="L459" s="54"/>
      <c r="M459" s="54"/>
      <c r="O459" s="37"/>
      <c r="S459" s="54"/>
    </row>
    <row r="460" spans="6:19" ht="12.75" customHeight="1">
      <c r="F460" s="54"/>
      <c r="G460" s="54"/>
      <c r="H460" s="54"/>
      <c r="I460" s="54"/>
      <c r="J460" s="37"/>
      <c r="K460" s="54"/>
      <c r="L460" s="54"/>
      <c r="M460" s="54"/>
      <c r="O460" s="37"/>
      <c r="S460" s="54"/>
    </row>
    <row r="461" spans="6:19" ht="12.75" customHeight="1">
      <c r="F461" s="54"/>
      <c r="G461" s="54"/>
      <c r="H461" s="54"/>
      <c r="I461" s="54"/>
      <c r="J461" s="37"/>
      <c r="K461" s="54"/>
      <c r="L461" s="54"/>
      <c r="M461" s="54"/>
      <c r="O461" s="37"/>
      <c r="S461" s="54"/>
    </row>
    <row r="462" spans="6:19" ht="12.75" customHeight="1">
      <c r="F462" s="54"/>
      <c r="G462" s="54"/>
      <c r="H462" s="54"/>
      <c r="I462" s="54"/>
      <c r="J462" s="37"/>
      <c r="K462" s="54"/>
      <c r="L462" s="54"/>
      <c r="M462" s="54"/>
      <c r="O462" s="37"/>
      <c r="S462" s="54"/>
    </row>
    <row r="463" spans="6:19" ht="12.75" customHeight="1">
      <c r="F463" s="54"/>
      <c r="G463" s="54"/>
      <c r="H463" s="54"/>
      <c r="I463" s="54"/>
      <c r="J463" s="37"/>
      <c r="K463" s="54"/>
      <c r="L463" s="54"/>
      <c r="M463" s="54"/>
      <c r="O463" s="37"/>
      <c r="S463" s="54"/>
    </row>
    <row r="464" spans="6:19" ht="12.75" customHeight="1">
      <c r="F464" s="54"/>
      <c r="G464" s="54"/>
      <c r="H464" s="54"/>
      <c r="I464" s="54"/>
      <c r="J464" s="37"/>
      <c r="K464" s="54"/>
      <c r="L464" s="54"/>
      <c r="M464" s="54"/>
      <c r="O464" s="37"/>
      <c r="S464" s="54"/>
    </row>
    <row r="465" spans="6:19" ht="12.75" customHeight="1">
      <c r="F465" s="54"/>
      <c r="G465" s="54"/>
      <c r="H465" s="54"/>
      <c r="I465" s="54"/>
      <c r="J465" s="37"/>
      <c r="K465" s="54"/>
      <c r="L465" s="54"/>
      <c r="M465" s="54"/>
      <c r="O465" s="37"/>
      <c r="S465" s="54"/>
    </row>
    <row r="466" spans="6:19" ht="12.75" customHeight="1">
      <c r="F466" s="54"/>
      <c r="G466" s="54"/>
      <c r="H466" s="54"/>
      <c r="I466" s="54"/>
      <c r="J466" s="37"/>
      <c r="K466" s="54"/>
      <c r="L466" s="54"/>
      <c r="M466" s="54"/>
      <c r="O466" s="37"/>
      <c r="S466" s="54"/>
    </row>
    <row r="467" spans="6:19" ht="12.75" customHeight="1">
      <c r="F467" s="54"/>
      <c r="G467" s="54"/>
      <c r="H467" s="54"/>
      <c r="I467" s="54"/>
      <c r="J467" s="37"/>
      <c r="K467" s="54"/>
      <c r="L467" s="54"/>
      <c r="M467" s="54"/>
      <c r="O467" s="37"/>
      <c r="S467" s="54"/>
    </row>
    <row r="468" spans="6:19" ht="12.75" customHeight="1">
      <c r="F468" s="54"/>
      <c r="G468" s="54"/>
      <c r="H468" s="54"/>
      <c r="I468" s="54"/>
      <c r="J468" s="37"/>
      <c r="K468" s="54"/>
      <c r="L468" s="54"/>
      <c r="M468" s="54"/>
      <c r="O468" s="37"/>
      <c r="S468" s="54"/>
    </row>
    <row r="469" spans="6:19" ht="12.75" customHeight="1">
      <c r="F469" s="54"/>
      <c r="G469" s="54"/>
      <c r="H469" s="54"/>
      <c r="I469" s="54"/>
      <c r="J469" s="37"/>
      <c r="K469" s="54"/>
      <c r="L469" s="54"/>
      <c r="M469" s="54"/>
      <c r="O469" s="37"/>
      <c r="S469" s="54"/>
    </row>
    <row r="470" spans="6:19" ht="12.75" customHeight="1">
      <c r="F470" s="54"/>
      <c r="G470" s="54"/>
      <c r="H470" s="54"/>
      <c r="I470" s="54"/>
      <c r="J470" s="37"/>
      <c r="K470" s="54"/>
      <c r="L470" s="54"/>
      <c r="M470" s="54"/>
      <c r="O470" s="37"/>
      <c r="S470" s="54"/>
    </row>
    <row r="471" spans="6:19" ht="12.75" customHeight="1">
      <c r="F471" s="54"/>
      <c r="G471" s="54"/>
      <c r="H471" s="54"/>
      <c r="I471" s="54"/>
      <c r="J471" s="37"/>
      <c r="K471" s="54"/>
      <c r="L471" s="54"/>
      <c r="M471" s="54"/>
      <c r="O471" s="37"/>
      <c r="S471" s="54"/>
    </row>
    <row r="472" spans="6:19" ht="12.75" customHeight="1">
      <c r="F472" s="54"/>
      <c r="G472" s="54"/>
      <c r="H472" s="54"/>
      <c r="I472" s="54"/>
      <c r="J472" s="37"/>
      <c r="K472" s="54"/>
      <c r="L472" s="54"/>
      <c r="M472" s="54"/>
      <c r="O472" s="37"/>
      <c r="S472" s="54"/>
    </row>
    <row r="473" spans="6:19" ht="12.75" customHeight="1">
      <c r="F473" s="54"/>
      <c r="G473" s="54"/>
      <c r="H473" s="54"/>
      <c r="I473" s="54"/>
      <c r="J473" s="37"/>
      <c r="K473" s="54"/>
      <c r="L473" s="54"/>
      <c r="M473" s="54"/>
      <c r="O473" s="37"/>
      <c r="S473" s="54"/>
    </row>
    <row r="474" spans="6:19" ht="12.75" customHeight="1">
      <c r="F474" s="54"/>
      <c r="G474" s="54"/>
      <c r="H474" s="54"/>
      <c r="I474" s="54"/>
      <c r="J474" s="37"/>
      <c r="K474" s="54"/>
      <c r="L474" s="54"/>
      <c r="M474" s="54"/>
      <c r="O474" s="37"/>
      <c r="S474" s="54"/>
    </row>
    <row r="475" spans="6:19" ht="12.75" customHeight="1">
      <c r="F475" s="54"/>
      <c r="G475" s="54"/>
      <c r="H475" s="54"/>
      <c r="I475" s="54"/>
      <c r="J475" s="37"/>
      <c r="K475" s="54"/>
      <c r="L475" s="54"/>
      <c r="M475" s="54"/>
      <c r="O475" s="37"/>
      <c r="S475" s="54"/>
    </row>
    <row r="476" spans="6:19" ht="12.75" customHeight="1">
      <c r="F476" s="54"/>
      <c r="G476" s="54"/>
      <c r="H476" s="54"/>
      <c r="I476" s="54"/>
      <c r="J476" s="37"/>
      <c r="K476" s="54"/>
      <c r="L476" s="54"/>
      <c r="M476" s="54"/>
      <c r="O476" s="37"/>
      <c r="S476" s="54"/>
    </row>
    <row r="477" spans="6:19" ht="12.75" customHeight="1">
      <c r="F477" s="54"/>
      <c r="G477" s="54"/>
      <c r="H477" s="54"/>
      <c r="I477" s="54"/>
      <c r="J477" s="37"/>
      <c r="K477" s="54"/>
      <c r="L477" s="54"/>
      <c r="M477" s="54"/>
      <c r="O477" s="37"/>
      <c r="S477" s="54"/>
    </row>
    <row r="478" spans="6:19" ht="12.75" customHeight="1">
      <c r="F478" s="54"/>
      <c r="G478" s="54"/>
      <c r="H478" s="54"/>
      <c r="I478" s="54"/>
      <c r="J478" s="37"/>
      <c r="K478" s="54"/>
      <c r="L478" s="54"/>
      <c r="M478" s="54"/>
      <c r="O478" s="37"/>
      <c r="S478" s="54"/>
    </row>
    <row r="479" spans="6:19" ht="12.75" customHeight="1">
      <c r="F479" s="54"/>
      <c r="G479" s="54"/>
      <c r="H479" s="54"/>
      <c r="I479" s="54"/>
      <c r="J479" s="37"/>
      <c r="K479" s="54"/>
      <c r="L479" s="54"/>
      <c r="M479" s="54"/>
      <c r="O479" s="37"/>
      <c r="S479" s="54"/>
    </row>
    <row r="480" spans="6:19" ht="12.75" customHeight="1">
      <c r="F480" s="54"/>
      <c r="G480" s="54"/>
      <c r="H480" s="54"/>
      <c r="I480" s="54"/>
      <c r="J480" s="37"/>
      <c r="K480" s="54"/>
      <c r="L480" s="54"/>
      <c r="M480" s="54"/>
      <c r="O480" s="37"/>
      <c r="S480" s="54"/>
    </row>
    <row r="481" spans="6:19" ht="12.75" customHeight="1">
      <c r="F481" s="54"/>
      <c r="G481" s="54"/>
      <c r="H481" s="54"/>
      <c r="I481" s="54"/>
      <c r="J481" s="37"/>
      <c r="K481" s="54"/>
      <c r="L481" s="54"/>
      <c r="M481" s="54"/>
      <c r="O481" s="37"/>
      <c r="S481" s="54"/>
    </row>
    <row r="482" spans="6:19" ht="12.75" customHeight="1">
      <c r="F482" s="54"/>
      <c r="G482" s="54"/>
      <c r="H482" s="54"/>
      <c r="I482" s="54"/>
      <c r="J482" s="37"/>
      <c r="K482" s="54"/>
      <c r="L482" s="54"/>
      <c r="M482" s="54"/>
      <c r="O482" s="37"/>
      <c r="S482" s="54"/>
    </row>
    <row r="483" spans="6:19" ht="12.75" customHeight="1">
      <c r="F483" s="54"/>
      <c r="G483" s="54"/>
      <c r="H483" s="54"/>
      <c r="I483" s="54"/>
      <c r="J483" s="37"/>
      <c r="K483" s="54"/>
      <c r="L483" s="54"/>
      <c r="M483" s="54"/>
      <c r="O483" s="37"/>
      <c r="S483" s="54"/>
    </row>
    <row r="484" spans="6:19" ht="12.75" customHeight="1">
      <c r="F484" s="54"/>
      <c r="G484" s="54"/>
      <c r="H484" s="54"/>
      <c r="I484" s="54"/>
      <c r="J484" s="37"/>
      <c r="K484" s="54"/>
      <c r="L484" s="54"/>
      <c r="M484" s="54"/>
      <c r="O484" s="37"/>
      <c r="S484" s="54"/>
    </row>
    <row r="485" spans="6:19" ht="12.75" customHeight="1">
      <c r="F485" s="54"/>
      <c r="G485" s="54"/>
      <c r="H485" s="54"/>
      <c r="I485" s="54"/>
      <c r="J485" s="37"/>
      <c r="K485" s="54"/>
      <c r="L485" s="54"/>
      <c r="M485" s="54"/>
      <c r="O485" s="37"/>
      <c r="S485" s="54"/>
    </row>
    <row r="486" spans="6:19" ht="12.75" customHeight="1">
      <c r="F486" s="54"/>
      <c r="G486" s="54"/>
      <c r="H486" s="54"/>
      <c r="I486" s="54"/>
      <c r="J486" s="37"/>
      <c r="K486" s="54"/>
      <c r="L486" s="54"/>
      <c r="M486" s="54"/>
      <c r="O486" s="37"/>
      <c r="S486" s="54"/>
    </row>
    <row r="487" spans="6:19" ht="12.75" customHeight="1">
      <c r="F487" s="54"/>
      <c r="G487" s="54"/>
      <c r="H487" s="54"/>
      <c r="I487" s="54"/>
      <c r="J487" s="37"/>
      <c r="K487" s="54"/>
      <c r="L487" s="54"/>
      <c r="M487" s="54"/>
      <c r="O487" s="37"/>
      <c r="S487" s="54"/>
    </row>
    <row r="488" spans="6:19" ht="12.75" customHeight="1">
      <c r="F488" s="54"/>
      <c r="G488" s="54"/>
      <c r="H488" s="54"/>
      <c r="I488" s="54"/>
      <c r="J488" s="37"/>
      <c r="K488" s="54"/>
      <c r="L488" s="54"/>
      <c r="M488" s="54"/>
      <c r="O488" s="37"/>
      <c r="S488" s="54"/>
    </row>
    <row r="489" spans="6:19" ht="12.75" customHeight="1">
      <c r="F489" s="54"/>
      <c r="G489" s="54"/>
      <c r="H489" s="54"/>
      <c r="I489" s="54"/>
      <c r="J489" s="37"/>
      <c r="K489" s="54"/>
      <c r="L489" s="54"/>
      <c r="M489" s="54"/>
      <c r="O489" s="37"/>
      <c r="S489" s="54"/>
    </row>
    <row r="490" spans="6:19" ht="12.75" customHeight="1">
      <c r="F490" s="54"/>
      <c r="G490" s="54"/>
      <c r="H490" s="54"/>
      <c r="I490" s="54"/>
      <c r="J490" s="37"/>
      <c r="K490" s="54"/>
      <c r="L490" s="54"/>
      <c r="M490" s="54"/>
      <c r="O490" s="37"/>
      <c r="S490" s="54"/>
    </row>
    <row r="491" spans="6:19" ht="12.75" customHeight="1">
      <c r="F491" s="54"/>
      <c r="G491" s="54"/>
      <c r="H491" s="54"/>
      <c r="I491" s="54"/>
      <c r="J491" s="37"/>
      <c r="K491" s="54"/>
      <c r="L491" s="54"/>
      <c r="M491" s="54"/>
      <c r="O491" s="37"/>
      <c r="S491" s="54"/>
    </row>
    <row r="492" spans="6:19" ht="12.75" customHeight="1">
      <c r="F492" s="54"/>
      <c r="G492" s="54"/>
      <c r="H492" s="54"/>
      <c r="I492" s="54"/>
      <c r="J492" s="37"/>
      <c r="K492" s="54"/>
      <c r="L492" s="54"/>
      <c r="M492" s="54"/>
      <c r="O492" s="37"/>
      <c r="S492" s="54"/>
    </row>
    <row r="493" spans="6:19" ht="12.75" customHeight="1">
      <c r="F493" s="54"/>
      <c r="G493" s="54"/>
      <c r="H493" s="54"/>
      <c r="I493" s="54"/>
      <c r="J493" s="37"/>
      <c r="K493" s="54"/>
      <c r="L493" s="54"/>
      <c r="M493" s="54"/>
      <c r="O493" s="37"/>
      <c r="S493" s="54"/>
    </row>
    <row r="494" spans="6:19" ht="12.75" customHeight="1">
      <c r="F494" s="54"/>
      <c r="G494" s="54"/>
      <c r="H494" s="54"/>
      <c r="I494" s="54"/>
      <c r="J494" s="37"/>
      <c r="K494" s="54"/>
      <c r="L494" s="54"/>
      <c r="M494" s="54"/>
      <c r="O494" s="37"/>
      <c r="S494" s="54"/>
    </row>
    <row r="495" spans="6:19" ht="12.75" customHeight="1">
      <c r="F495" s="54"/>
      <c r="G495" s="54"/>
      <c r="H495" s="54"/>
      <c r="I495" s="54"/>
      <c r="J495" s="37"/>
      <c r="K495" s="54"/>
      <c r="L495" s="54"/>
      <c r="M495" s="54"/>
      <c r="O495" s="37"/>
      <c r="S495" s="54"/>
    </row>
    <row r="496" spans="6:19" ht="12.75" customHeight="1">
      <c r="F496" s="54"/>
      <c r="G496" s="54"/>
      <c r="H496" s="54"/>
      <c r="I496" s="54"/>
      <c r="J496" s="37"/>
      <c r="K496" s="54"/>
      <c r="L496" s="54"/>
      <c r="M496" s="54"/>
      <c r="O496" s="37"/>
      <c r="S496" s="54"/>
    </row>
    <row r="497" spans="6:19" ht="12.75" customHeight="1">
      <c r="F497" s="54"/>
      <c r="G497" s="54"/>
      <c r="H497" s="54"/>
      <c r="I497" s="54"/>
      <c r="J497" s="37"/>
      <c r="K497" s="54"/>
      <c r="L497" s="54"/>
      <c r="M497" s="54"/>
      <c r="O497" s="37"/>
      <c r="S497" s="54"/>
    </row>
    <row r="498" spans="6:19" ht="12.75" customHeight="1">
      <c r="F498" s="54"/>
      <c r="G498" s="54"/>
      <c r="H498" s="54"/>
      <c r="I498" s="54"/>
      <c r="J498" s="37"/>
      <c r="K498" s="54"/>
      <c r="L498" s="54"/>
      <c r="M498" s="54"/>
      <c r="O498" s="37"/>
      <c r="S498" s="54"/>
    </row>
    <row r="499" spans="6:19" ht="12.75" customHeight="1">
      <c r="F499" s="54"/>
      <c r="G499" s="54"/>
      <c r="H499" s="54"/>
      <c r="I499" s="54"/>
      <c r="J499" s="37"/>
      <c r="K499" s="54"/>
      <c r="L499" s="54"/>
      <c r="M499" s="54"/>
      <c r="O499" s="37"/>
      <c r="S499" s="54"/>
    </row>
    <row r="500" spans="6:19" ht="12.75" customHeight="1">
      <c r="F500" s="54"/>
      <c r="G500" s="54"/>
      <c r="H500" s="54"/>
      <c r="I500" s="54"/>
      <c r="J500" s="37"/>
      <c r="K500" s="54"/>
      <c r="L500" s="54"/>
      <c r="M500" s="54"/>
      <c r="O500" s="37"/>
      <c r="S500" s="54"/>
    </row>
    <row r="501" spans="6:19" ht="12.75" customHeight="1">
      <c r="F501" s="54"/>
      <c r="G501" s="54"/>
      <c r="H501" s="54"/>
      <c r="I501" s="54"/>
      <c r="J501" s="37"/>
      <c r="K501" s="54"/>
      <c r="L501" s="54"/>
      <c r="M501" s="54"/>
      <c r="O501" s="37"/>
      <c r="S501" s="54"/>
    </row>
    <row r="502" spans="6:19" ht="12.75" customHeight="1">
      <c r="F502" s="54"/>
      <c r="G502" s="54"/>
      <c r="H502" s="54"/>
      <c r="I502" s="54"/>
      <c r="J502" s="37"/>
      <c r="K502" s="54"/>
      <c r="L502" s="54"/>
      <c r="M502" s="54"/>
      <c r="O502" s="37"/>
      <c r="S502" s="54"/>
    </row>
    <row r="503" spans="6:19" ht="12.75" customHeight="1">
      <c r="F503" s="54"/>
      <c r="G503" s="54"/>
      <c r="H503" s="54"/>
      <c r="I503" s="54"/>
      <c r="J503" s="37"/>
      <c r="K503" s="54"/>
      <c r="L503" s="54"/>
      <c r="M503" s="54"/>
      <c r="O503" s="37"/>
      <c r="S503" s="54"/>
    </row>
    <row r="504" spans="6:19" ht="12.75" customHeight="1">
      <c r="F504" s="54"/>
      <c r="G504" s="54"/>
      <c r="H504" s="54"/>
      <c r="I504" s="54"/>
      <c r="J504" s="37"/>
      <c r="K504" s="54"/>
      <c r="L504" s="54"/>
      <c r="M504" s="54"/>
      <c r="O504" s="37"/>
      <c r="S504" s="54"/>
    </row>
    <row r="505" spans="6:19" ht="12.75" customHeight="1">
      <c r="F505" s="54"/>
      <c r="G505" s="54"/>
      <c r="H505" s="54"/>
      <c r="I505" s="54"/>
      <c r="J505" s="37"/>
      <c r="K505" s="54"/>
      <c r="L505" s="54"/>
      <c r="M505" s="54"/>
      <c r="O505" s="37"/>
      <c r="S505" s="54"/>
    </row>
    <row r="506" spans="6:19" ht="12.75" customHeight="1">
      <c r="F506" s="54"/>
      <c r="G506" s="54"/>
      <c r="H506" s="54"/>
      <c r="I506" s="54"/>
      <c r="J506" s="37"/>
      <c r="K506" s="54"/>
      <c r="L506" s="54"/>
      <c r="M506" s="54"/>
      <c r="O506" s="37"/>
      <c r="S506" s="54"/>
    </row>
    <row r="507" spans="6:19" ht="12.75" customHeight="1">
      <c r="F507" s="54"/>
      <c r="G507" s="54"/>
      <c r="H507" s="54"/>
      <c r="I507" s="54"/>
      <c r="J507" s="37"/>
      <c r="K507" s="54"/>
      <c r="L507" s="54"/>
      <c r="M507" s="54"/>
      <c r="O507" s="37"/>
      <c r="S507" s="54"/>
    </row>
    <row r="508" spans="6:19" ht="12.75" customHeight="1">
      <c r="F508" s="54"/>
      <c r="G508" s="54"/>
      <c r="H508" s="54"/>
      <c r="I508" s="54"/>
      <c r="J508" s="37"/>
      <c r="K508" s="54"/>
      <c r="L508" s="54"/>
      <c r="M508" s="54"/>
      <c r="O508" s="37"/>
      <c r="S508" s="54"/>
    </row>
    <row r="509" spans="6:19" ht="12.75" customHeight="1">
      <c r="F509" s="54"/>
      <c r="G509" s="54"/>
      <c r="H509" s="54"/>
      <c r="I509" s="54"/>
      <c r="J509" s="37"/>
      <c r="K509" s="54"/>
      <c r="L509" s="54"/>
      <c r="M509" s="54"/>
      <c r="O509" s="37"/>
      <c r="S509" s="54"/>
    </row>
    <row r="510" spans="6:19" ht="12.75" customHeight="1">
      <c r="F510" s="54"/>
      <c r="G510" s="54"/>
      <c r="H510" s="54"/>
      <c r="I510" s="54"/>
      <c r="J510" s="37"/>
      <c r="K510" s="54"/>
      <c r="L510" s="54"/>
      <c r="M510" s="54"/>
      <c r="O510" s="37"/>
      <c r="S510" s="54"/>
    </row>
    <row r="511" spans="6:19" ht="12.75" customHeight="1">
      <c r="F511" s="54"/>
      <c r="G511" s="54"/>
      <c r="H511" s="54"/>
      <c r="I511" s="54"/>
      <c r="J511" s="37"/>
      <c r="K511" s="54"/>
      <c r="L511" s="54"/>
      <c r="M511" s="54"/>
      <c r="O511" s="37"/>
      <c r="S511" s="54"/>
    </row>
    <row r="512" spans="6:19" ht="12.75" customHeight="1">
      <c r="F512" s="54"/>
      <c r="G512" s="54"/>
      <c r="H512" s="54"/>
      <c r="I512" s="54"/>
      <c r="J512" s="37"/>
      <c r="K512" s="54"/>
      <c r="L512" s="54"/>
      <c r="M512" s="54"/>
      <c r="O512" s="37"/>
      <c r="S512" s="54"/>
    </row>
    <row r="513" spans="6:19" ht="12.75" customHeight="1">
      <c r="F513" s="54"/>
      <c r="G513" s="54"/>
      <c r="H513" s="54"/>
      <c r="I513" s="54"/>
      <c r="J513" s="37"/>
      <c r="K513" s="54"/>
      <c r="L513" s="54"/>
      <c r="M513" s="54"/>
      <c r="O513" s="37"/>
      <c r="S513" s="54"/>
    </row>
    <row r="514" spans="6:19" ht="12.75" customHeight="1">
      <c r="F514" s="54"/>
      <c r="G514" s="54"/>
      <c r="H514" s="54"/>
      <c r="I514" s="54"/>
      <c r="J514" s="37"/>
      <c r="K514" s="54"/>
      <c r="L514" s="54"/>
      <c r="M514" s="54"/>
      <c r="O514" s="37"/>
      <c r="S514" s="54"/>
    </row>
    <row r="515" spans="6:19" ht="12.75" customHeight="1">
      <c r="F515" s="54"/>
      <c r="G515" s="54"/>
      <c r="H515" s="54"/>
      <c r="I515" s="54"/>
      <c r="J515" s="37"/>
      <c r="K515" s="54"/>
      <c r="L515" s="54"/>
      <c r="M515" s="54"/>
      <c r="O515" s="37"/>
      <c r="S515" s="54"/>
    </row>
    <row r="516" spans="6:19" ht="12.75" customHeight="1">
      <c r="F516" s="54"/>
      <c r="G516" s="54"/>
      <c r="H516" s="54"/>
      <c r="I516" s="54"/>
      <c r="J516" s="37"/>
      <c r="K516" s="54"/>
      <c r="L516" s="54"/>
      <c r="M516" s="54"/>
      <c r="O516" s="37"/>
      <c r="S516" s="54"/>
    </row>
    <row r="517" spans="6:19" ht="12.75" customHeight="1">
      <c r="F517" s="54"/>
      <c r="G517" s="54"/>
      <c r="H517" s="54"/>
      <c r="I517" s="54"/>
      <c r="J517" s="37"/>
      <c r="K517" s="54"/>
      <c r="L517" s="54"/>
      <c r="M517" s="54"/>
      <c r="O517" s="37"/>
      <c r="S517" s="54"/>
    </row>
    <row r="518" spans="6:19" ht="12.75" customHeight="1">
      <c r="F518" s="54"/>
      <c r="G518" s="54"/>
      <c r="H518" s="54"/>
      <c r="I518" s="54"/>
      <c r="J518" s="37"/>
      <c r="K518" s="54"/>
      <c r="L518" s="54"/>
      <c r="M518" s="54"/>
      <c r="O518" s="37"/>
      <c r="S518" s="54"/>
    </row>
    <row r="519" spans="6:19" ht="12.75" customHeight="1">
      <c r="F519" s="54"/>
      <c r="G519" s="54"/>
      <c r="H519" s="54"/>
      <c r="I519" s="54"/>
      <c r="J519" s="37"/>
      <c r="K519" s="54"/>
      <c r="L519" s="54"/>
      <c r="M519" s="54"/>
      <c r="O519" s="37"/>
      <c r="S519" s="54"/>
    </row>
    <row r="520" spans="6:19" ht="12.75" customHeight="1">
      <c r="F520" s="54"/>
      <c r="G520" s="54"/>
      <c r="H520" s="54"/>
      <c r="I520" s="54"/>
      <c r="J520" s="37"/>
      <c r="K520" s="54"/>
      <c r="L520" s="54"/>
      <c r="M520" s="54"/>
      <c r="O520" s="37"/>
      <c r="S520" s="54"/>
    </row>
    <row r="521" spans="6:19" ht="15" customHeight="1">
      <c r="F521" s="54"/>
      <c r="G521" s="54"/>
      <c r="H521" s="54"/>
      <c r="I521" s="54"/>
      <c r="J521" s="37"/>
      <c r="K521" s="54"/>
      <c r="L521" s="54"/>
      <c r="M521" s="54"/>
      <c r="O521" s="37"/>
      <c r="S521" s="54"/>
    </row>
  </sheetData>
  <mergeCells count="92">
    <mergeCell ref="O95:O96"/>
    <mergeCell ref="P95:P96"/>
    <mergeCell ref="J107:J108"/>
    <mergeCell ref="P107:P108"/>
    <mergeCell ref="A107:A108"/>
    <mergeCell ref="B107:B108"/>
    <mergeCell ref="O102:O103"/>
    <mergeCell ref="P102:P103"/>
    <mergeCell ref="M102:M103"/>
    <mergeCell ref="M100:M101"/>
    <mergeCell ref="O100:O101"/>
    <mergeCell ref="P100:P101"/>
    <mergeCell ref="B100:B101"/>
    <mergeCell ref="B102:B103"/>
    <mergeCell ref="A100:A101"/>
    <mergeCell ref="A102:A103"/>
    <mergeCell ref="J100:J101"/>
    <mergeCell ref="J102:J103"/>
    <mergeCell ref="A72:A73"/>
    <mergeCell ref="B72:B73"/>
    <mergeCell ref="P76:P77"/>
    <mergeCell ref="A76:A77"/>
    <mergeCell ref="B76:B77"/>
    <mergeCell ref="J76:J77"/>
    <mergeCell ref="M76:M77"/>
    <mergeCell ref="O76:O77"/>
    <mergeCell ref="J89:J90"/>
    <mergeCell ref="A89:A90"/>
    <mergeCell ref="B89:B90"/>
    <mergeCell ref="A79:A80"/>
    <mergeCell ref="B79:B80"/>
    <mergeCell ref="J79:J80"/>
    <mergeCell ref="A85:A86"/>
    <mergeCell ref="B85:B86"/>
    <mergeCell ref="J85:J86"/>
    <mergeCell ref="A68:A69"/>
    <mergeCell ref="B68:B69"/>
    <mergeCell ref="A70:A71"/>
    <mergeCell ref="B70:B71"/>
    <mergeCell ref="P68:P69"/>
    <mergeCell ref="J68:J69"/>
    <mergeCell ref="M72:M73"/>
    <mergeCell ref="O72:O73"/>
    <mergeCell ref="M70:M71"/>
    <mergeCell ref="O70:O71"/>
    <mergeCell ref="O68:O69"/>
    <mergeCell ref="M68:M69"/>
    <mergeCell ref="J70:J71"/>
    <mergeCell ref="P70:P71"/>
    <mergeCell ref="J72:J73"/>
    <mergeCell ref="P72:P73"/>
    <mergeCell ref="P79:P80"/>
    <mergeCell ref="O79:O80"/>
    <mergeCell ref="M79:M80"/>
    <mergeCell ref="A83:A84"/>
    <mergeCell ref="B83:B84"/>
    <mergeCell ref="J83:J84"/>
    <mergeCell ref="P83:P84"/>
    <mergeCell ref="O89:O90"/>
    <mergeCell ref="P89:P90"/>
    <mergeCell ref="M89:M90"/>
    <mergeCell ref="P85:P86"/>
    <mergeCell ref="M83:M84"/>
    <mergeCell ref="O83:O84"/>
    <mergeCell ref="O85:O86"/>
    <mergeCell ref="M85:M86"/>
    <mergeCell ref="A98:A99"/>
    <mergeCell ref="B98:B99"/>
    <mergeCell ref="J98:J99"/>
    <mergeCell ref="P98:P99"/>
    <mergeCell ref="J93:J94"/>
    <mergeCell ref="A93:A94"/>
    <mergeCell ref="B93:B94"/>
    <mergeCell ref="J95:J96"/>
    <mergeCell ref="A95:A96"/>
    <mergeCell ref="B95:B96"/>
    <mergeCell ref="M93:M94"/>
    <mergeCell ref="O93:O94"/>
    <mergeCell ref="P93:P94"/>
    <mergeCell ref="M98:M99"/>
    <mergeCell ref="O98:O99"/>
    <mergeCell ref="M95:M96"/>
    <mergeCell ref="A111:A112"/>
    <mergeCell ref="B111:B112"/>
    <mergeCell ref="J111:J112"/>
    <mergeCell ref="P111:P112"/>
    <mergeCell ref="M107:M108"/>
    <mergeCell ref="O107:O108"/>
    <mergeCell ref="J109:J110"/>
    <mergeCell ref="P109:P110"/>
    <mergeCell ref="A109:A110"/>
    <mergeCell ref="B109:B110"/>
  </mergeCells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K69:K70 K77 K80 K84:K87 K95:K100" formula="1"/>
    <ignoredError sqref="F8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2023-07-25T18:59:36Z</cp:lastPrinted>
  <dcterms:created xsi:type="dcterms:W3CDTF">2015-06-08T02:34:00Z</dcterms:created>
  <dcterms:modified xsi:type="dcterms:W3CDTF">2024-04-18T03:01:45Z</dcterms:modified>
</cp:coreProperties>
</file>