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570" windowHeight="925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F&amp;O)'!$R$1:$R$274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6" l="1"/>
  <c r="K15" i="6"/>
  <c r="M15" i="6" s="1"/>
  <c r="P20" i="6"/>
  <c r="P21" i="6"/>
  <c r="L54" i="6"/>
  <c r="K54" i="6"/>
  <c r="K65" i="6"/>
  <c r="M65" i="6" s="1"/>
  <c r="M54" i="6" l="1"/>
  <c r="K71" i="6"/>
  <c r="M71" i="6" s="1"/>
  <c r="P19" i="6" l="1"/>
  <c r="P18" i="6"/>
  <c r="L50" i="6"/>
  <c r="K51" i="6"/>
  <c r="K50" i="6"/>
  <c r="K49" i="6"/>
  <c r="L49" i="6"/>
  <c r="L53" i="6"/>
  <c r="K53" i="6"/>
  <c r="L48" i="6"/>
  <c r="K48" i="6"/>
  <c r="M49" i="6" l="1"/>
  <c r="M50" i="6"/>
  <c r="M53" i="6"/>
  <c r="M48" i="6"/>
  <c r="K69" i="6" l="1"/>
  <c r="M69" i="6" s="1"/>
  <c r="K64" i="6"/>
  <c r="M64" i="6" s="1"/>
  <c r="L38" i="6"/>
  <c r="K38" i="6"/>
  <c r="M38" i="6" s="1"/>
  <c r="L34" i="6"/>
  <c r="K34" i="6"/>
  <c r="M34" i="6" s="1"/>
  <c r="L37" i="6" l="1"/>
  <c r="K37" i="6"/>
  <c r="L32" i="6"/>
  <c r="K32" i="6"/>
  <c r="L14" i="6"/>
  <c r="K14" i="6"/>
  <c r="M14" i="6" s="1"/>
  <c r="L13" i="6"/>
  <c r="K13" i="6"/>
  <c r="M13" i="6" s="1"/>
  <c r="L17" i="6"/>
  <c r="K17" i="6"/>
  <c r="M17" i="6" s="1"/>
  <c r="L33" i="6"/>
  <c r="K33" i="6"/>
  <c r="K67" i="6"/>
  <c r="M67" i="6" s="1"/>
  <c r="K66" i="6"/>
  <c r="M66" i="6" s="1"/>
  <c r="M37" i="6" l="1"/>
  <c r="M32" i="6"/>
  <c r="M33" i="6"/>
  <c r="L36" i="6"/>
  <c r="K36" i="6"/>
  <c r="L35" i="6"/>
  <c r="K35" i="6"/>
  <c r="K63" i="6"/>
  <c r="M63" i="6" s="1"/>
  <c r="M36" i="6" l="1"/>
  <c r="M35" i="6"/>
  <c r="L16" i="6"/>
  <c r="K16" i="6"/>
  <c r="M16" i="6" l="1"/>
  <c r="P12" i="6" l="1"/>
  <c r="P11" i="6"/>
  <c r="P10" i="6"/>
  <c r="K260" i="6" l="1"/>
  <c r="L260" i="6" s="1"/>
  <c r="K266" i="6" l="1"/>
  <c r="L266" i="6" s="1"/>
  <c r="K249" i="6" l="1"/>
  <c r="L249" i="6" s="1"/>
  <c r="K263" i="6" l="1"/>
  <c r="L263" i="6" s="1"/>
  <c r="K255" i="6" l="1"/>
  <c r="L255" i="6" s="1"/>
  <c r="K265" i="6" l="1"/>
  <c r="L265" i="6" s="1"/>
  <c r="H261" i="6" l="1"/>
  <c r="K261" i="6" l="1"/>
  <c r="L261" i="6" s="1"/>
  <c r="K250" i="6"/>
  <c r="L250" i="6" s="1"/>
  <c r="K240" i="6"/>
  <c r="L240" i="6" s="1"/>
  <c r="K256" i="6" l="1"/>
  <c r="L256" i="6" s="1"/>
  <c r="K257" i="6" l="1"/>
  <c r="L257" i="6" s="1"/>
  <c r="K254" i="6" l="1"/>
  <c r="L254" i="6" s="1"/>
  <c r="K233" i="6"/>
  <c r="L233" i="6" s="1"/>
  <c r="K253" i="6"/>
  <c r="L253" i="6" s="1"/>
  <c r="K252" i="6"/>
  <c r="L252" i="6" s="1"/>
  <c r="K251" i="6"/>
  <c r="L251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2" i="6"/>
  <c r="L232" i="6" s="1"/>
  <c r="K231" i="6"/>
  <c r="L231" i="6" s="1"/>
  <c r="K230" i="6"/>
  <c r="L230" i="6" s="1"/>
  <c r="F229" i="6"/>
  <c r="K229" i="6" s="1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F223" i="6"/>
  <c r="K223" i="6" s="1"/>
  <c r="L223" i="6" s="1"/>
  <c r="F222" i="6"/>
  <c r="K222" i="6" s="1"/>
  <c r="L222" i="6" s="1"/>
  <c r="K221" i="6"/>
  <c r="L221" i="6" s="1"/>
  <c r="F220" i="6"/>
  <c r="K220" i="6" s="1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4" i="6"/>
  <c r="L204" i="6" s="1"/>
  <c r="K202" i="6"/>
  <c r="L202" i="6" s="1"/>
  <c r="K201" i="6"/>
  <c r="L201" i="6" s="1"/>
  <c r="F200" i="6"/>
  <c r="K200" i="6" s="1"/>
  <c r="L200" i="6" s="1"/>
  <c r="K199" i="6"/>
  <c r="L199" i="6" s="1"/>
  <c r="K196" i="6"/>
  <c r="L196" i="6" s="1"/>
  <c r="K195" i="6"/>
  <c r="L195" i="6" s="1"/>
  <c r="K194" i="6"/>
  <c r="L194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4" i="6"/>
  <c r="L174" i="6" s="1"/>
  <c r="K172" i="6"/>
  <c r="L172" i="6" s="1"/>
  <c r="K170" i="6"/>
  <c r="L170" i="6" s="1"/>
  <c r="K168" i="6"/>
  <c r="L168" i="6" s="1"/>
  <c r="K167" i="6"/>
  <c r="L167" i="6" s="1"/>
  <c r="K166" i="6"/>
  <c r="L166" i="6" s="1"/>
  <c r="K164" i="6"/>
  <c r="L164" i="6" s="1"/>
  <c r="K163" i="6"/>
  <c r="L163" i="6" s="1"/>
  <c r="K162" i="6"/>
  <c r="L162" i="6" s="1"/>
  <c r="K161" i="6"/>
  <c r="K160" i="6"/>
  <c r="L160" i="6" s="1"/>
  <c r="K159" i="6"/>
  <c r="L159" i="6" s="1"/>
  <c r="K157" i="6"/>
  <c r="L157" i="6" s="1"/>
  <c r="K156" i="6"/>
  <c r="L156" i="6" s="1"/>
  <c r="K155" i="6"/>
  <c r="L155" i="6" s="1"/>
  <c r="K154" i="6"/>
  <c r="L154" i="6" s="1"/>
  <c r="K153" i="6"/>
  <c r="L153" i="6" s="1"/>
  <c r="F152" i="6"/>
  <c r="K152" i="6" s="1"/>
  <c r="L152" i="6" s="1"/>
  <c r="H151" i="6"/>
  <c r="K151" i="6" s="1"/>
  <c r="L151" i="6" s="1"/>
  <c r="K148" i="6"/>
  <c r="L148" i="6" s="1"/>
  <c r="K147" i="6"/>
  <c r="L147" i="6" s="1"/>
  <c r="K146" i="6"/>
  <c r="L146" i="6" s="1"/>
  <c r="K145" i="6"/>
  <c r="L145" i="6" s="1"/>
  <c r="K144" i="6"/>
  <c r="L144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H117" i="6"/>
  <c r="K117" i="6" s="1"/>
  <c r="L117" i="6" s="1"/>
  <c r="F116" i="6"/>
  <c r="K116" i="6" s="1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<sst xmlns="http://schemas.openxmlformats.org/spreadsheetml/2006/main" count="3011" uniqueCount="1120">
  <si>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</si>
  <si>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</si>
  <si>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</si>
  <si>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</si>
  <si>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</si>
  <si>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</si>
  <si>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</si>
  <si>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</si>
  <si>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</si>
  <si>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</si>
  <si>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</si>
  <si>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</si>
  <si>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</si>
  <si>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</si>
  <si>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</si>
  <si>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</si>
  <si>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</si>
  <si>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</si>
  <si>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</si>
  <si>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</si>
  <si>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</si>
  <si>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</si>
  <si>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</si>
  <si>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</si>
  <si>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</si>
  <si>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</si>
  <si>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</si>
  <si>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</si>
  <si>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</si>
  <si>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</si>
  <si>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</si>
  <si>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</si>
  <si>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</si>
  <si>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</si>
  <si>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</si>
  <si>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</si>
  <si>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</si>
  <si>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</si>
  <si>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</si>
  <si>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</si>
  <si>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</si>
  <si>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</si>
  <si>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</si>
  <si>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</si>
  <si>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</si>
  <si>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</si>
  <si>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</si>
  <si>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</si>
  <si>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</si>
  <si>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</si>
  <si>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</si>
  <si>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</si>
  <si>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</si>
  <si>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</si>
  <si>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</si>
  <si>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</si>
  <si>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</si>
  <si>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</si>
  <si>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</si>
  <si>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</si>
  <si>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</si>
  <si>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</si>
  <si>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</si>
  <si>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</si>
  <si>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</si>
  <si>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</si>
  <si>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</si>
  <si>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</si>
  <si>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</si>
  <si>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</si>
  <si>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</si>
  <si>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</si>
  <si>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</si>
  <si>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</si>
  <si>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</si>
  <si>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</si>
  <si>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</si>
  <si>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</si>
  <si>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</si>
  <si>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</si>
  <si>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</si>
  <si>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</si>
  <si>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</si>
  <si>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</si>
  <si>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</si>
  <si>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</si>
  <si>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</si>
  <si>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</si>
  <si>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</si>
  <si>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</si>
  <si>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</si>
  <si>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</si>
  <si>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</si>
  <si>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</si>
  <si>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</si>
  <si>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</si>
  <si>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</si>
  <si>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</si>
  <si>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</si>
  <si>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</si>
  <si>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</si>
  <si>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</si>
  <si>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</si>
  <si>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</si>
  <si>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</si>
  <si>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</si>
  <si>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</si>
  <si>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</si>
  <si>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</si>
  <si>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</si>
  <si>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</si>
  <si>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</si>
  <si>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</si>
  <si>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</si>
  <si>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</si>
  <si>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</si>
  <si>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</si>
  <si>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</si>
  <si>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</si>
  <si>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</si>
  <si>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</si>
  <si>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</si>
  <si>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</si>
  <si>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</si>
  <si>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</si>
  <si>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</si>
  <si>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</si>
  <si>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</si>
  <si>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</si>
  <si>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</si>
  <si>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</si>
  <si>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</si>
  <si>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</si>
  <si>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</si>
  <si>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</si>
  <si>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</si>
  <si>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</si>
  <si>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</si>
  <si>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</si>
  <si>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</si>
  <si>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</si>
  <si>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</si>
  <si>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</si>
  <si>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</si>
  <si>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</si>
  <si>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</si>
  <si>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</si>
  <si>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</si>
  <si>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</si>
  <si>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</si>
  <si>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</si>
  <si>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</si>
  <si>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</si>
  <si>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</si>
  <si>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</si>
  <si>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</si>
  <si>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</si>
  <si>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</si>
  <si>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</si>
  <si>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</si>
  <si>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</si>
  <si>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</si>
  <si>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</si>
  <si>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</si>
  <si>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</si>
  <si>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</si>
  <si>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</si>
  <si>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</si>
  <si>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</si>
  <si>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</si>
  <si>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</si>
  <si>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</si>
  <si>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</si>
  <si>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</si>
  <si>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</si>
  <si>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</si>
  <si>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</si>
  <si>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</si>
  <si>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</si>
  <si>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</si>
  <si>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</si>
  <si>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</si>
  <si>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</si>
  <si>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</si>
  <si>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</si>
  <si>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</si>
  <si>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</si>
  <si>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</si>
  <si>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</si>
  <si>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</si>
  <si>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</si>
  <si>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</si>
  <si>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</si>
  <si>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</si>
  <si>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</si>
  <si>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</si>
  <si>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</si>
  <si>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</si>
  <si>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</si>
  <si>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</si>
  <si>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</si>
  <si>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</si>
  <si>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</si>
  <si>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</si>
  <si>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</si>
  <si>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</si>
  <si>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</si>
  <si>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</si>
  <si>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</si>
  <si>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</si>
  <si>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</si>
  <si>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</si>
  <si>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</si>
  <si>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</si>
  <si>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</si>
  <si>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</si>
  <si>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</si>
  <si>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</si>
  <si>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</si>
  <si>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</si>
  <si>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</si>
  <si>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</si>
  <si>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</si>
  <si>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</si>
  <si>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</si>
  <si>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</si>
  <si>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</si>
  <si>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</si>
  <si>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</si>
  <si>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</si>
  <si>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</si>
  <si>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</si>
  <si>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</si>
  <si>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</si>
  <si>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</si>
  <si>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</si>
  <si>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</si>
  <si>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</si>
  <si>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</si>
  <si>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</si>
  <si>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</si>
  <si>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</si>
  <si>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</si>
  <si>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</si>
  <si>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</si>
  <si>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</si>
  <si>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</si>
  <si>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</si>
  <si>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</si>
  <si>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</si>
  <si>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</si>
  <si>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</si>
  <si>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</si>
  <si>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</si>
  <si>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</si>
  <si>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</si>
  <si>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</si>
  <si>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</si>
  <si>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</si>
  <si>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</si>
  <si>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</si>
  <si>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</si>
  <si>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</si>
  <si>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</si>
  <si>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</si>
  <si>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</si>
  <si>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</si>
  <si>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</si>
  <si>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</si>
  <si>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</si>
  <si>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</si>
  <si>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</si>
  <si>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</si>
  <si>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</si>
  <si>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</si>
  <si>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</si>
  <si>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</si>
  <si>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</si>
  <si>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</si>
  <si>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</si>
  <si>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</si>
  <si>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</si>
  <si>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</si>
  <si>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</si>
  <si>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</si>
  <si>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</si>
  <si>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</si>
  <si>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</si>
  <si>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</si>
  <si>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</si>
  <si>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</si>
  <si>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</si>
  <si>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</si>
  <si>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</si>
  <si>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</si>
  <si>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</si>
  <si>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</si>
  <si>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</si>
  <si>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</si>
  <si>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</si>
  <si>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</si>
  <si>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</si>
  <si>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</si>
  <si>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</si>
  <si>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</si>
  <si>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</si>
  <si>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</si>
  <si>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</si>
  <si>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</si>
  <si>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</si>
  <si>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</si>
  <si>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</si>
  <si>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</si>
  <si>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</si>
  <si>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</si>
  <si>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</si>
  <si>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</si>
  <si>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</si>
  <si>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</si>
  <si>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</si>
  <si>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</si>
  <si>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</si>
  <si>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</si>
  <si>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</si>
  <si>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</si>
  <si>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</si>
  <si>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</si>
  <si>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</si>
  <si>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</si>
  <si>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</si>
  <si>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</si>
  <si>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</si>
  <si>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</si>
  <si>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</si>
  <si>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</si>
  <si>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</si>
  <si>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</si>
  <si>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</si>
  <si>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</si>
  <si>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</si>
  <si>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</si>
  <si>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</si>
  <si>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</si>
  <si>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</si>
  <si>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</si>
  <si>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</si>
  <si>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</si>
  <si>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</si>
  <si>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</si>
  <si>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</si>
  <si>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</si>
  <si>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</si>
  <si>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</si>
  <si>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</si>
  <si>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</si>
  <si>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</si>
  <si>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</si>
  <si>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</si>
  <si>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</si>
  <si>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</si>
  <si>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</si>
  <si>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</si>
  <si>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</si>
  <si>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</si>
  <si>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</si>
  <si>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</si>
  <si>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</si>
  <si>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</si>
  <si>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</si>
  <si>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</si>
  <si>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</si>
  <si>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</si>
  <si>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</si>
  <si>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</si>
  <si>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</si>
  <si>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</si>
  <si>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</si>
  <si>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</si>
  <si>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</si>
  <si>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</si>
  <si>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</si>
  <si>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</si>
  <si>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</si>
  <si>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</si>
  <si>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</si>
  <si>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</si>
  <si>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</si>
  <si>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</si>
  <si>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</si>
  <si>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</si>
  <si>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</si>
  <si>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</si>
  <si>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</si>
  <si>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</si>
  <si>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</si>
  <si>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</si>
  <si>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</si>
  <si>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</si>
  <si>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</si>
  <si>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</si>
  <si>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</si>
  <si>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</si>
  <si>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</si>
  <si>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</si>
  <si>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</si>
  <si>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</si>
  <si>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</si>
  <si>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</si>
  <si>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</si>
  <si>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</si>
  <si>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</si>
  <si>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</si>
  <si>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</si>
  <si>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</si>
  <si>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</si>
  <si>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</si>
  <si>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</si>
  <si>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</si>
  <si>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</si>
  <si>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</si>
  <si>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</si>
  <si>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</si>
  <si>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</si>
  <si>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</si>
  <si>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</si>
  <si>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</si>
  <si>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</si>
  <si>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</si>
  <si>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</si>
  <si>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</si>
  <si>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</si>
  <si>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</si>
  <si>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</si>
  <si>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</si>
  <si>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</si>
  <si>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</si>
  <si>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</si>
  <si>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</si>
  <si>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</si>
  <si>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</si>
  <si>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</si>
  <si>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</si>
  <si>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</si>
  <si>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</si>
  <si>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</si>
  <si>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</si>
  <si>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</si>
  <si>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</si>
  <si>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</si>
  <si>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</si>
  <si>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</si>
  <si>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</si>
  <si>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</si>
  <si>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</si>
  <si>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</si>
  <si>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</si>
  <si>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</si>
  <si>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</si>
  <si>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</si>
  <si>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</si>
  <si>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</si>
  <si>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</si>
  <si>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</si>
  <si>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</si>
  <si>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</si>
  <si>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</si>
  <si>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</si>
  <si>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</si>
  <si>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</si>
  <si>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</si>
  <si>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</si>
  <si>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</si>
  <si>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</si>
  <si>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</si>
  <si>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</si>
  <si>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</si>
  <si>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</si>
  <si>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</si>
  <si>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</si>
  <si>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</si>
  <si>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</si>
  <si>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</si>
  <si>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</si>
  <si>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</si>
  <si>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</si>
  <si>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</si>
  <si>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</si>
  <si>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</si>
  <si>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</si>
  <si>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</si>
  <si>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</si>
  <si>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</si>
  <si>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</si>
  <si>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</si>
  <si>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</si>
  <si>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</si>
  <si>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</si>
  <si>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</si>
  <si>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</si>
  <si>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</si>
  <si>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</si>
  <si>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</si>
  <si>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</si>
  <si>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</si>
  <si>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</si>
  <si>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</si>
  <si>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</si>
  <si>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</si>
  <si>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</si>
  <si>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</si>
  <si>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</si>
  <si>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</si>
  <si>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</si>
  <si>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</si>
  <si>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</si>
  <si>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</si>
  <si>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</si>
  <si>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</si>
  <si>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</si>
  <si>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</si>
  <si>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</si>
  <si>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</si>
  <si>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</si>
  <si>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</si>
  <si>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</si>
  <si>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</si>
  <si>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</si>
  <si>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</si>
  <si>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</si>
  <si>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</si>
  <si>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</si>
  <si>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</si>
  <si>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</si>
  <si>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</si>
  <si>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</si>
  <si>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</si>
  <si>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</si>
  <si>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</si>
  <si>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</si>
  <si>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</si>
  <si>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</si>
  <si>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</si>
  <si>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</si>
  <si>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</si>
  <si>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</si>
  <si>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</si>
  <si>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</si>
  <si>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</si>
  <si>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</si>
  <si>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</si>
  <si>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</si>
  <si>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</si>
  <si>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</si>
  <si>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</si>
  <si>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</si>
  <si>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</si>
  <si>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</si>
  <si>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</si>
  <si>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</si>
  <si>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</si>
  <si>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</si>
  <si>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</si>
  <si>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</si>
  <si>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</si>
  <si>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</si>
  <si>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</si>
  <si>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</si>
  <si>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</si>
  <si>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</si>
  <si>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</si>
  <si>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</si>
  <si>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</si>
  <si>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</si>
  <si>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</si>
  <si>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</si>
  <si>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</si>
  <si>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</si>
  <si>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</si>
  <si>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</si>
  <si>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</si>
  <si>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</si>
  <si>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</si>
  <si>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</si>
  <si>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</si>
  <si>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</si>
  <si>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</si>
  <si>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</si>
  <si>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</si>
  <si>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</si>
  <si>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</si>
  <si>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</si>
  <si>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</si>
  <si>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</si>
  <si>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</si>
  <si>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</si>
  <si>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</si>
  <si>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</si>
  <si>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</si>
  <si>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</si>
  <si>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</si>
  <si>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</si>
  <si>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</si>
  <si>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</si>
  <si>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</si>
  <si>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</si>
  <si>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</si>
  <si>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</si>
  <si>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</si>
  <si>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</si>
  <si>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</si>
  <si>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</si>
  <si>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</si>
  <si>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</si>
  <si>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</si>
  <si>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</si>
  <si>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</si>
  <si>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</si>
  <si>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</si>
  <si>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</si>
  <si>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</si>
  <si>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</si>
  <si>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</si>
  <si>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</si>
  <si>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</si>
  <si>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</si>
  <si>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</si>
  <si>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</si>
  <si>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</si>
  <si>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</si>
  <si>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</si>
  <si>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</si>
  <si>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</si>
  <si>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</si>
  <si>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</si>
  <si>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</si>
  <si>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</si>
  <si>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</si>
  <si>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</si>
  <si>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</si>
  <si>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</si>
  <si>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</si>
  <si>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</si>
  <si>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</si>
  <si>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</si>
  <si>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</si>
  <si>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</si>
  <si>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</si>
  <si>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</si>
  <si>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</si>
  <si>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</si>
  <si>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</si>
  <si>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</si>
  <si>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</si>
  <si>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</si>
  <si>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</si>
  <si>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</si>
  <si>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</si>
  <si>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</si>
  <si>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</si>
  <si>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</si>
  <si>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</si>
  <si>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</si>
  <si>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</si>
  <si>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</si>
  <si>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</si>
  <si>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</si>
  <si>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</si>
  <si>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</si>
  <si>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</si>
  <si>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</si>
  <si>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</si>
  <si>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</si>
  <si>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</si>
  <si>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</si>
  <si>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</si>
  <si>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</si>
  <si>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</si>
  <si>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</si>
  <si>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</si>
  <si>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</si>
  <si>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</si>
  <si>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</si>
  <si>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</si>
  <si>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</si>
  <si>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</si>
  <si>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</si>
  <si>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</si>
  <si>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</si>
  <si>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</si>
  <si>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</si>
  <si>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</si>
  <si>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</si>
  <si>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</si>
  <si>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</si>
  <si>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</si>
  <si>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</si>
  <si>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</si>
  <si>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</si>
  <si>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</si>
  <si>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</si>
  <si>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</si>
  <si>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</si>
  <si>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</si>
  <si>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</si>
  <si>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</si>
  <si>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</si>
  <si>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</si>
  <si>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</si>
  <si>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</si>
  <si>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</si>
  <si>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</si>
  <si>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</si>
  <si>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</si>
  <si>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</si>
  <si>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</si>
  <si>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</si>
  <si>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</si>
  <si>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</si>
  <si>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</si>
  <si>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</si>
  <si>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</si>
  <si>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</si>
  <si>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</si>
  <si>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</si>
  <si>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</si>
  <si>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</si>
  <si>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</si>
  <si>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</si>
  <si>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</si>
  <si>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</si>
  <si>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</si>
  <si>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</si>
  <si>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</si>
  <si>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</si>
  <si>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</si>
  <si>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</si>
  <si>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</si>
  <si>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</si>
  <si>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</si>
  <si>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</si>
  <si>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</si>
  <si>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</si>
  <si>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</si>
  <si>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</si>
  <si>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</si>
  <si>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</si>
  <si>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</si>
  <si>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</si>
  <si>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</si>
  <si>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</si>
  <si>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</si>
  <si>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</si>
  <si>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</si>
  <si>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</si>
  <si>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</si>
  <si>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</si>
  <si>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</si>
  <si>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</si>
  <si>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</si>
  <si>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</si>
  <si>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</si>
  <si>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</si>
  <si>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</si>
  <si>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</si>
  <si>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</si>
  <si>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</si>
  <si>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</si>
  <si>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</si>
  <si>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</si>
  <si>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</si>
  <si>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</si>
  <si>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</si>
  <si>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</si>
  <si>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</si>
  <si>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</si>
  <si>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</si>
  <si>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</si>
  <si>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</si>
  <si>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</si>
  <si>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</si>
  <si>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</si>
  <si>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</si>
  <si>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</si>
  <si>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</si>
  <si>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</si>
  <si>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</si>
  <si>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</si>
  <si>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</si>
  <si>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</si>
  <si>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</si>
  <si>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</si>
  <si>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</si>
  <si>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</si>
  <si>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</si>
  <si>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</si>
  <si>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</si>
  <si>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</si>
  <si>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</si>
  <si>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</si>
  <si>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</si>
  <si>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</si>
  <si>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</si>
  <si>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</si>
  <si>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</si>
  <si>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</si>
  <si>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</si>
  <si>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</si>
  <si>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</si>
  <si>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</si>
  <si>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</si>
  <si>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</si>
  <si>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</si>
  <si>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</si>
  <si>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</si>
  <si>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</si>
  <si>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</si>
  <si>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</si>
  <si>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</si>
  <si>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</si>
  <si>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</si>
  <si>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</si>
  <si>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</si>
  <si>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</si>
  <si>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</si>
  <si>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</si>
  <si>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</si>
  <si>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</si>
  <si>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</si>
  <si>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</si>
  <si>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</si>
  <si>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</si>
  <si>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</si>
  <si>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</si>
  <si>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</si>
  <si>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</si>
  <si>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</si>
  <si>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</si>
  <si>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</si>
  <si>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</si>
  <si>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</si>
  <si>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</si>
  <si>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</si>
  <si>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</si>
  <si>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</si>
  <si>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</si>
  <si>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</si>
  <si>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</si>
  <si>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</si>
  <si>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</si>
  <si>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</si>
  <si>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</si>
  <si>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</si>
  <si>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</si>
  <si>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</si>
  <si>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</si>
  <si>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</si>
  <si>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</si>
  <si>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</si>
  <si>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</si>
  <si>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</si>
  <si>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</si>
  <si>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</si>
  <si>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550-560</t>
  </si>
  <si>
    <t>Profiit of Rs.11/-</t>
  </si>
  <si>
    <t>LTIM</t>
  </si>
  <si>
    <t>SHRIRAMFIN</t>
  </si>
  <si>
    <t>NSE</t>
  </si>
  <si>
    <t>780-800</t>
  </si>
  <si>
    <t>870-900</t>
  </si>
  <si>
    <t>3300-3400</t>
  </si>
  <si>
    <t>360ONE</t>
  </si>
  <si>
    <t>825-850</t>
  </si>
  <si>
    <t>900-950</t>
  </si>
  <si>
    <t>180-185</t>
  </si>
  <si>
    <t>1650-1700</t>
  </si>
  <si>
    <t>Profit of Rs.23/-</t>
  </si>
  <si>
    <t>180-220</t>
  </si>
  <si>
    <t>6000-6300</t>
  </si>
  <si>
    <t>1200-1220</t>
  </si>
  <si>
    <t>BEML</t>
  </si>
  <si>
    <t>LEMONTREE</t>
  </si>
  <si>
    <t>PPLPHARMA</t>
  </si>
  <si>
    <t>RAINBOW</t>
  </si>
  <si>
    <t>UCOBANK</t>
  </si>
  <si>
    <t>540-550</t>
  </si>
  <si>
    <t>Profit of Rs.8/-</t>
  </si>
  <si>
    <t>670-680</t>
  </si>
  <si>
    <t>57-58</t>
  </si>
  <si>
    <t>2750-2780</t>
  </si>
  <si>
    <t>Loss of Rs.7/-</t>
  </si>
  <si>
    <t>MARUTI 8500 CE APR</t>
  </si>
  <si>
    <t>278-285</t>
  </si>
  <si>
    <t>3200-3300</t>
  </si>
  <si>
    <t>2500-2600</t>
  </si>
  <si>
    <t>Profit of Rs.175/-</t>
  </si>
  <si>
    <t>3500-3600</t>
  </si>
  <si>
    <t>Profit of Rs.35/-</t>
  </si>
  <si>
    <t>93.5-96.5</t>
  </si>
  <si>
    <t>105-110</t>
  </si>
  <si>
    <t xml:space="preserve"> LUPIN APR FUT</t>
  </si>
  <si>
    <t>GRAVITON RESEARCH CAPITAL LLP</t>
  </si>
  <si>
    <t>AXITA</t>
  </si>
  <si>
    <t>Axita Cotton Limited</t>
  </si>
  <si>
    <t>Sell</t>
  </si>
  <si>
    <t xml:space="preserve">NIFTY 18000 CE 27 APR </t>
  </si>
  <si>
    <t>NIFTY 17450 PE APR</t>
  </si>
  <si>
    <t>80-100</t>
  </si>
  <si>
    <t xml:space="preserve">BANKNIFTY 40900 PE 6-APR </t>
  </si>
  <si>
    <t>300-350</t>
  </si>
  <si>
    <t>NIRMAN</t>
  </si>
  <si>
    <t>Nirman Agri Gentics Ltd</t>
  </si>
  <si>
    <t>SCAPDVR</t>
  </si>
  <si>
    <t>Stampede Capital Limited</t>
  </si>
  <si>
    <t>L7 HITECH PRIVATE LIMITED</t>
  </si>
  <si>
    <t>Retail Research Technical Calls &amp; Fundamental Performance Report for the month of Apr-2023</t>
  </si>
  <si>
    <t>Loss of Rs.24/-</t>
  </si>
  <si>
    <t>Loss of Rs.111/-</t>
  </si>
  <si>
    <t>Profit of Rs.13/-</t>
  </si>
  <si>
    <t>LALPATHLAB APR FUT</t>
  </si>
  <si>
    <t>1800-1760</t>
  </si>
  <si>
    <t>BATAINDIA 1420 CE APR</t>
  </si>
  <si>
    <t>28-29</t>
  </si>
  <si>
    <t>50-60</t>
  </si>
  <si>
    <t>NIFTY APR FUT</t>
  </si>
  <si>
    <t>17400-17300</t>
  </si>
  <si>
    <t>NIFTY 17400 PE 27-APR</t>
  </si>
  <si>
    <t>Profit of Rs.135/-</t>
  </si>
  <si>
    <t>Profit of Rs.8.75/-</t>
  </si>
  <si>
    <t>Profit of Rs.335/-</t>
  </si>
  <si>
    <t>GUJGASLTD APR FUT</t>
  </si>
  <si>
    <t>466-468</t>
  </si>
  <si>
    <t>490-495</t>
  </si>
  <si>
    <t xml:space="preserve">IGL </t>
  </si>
  <si>
    <t>475-485</t>
  </si>
  <si>
    <t xml:space="preserve">ARVIND </t>
  </si>
  <si>
    <t>95-97</t>
  </si>
  <si>
    <t>TRANSPACT</t>
  </si>
  <si>
    <t>452.5-467.5</t>
  </si>
  <si>
    <t>500-530</t>
  </si>
  <si>
    <t>GRSE</t>
  </si>
  <si>
    <t>450-470</t>
  </si>
  <si>
    <t>BANKNIFTY 41100 PE 13-APR</t>
  </si>
  <si>
    <t>250-350</t>
  </si>
  <si>
    <t>COLPAL APR FUT</t>
  </si>
  <si>
    <t>1560-1570</t>
  </si>
  <si>
    <t>QE SECURITIES</t>
  </si>
  <si>
    <t>Profit of Rs.16.5/-</t>
  </si>
  <si>
    <t>Profit of Rs.4-</t>
  </si>
  <si>
    <t>390-410</t>
  </si>
  <si>
    <t>440-460</t>
  </si>
  <si>
    <t>ULTRACEMCO 8000 CE APR</t>
  </si>
  <si>
    <t>Profit of Rs.20/-</t>
  </si>
  <si>
    <t>Loss of Rs.50/-</t>
  </si>
  <si>
    <t>Loss of Rs.137/-</t>
  </si>
  <si>
    <t>SIEMENS APR FUT</t>
  </si>
  <si>
    <t>3410-3440</t>
  </si>
  <si>
    <t>TATACONSUM 725 CE APR</t>
  </si>
  <si>
    <t>6.8-7.20</t>
  </si>
  <si>
    <t>13-17</t>
  </si>
  <si>
    <t>GALACTICO</t>
  </si>
  <si>
    <t>BP EQUITIES PVT. LTD.</t>
  </si>
  <si>
    <t>MULTIPLIER SHARE &amp; STOCK ADVISORS PRIVATE LIMITED</t>
  </si>
  <si>
    <t>STANCAP</t>
  </si>
  <si>
    <t>CHETAN RASIKLAL SHAH</t>
  </si>
  <si>
    <t>AKSHAYKUMAR RAJENDRABHAI OSWAL</t>
  </si>
  <si>
    <t>MARUTI 8700 CE APR</t>
  </si>
  <si>
    <t>160-200</t>
  </si>
  <si>
    <t>Profit of Rs.24.5/-</t>
  </si>
  <si>
    <t>108-108.5</t>
  </si>
  <si>
    <t>112-116</t>
  </si>
  <si>
    <t>ABVL</t>
  </si>
  <si>
    <t>PAVANKUMAR DONEPUDI .</t>
  </si>
  <si>
    <t>NATURAL</t>
  </si>
  <si>
    <t>VIJAYKUMAR JAYANTILAL THAKKAR</t>
  </si>
  <si>
    <t>JYOTI SINGH</t>
  </si>
  <si>
    <t>MEGHA DINESH SINGH</t>
  </si>
  <si>
    <t>LEENA SACHIN SHETTY</t>
  </si>
  <si>
    <t>ZMILGFIN</t>
  </si>
  <si>
    <t>ANILKUMAR</t>
  </si>
  <si>
    <t>XTX MARKETS LLP</t>
  </si>
  <si>
    <t>SOTAC</t>
  </si>
  <si>
    <t>Sotac Pharmaceuticals Ltd</t>
  </si>
  <si>
    <t>YUGA STOCKS AND COMMODITIES PRIVATE LIMITED  .</t>
  </si>
  <si>
    <t>KHAITANLTD</t>
  </si>
  <si>
    <t>Khaitan (India) Ltd.</t>
  </si>
  <si>
    <t>SIDHANT CREDIT CAPITAL LIMITED</t>
  </si>
  <si>
    <t>WHITE FIELDS INVESTMENTS FUND SC SP</t>
  </si>
  <si>
    <t>AG DYNAMIC FUNDS LIMITED</t>
  </si>
  <si>
    <t>114-118</t>
  </si>
  <si>
    <t>170-220</t>
  </si>
  <si>
    <t>BANKNIFTY 42500 CE 27-APR</t>
  </si>
  <si>
    <t>260-270</t>
  </si>
  <si>
    <t>100-110</t>
  </si>
  <si>
    <t>BANKNIFTY 42600 CE 20-APR</t>
  </si>
  <si>
    <t>165-170</t>
  </si>
  <si>
    <t>180-190</t>
  </si>
  <si>
    <t>1000-1035</t>
  </si>
  <si>
    <t>1150-1200</t>
  </si>
  <si>
    <t>243.5-253.5</t>
  </si>
  <si>
    <t>280-290</t>
  </si>
  <si>
    <t>KOLTEPATIL</t>
  </si>
  <si>
    <t>890-896</t>
  </si>
  <si>
    <t>930-950</t>
  </si>
  <si>
    <t>Profit of Rs.30.5/-</t>
  </si>
  <si>
    <t>CANOPYFIN</t>
  </si>
  <si>
    <t>LINKUP FINANCIAL CONSULTANTS PRIVATE LIMITED</t>
  </si>
  <si>
    <t>EXHICON</t>
  </si>
  <si>
    <t>INDIA EQUITY FUND 1</t>
  </si>
  <si>
    <t>VINEY EQUITY MARKET LLP</t>
  </si>
  <si>
    <t>RAJASTHAN GLOBAL SECURITIES PRIVATE LIMITED</t>
  </si>
  <si>
    <t>SANDEEP BHANDARI</t>
  </si>
  <si>
    <t>SS CORPORATE SECURITIES LIMITED</t>
  </si>
  <si>
    <t>GFIL</t>
  </si>
  <si>
    <t>ECOMATIX SOLUTIONS PRIVATE LIMITED</t>
  </si>
  <si>
    <t>GOPAIST</t>
  </si>
  <si>
    <t>STANLEY EVEREST ANTONY MENEZES</t>
  </si>
  <si>
    <t>HPBL</t>
  </si>
  <si>
    <t>ALTO POLYMERS PRIVATE LIMITED</t>
  </si>
  <si>
    <t>ISOTECH TIE UP PRIVATE LIMITED</t>
  </si>
  <si>
    <t>JANUSCORP</t>
  </si>
  <si>
    <t>RUPA KUMARI</t>
  </si>
  <si>
    <t>LELAVOIR</t>
  </si>
  <si>
    <t>KAILASH RANI</t>
  </si>
  <si>
    <t>MRCAGRO</t>
  </si>
  <si>
    <t>RAJ DEVANGBHAI PATEL</t>
  </si>
  <si>
    <t>VINOTHKUMAR NARASIMMALU RENGASAMY</t>
  </si>
  <si>
    <t>SANJAY DHAKED</t>
  </si>
  <si>
    <t>KALPANA ASHOK THACKER</t>
  </si>
  <si>
    <t>RIPALBEN DHARMIKKUMAR PARIKH</t>
  </si>
  <si>
    <t>QRIL</t>
  </si>
  <si>
    <t>ANKIT JAGDISHBHAI KANSARA</t>
  </si>
  <si>
    <t>SHRENI SHARES PRIVATE LIMITED</t>
  </si>
  <si>
    <t>QUASAR</t>
  </si>
  <si>
    <t>BRIJESH GARG</t>
  </si>
  <si>
    <t>MAHENDRA KUMAR JAIN</t>
  </si>
  <si>
    <t>SUBHASH KUMAR</t>
  </si>
  <si>
    <t>JAGDISH CHHANABHAI VAGHELA</t>
  </si>
  <si>
    <t>RAJPACK</t>
  </si>
  <si>
    <t>TINA JAIN</t>
  </si>
  <si>
    <t>DEEPAK MAHAVEERCHAND JAIN (HUF)</t>
  </si>
  <si>
    <t>RCL</t>
  </si>
  <si>
    <t>SBLI</t>
  </si>
  <si>
    <t>SKSE SECURITIES LIMITED CORP CM/TM PROP A/C</t>
  </si>
  <si>
    <t>JITESH SHARMA</t>
  </si>
  <si>
    <t>PRAJAL BHANDARI</t>
  </si>
  <si>
    <t>REKHA BHANDARI</t>
  </si>
  <si>
    <t>SUNIL BHANDARI</t>
  </si>
  <si>
    <t>SRESTHA FINVEST LIMITED</t>
  </si>
  <si>
    <t>ISH TRAVEL &amp; TOURS PRIVATE LIMITED</t>
  </si>
  <si>
    <t>DUES MANAGER PRIVATE LIMITED</t>
  </si>
  <si>
    <t>DEEPAK SINGHAL</t>
  </si>
  <si>
    <t>SAROJ GUPTA</t>
  </si>
  <si>
    <t>AAKASH GUPTA</t>
  </si>
  <si>
    <t>SVJ</t>
  </si>
  <si>
    <t>MASATYA TECHNOLOGIES PRIVATE LIMITED</t>
  </si>
  <si>
    <t>PRATEEK AGARWAL</t>
  </si>
  <si>
    <t>BRIJESH PAREKH HUF</t>
  </si>
  <si>
    <t>VAL</t>
  </si>
  <si>
    <t>MANISH N THAKUR</t>
  </si>
  <si>
    <t>SEGANTII INDIA MAURITIUS</t>
  </si>
  <si>
    <t>MORGAN STANLEY ASIA SINGAPORE PTE</t>
  </si>
  <si>
    <t>GOLDMAN SACHS SINGAPORE PTE ODI</t>
  </si>
  <si>
    <t>OFI GLOBAL CHINA FUND LLC</t>
  </si>
  <si>
    <t>UJWALA BHAGWAN RANE</t>
  </si>
  <si>
    <t>ADROITINFO</t>
  </si>
  <si>
    <t>Adroit Infotech Limited</t>
  </si>
  <si>
    <t>SANGITABEN GOPIKUMAR KHANT</t>
  </si>
  <si>
    <t>ANMOL</t>
  </si>
  <si>
    <t>Anmol India Limited</t>
  </si>
  <si>
    <t>RAJASTHAN GLOBAL SECURITIES PVT LTD</t>
  </si>
  <si>
    <t>CITADEL SECURITIES INDIA MARKETS PRIVATE LIMITED</t>
  </si>
  <si>
    <t>SALIM KASAMBHAI FULANI</t>
  </si>
  <si>
    <t>BHARATGEAR</t>
  </si>
  <si>
    <t>Bharat Gears Ltd</t>
  </si>
  <si>
    <t>EKTA MANAVADARIYA</t>
  </si>
  <si>
    <t>CUBEXTUB</t>
  </si>
  <si>
    <t>Cubex Tubings Ltd</t>
  </si>
  <si>
    <t>VIKRAM BAGMAR HUF</t>
  </si>
  <si>
    <t>DCMFINSERV</t>
  </si>
  <si>
    <t>DCM Financial Ser Ltd</t>
  </si>
  <si>
    <t>PRITHVI  FINMART  PRIVATE LIMITED</t>
  </si>
  <si>
    <t>INFINIUM</t>
  </si>
  <si>
    <t>Infinium Pharmachem Ltd</t>
  </si>
  <si>
    <t>BHUPESH VAHALABHAI PATEL</t>
  </si>
  <si>
    <t>SWASTIKA INVESTMART LIMITED</t>
  </si>
  <si>
    <t>PRAGNA HITESH LUNAGARIYA</t>
  </si>
  <si>
    <t>DHARAMSHI GORDHANBHAI PATEL</t>
  </si>
  <si>
    <t>SHRIPAL V VORA (HUF)</t>
  </si>
  <si>
    <t>IOLCP</t>
  </si>
  <si>
    <t>IOL Chem and Pharma Ltd</t>
  </si>
  <si>
    <t>IZMO</t>
  </si>
  <si>
    <t>IZMO Limited</t>
  </si>
  <si>
    <t>MANORG</t>
  </si>
  <si>
    <t>Mangalam Organics Limited</t>
  </si>
  <si>
    <t>NK SECURITIES RESEARCH PRIVATE LIMITED</t>
  </si>
  <si>
    <t>MEDICO</t>
  </si>
  <si>
    <t>Medico Remedies Limited</t>
  </si>
  <si>
    <t>EPITOME TRADING AND INVESTMENTS</t>
  </si>
  <si>
    <t>ANKIT MAHENDRABHAI PARLESHA</t>
  </si>
  <si>
    <t>PARTYCRUS</t>
  </si>
  <si>
    <t>Party Cruisers Limited</t>
  </si>
  <si>
    <t>SHROFF CYRUS ROHINTON</t>
  </si>
  <si>
    <t>PRASANT KUMAR GUPTA</t>
  </si>
  <si>
    <t>NAV CAPITAL VCC - NAV CAPITAL EMERGING STAR FUND</t>
  </si>
  <si>
    <t>TVSELECT</t>
  </si>
  <si>
    <t>TVS Electronics Limited</t>
  </si>
  <si>
    <t>360 ONE WAM LIMITED</t>
  </si>
  <si>
    <t>FIH MAURITIUS INVESTMENTS LTD</t>
  </si>
  <si>
    <t>SURESH G. VORA</t>
  </si>
  <si>
    <t>GODHA</t>
  </si>
  <si>
    <t>Godha Cabcon Insulat Ltd</t>
  </si>
  <si>
    <t>SREEKIRAN CHALLAPILLA</t>
  </si>
  <si>
    <t>BONANZA COMMODITY BROKERS PRIVATE LIMITED</t>
  </si>
  <si>
    <t>PRITESH MANUBHAI PATEL</t>
  </si>
  <si>
    <t>WESSEL CONSULTANCY PRIVATE LIMITED</t>
  </si>
  <si>
    <t>Poonawalla Fincorp Ltd</t>
  </si>
  <si>
    <t>SANJAY CHAMRIA</t>
  </si>
  <si>
    <t>SEPC-RE</t>
  </si>
  <si>
    <t>SEPC Limited</t>
  </si>
  <si>
    <t>BANK OF MAHARASTHRA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</si>
</sst>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86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" fontId="1" fillId="2" borderId="0" xfId="0" applyNumberFormat="1" applyFont="1" applyFill="1" applyAlignment="1">
      <alignment horizontal="center" vertical="center" wrapText="1"/>
    </xf>
    <xf numFmtId="0" fontId="31" fillId="19" borderId="20" xfId="0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16" fontId="32" fillId="17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2" fontId="32" fillId="17" borderId="21" xfId="0" applyNumberFormat="1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5" fontId="31" fillId="20" borderId="20" xfId="0" applyNumberFormat="1" applyFont="1" applyFill="1" applyBorder="1" applyAlignment="1">
      <alignment horizontal="center" vertical="center"/>
    </xf>
    <xf numFmtId="0" fontId="32" fillId="20" borderId="20" xfId="0" applyFont="1" applyFill="1" applyBorder="1"/>
    <xf numFmtId="43" fontId="31" fillId="20" borderId="20" xfId="0" applyNumberFormat="1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top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19" borderId="20" xfId="0" applyFont="1" applyFill="1" applyBorder="1"/>
    <xf numFmtId="0" fontId="32" fillId="19" borderId="20" xfId="0" applyFont="1" applyFill="1" applyBorder="1" applyAlignment="1">
      <alignment horizontal="center" vertical="center"/>
    </xf>
    <xf numFmtId="0" fontId="0" fillId="11" borderId="20" xfId="0" applyFill="1" applyBorder="1"/>
    <xf numFmtId="16" fontId="37" fillId="19" borderId="20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" fontId="32" fillId="17" borderId="21" xfId="0" applyNumberFormat="1" applyFont="1" applyFill="1" applyBorder="1" applyAlignment="1">
      <alignment horizontal="center" vertical="center"/>
    </xf>
    <xf numFmtId="16" fontId="32" fillId="21" borderId="2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 wrapText="1"/>
    </xf>
    <xf numFmtId="0" fontId="31" fillId="11" borderId="20" xfId="0" applyFont="1" applyFill="1" applyBorder="1" applyAlignment="1">
      <alignment horizontal="center" vertical="center"/>
    </xf>
    <xf numFmtId="0" fontId="31" fillId="11" borderId="20" xfId="0" applyFont="1" applyFill="1" applyBorder="1"/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0" fontId="37" fillId="20" borderId="20" xfId="0" applyFont="1" applyFill="1" applyBorder="1" applyAlignment="1">
      <alignment horizontal="center" vertical="center"/>
    </xf>
    <xf numFmtId="2" fontId="37" fillId="20" borderId="20" xfId="0" applyNumberFormat="1" applyFont="1" applyFill="1" applyBorder="1" applyAlignment="1">
      <alignment horizontal="center" vertical="center"/>
    </xf>
    <xf numFmtId="166" fontId="37" fillId="20" borderId="20" xfId="0" applyNumberFormat="1" applyFont="1" applyFill="1" applyBorder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166" fontId="32" fillId="18" borderId="20" xfId="0" applyNumberFormat="1" applyFont="1" applyFill="1" applyBorder="1" applyAlignment="1">
      <alignment horizontal="center" vertical="center"/>
    </xf>
    <xf numFmtId="16" fontId="32" fillId="21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0" fontId="37" fillId="22" borderId="20" xfId="0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/>
    </xf>
    <xf numFmtId="3" fontId="24" fillId="2" borderId="0" xfId="0" applyNumberFormat="1" applyFont="1" applyFill="1"/>
    <xf numFmtId="16" fontId="37" fillId="11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0" fontId="32" fillId="21" borderId="22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" fontId="32" fillId="21" borderId="22" xfId="0" applyNumberFormat="1" applyFont="1" applyFill="1" applyBorder="1" applyAlignment="1">
      <alignment horizontal="center" vertical="center"/>
    </xf>
    <xf numFmtId="16" fontId="32" fillId="21" borderId="21" xfId="0" applyNumberFormat="1" applyFont="1" applyFill="1" applyBorder="1" applyAlignment="1">
      <alignment horizontal="center" vertical="center"/>
    </xf>
    <xf numFmtId="16" fontId="37" fillId="11" borderId="22" xfId="0" applyNumberFormat="1" applyFont="1" applyFill="1" applyBorder="1" applyAlignment="1">
      <alignment horizontal="center" vertical="center"/>
    </xf>
    <xf numFmtId="16" fontId="37" fillId="11" borderId="21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32" fillId="12" borderId="22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31" fillId="22" borderId="22" xfId="0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6" fontId="37" fillId="22" borderId="22" xfId="0" applyNumberFormat="1" applyFont="1" applyFill="1" applyBorder="1" applyAlignment="1">
      <alignment horizontal="center" vertical="center"/>
    </xf>
    <xf numFmtId="16" fontId="37" fillId="22" borderId="21" xfId="0" applyNumberFormat="1" applyFont="1" applyFill="1" applyBorder="1" applyAlignment="1">
      <alignment horizontal="center" vertical="center"/>
    </xf>
    <xf numFmtId="0" fontId="32" fillId="22" borderId="22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208</xdr:row>
      <xdr:rowOff>0</xdr:rowOff>
    </xdr:from>
    <xdr:to>
      <xdr:col>11</xdr:col>
      <xdr:colOff>123825</xdr:colOff>
      <xdr:row>222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214</xdr:row>
      <xdr:rowOff>89647</xdr:rowOff>
    </xdr:from>
    <xdr:to>
      <xdr:col>4</xdr:col>
      <xdr:colOff>605118</xdr:colOff>
      <xdr:row>219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B11" sqref="B1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45034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6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6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7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6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6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8"/>
  <sheetViews>
    <sheetView zoomScale="85" zoomScaleNormal="85" workbookViewId="0">
      <pane ySplit="10" topLeftCell="A11" activePane="bottomLeft" state="frozen"/>
      <selection activeCell="B10" sqref="B10:M216"/>
      <selection pane="bottomLeft" activeCell="E17" sqref="E17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9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45034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0" t="s">
        <v>16</v>
      </c>
      <c r="B9" s="362" t="s">
        <v>17</v>
      </c>
      <c r="C9" s="362" t="s">
        <v>18</v>
      </c>
      <c r="D9" s="362" t="s">
        <v>19</v>
      </c>
      <c r="E9" s="23" t="s">
        <v>20</v>
      </c>
      <c r="F9" s="23" t="s">
        <v>21</v>
      </c>
      <c r="G9" s="357" t="s">
        <v>22</v>
      </c>
      <c r="H9" s="358"/>
      <c r="I9" s="359"/>
      <c r="J9" s="357" t="s">
        <v>23</v>
      </c>
      <c r="K9" s="358"/>
      <c r="L9" s="359"/>
      <c r="M9" s="23"/>
      <c r="N9" s="24"/>
      <c r="O9" s="24"/>
      <c r="P9" s="24"/>
    </row>
    <row r="10" spans="1:16" ht="59.25" customHeight="1">
      <c r="A10" s="361"/>
      <c r="B10" s="363"/>
      <c r="C10" s="363"/>
      <c r="D10" s="363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45043</v>
      </c>
      <c r="E11" s="32">
        <v>17760.099999999999</v>
      </c>
      <c r="F11" s="32">
        <v>17751.366666666665</v>
      </c>
      <c r="G11" s="33">
        <v>17648.73333333333</v>
      </c>
      <c r="H11" s="33">
        <v>17537.366666666665</v>
      </c>
      <c r="I11" s="33">
        <v>17434.73333333333</v>
      </c>
      <c r="J11" s="33">
        <v>17862.73333333333</v>
      </c>
      <c r="K11" s="33">
        <v>17965.366666666669</v>
      </c>
      <c r="L11" s="33">
        <v>18076.73333333333</v>
      </c>
      <c r="M11" s="34">
        <v>17854</v>
      </c>
      <c r="N11" s="34">
        <v>17640</v>
      </c>
      <c r="O11" s="35">
        <v>10852500</v>
      </c>
      <c r="P11" s="36">
        <v>-2.1473042607962563E-2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45043</v>
      </c>
      <c r="E12" s="37">
        <v>42343.65</v>
      </c>
      <c r="F12" s="37">
        <v>42280.616666666669</v>
      </c>
      <c r="G12" s="38">
        <v>41921.28333333334</v>
      </c>
      <c r="H12" s="38">
        <v>41498.916666666672</v>
      </c>
      <c r="I12" s="38">
        <v>41139.583333333343</v>
      </c>
      <c r="J12" s="38">
        <v>42702.983333333337</v>
      </c>
      <c r="K12" s="38">
        <v>43062.316666666666</v>
      </c>
      <c r="L12" s="38">
        <v>43484.683333333334</v>
      </c>
      <c r="M12" s="28">
        <v>42639.95</v>
      </c>
      <c r="N12" s="28">
        <v>41858.25</v>
      </c>
      <c r="O12" s="39">
        <v>2814300</v>
      </c>
      <c r="P12" s="40">
        <v>3.8113593817722405E-2</v>
      </c>
    </row>
    <row r="13" spans="1:16" ht="12.75" customHeight="1">
      <c r="A13" s="28">
        <v>3</v>
      </c>
      <c r="B13" s="29" t="s">
        <v>35</v>
      </c>
      <c r="C13" s="30" t="s">
        <v>767</v>
      </c>
      <c r="D13" s="31">
        <v>45041</v>
      </c>
      <c r="E13" s="37">
        <v>18854.2</v>
      </c>
      <c r="F13" s="37">
        <v>18836.033333333336</v>
      </c>
      <c r="G13" s="38">
        <v>18703.166666666672</v>
      </c>
      <c r="H13" s="38">
        <v>18552.133333333335</v>
      </c>
      <c r="I13" s="38">
        <v>18419.26666666667</v>
      </c>
      <c r="J13" s="38">
        <v>18987.066666666673</v>
      </c>
      <c r="K13" s="38">
        <v>19119.933333333334</v>
      </c>
      <c r="L13" s="38">
        <v>19270.966666666674</v>
      </c>
      <c r="M13" s="28">
        <v>18968.900000000001</v>
      </c>
      <c r="N13" s="28">
        <v>18685</v>
      </c>
      <c r="O13" s="39">
        <v>55520</v>
      </c>
      <c r="P13" s="40">
        <v>6.5264684554024654E-3</v>
      </c>
    </row>
    <row r="14" spans="1:16" ht="12.75" customHeight="1">
      <c r="A14" s="28">
        <v>4</v>
      </c>
      <c r="B14" s="29" t="s">
        <v>35</v>
      </c>
      <c r="C14" s="30" t="s">
        <v>792</v>
      </c>
      <c r="D14" s="31">
        <v>45041</v>
      </c>
      <c r="E14" s="37">
        <v>6959.95</v>
      </c>
      <c r="F14" s="37">
        <v>2319.9833333333331</v>
      </c>
      <c r="G14" s="38">
        <v>4639.9666666666662</v>
      </c>
      <c r="H14" s="38">
        <v>2319.9833333333331</v>
      </c>
      <c r="I14" s="38">
        <v>4639.9666666666662</v>
      </c>
      <c r="J14" s="38">
        <v>4639.9666666666662</v>
      </c>
      <c r="K14" s="38">
        <v>2319.9833333333331</v>
      </c>
      <c r="L14" s="38">
        <v>4639.9666666666662</v>
      </c>
      <c r="M14" s="28">
        <v>0</v>
      </c>
      <c r="N14" s="28">
        <v>0</v>
      </c>
      <c r="O14" s="39">
        <v>300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45043</v>
      </c>
      <c r="E15" s="37">
        <v>558.1</v>
      </c>
      <c r="F15" s="37">
        <v>553.13333333333333</v>
      </c>
      <c r="G15" s="38">
        <v>544.41666666666663</v>
      </c>
      <c r="H15" s="38">
        <v>530.73333333333335</v>
      </c>
      <c r="I15" s="38">
        <v>522.01666666666665</v>
      </c>
      <c r="J15" s="38">
        <v>566.81666666666661</v>
      </c>
      <c r="K15" s="38">
        <v>575.5333333333333</v>
      </c>
      <c r="L15" s="38">
        <v>589.21666666666658</v>
      </c>
      <c r="M15" s="28">
        <v>561.85</v>
      </c>
      <c r="N15" s="28">
        <v>539.45000000000005</v>
      </c>
      <c r="O15" s="39">
        <v>3292900</v>
      </c>
      <c r="P15" s="40">
        <v>-2.7854454203262234E-2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45043</v>
      </c>
      <c r="E16" s="37">
        <v>3240</v>
      </c>
      <c r="F16" s="37">
        <v>3245</v>
      </c>
      <c r="G16" s="38">
        <v>3217</v>
      </c>
      <c r="H16" s="38">
        <v>3194</v>
      </c>
      <c r="I16" s="38">
        <v>3166</v>
      </c>
      <c r="J16" s="38">
        <v>3268</v>
      </c>
      <c r="K16" s="38">
        <v>3296</v>
      </c>
      <c r="L16" s="38">
        <v>3319</v>
      </c>
      <c r="M16" s="28">
        <v>3273</v>
      </c>
      <c r="N16" s="28">
        <v>3222</v>
      </c>
      <c r="O16" s="39">
        <v>1629250</v>
      </c>
      <c r="P16" s="40">
        <v>-3.9737123643588572E-3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45043</v>
      </c>
      <c r="E17" s="37">
        <v>22632.15</v>
      </c>
      <c r="F17" s="37">
        <v>22740.983333333337</v>
      </c>
      <c r="G17" s="38">
        <v>22486.266666666674</v>
      </c>
      <c r="H17" s="38">
        <v>22340.383333333335</v>
      </c>
      <c r="I17" s="38">
        <v>22085.666666666672</v>
      </c>
      <c r="J17" s="38">
        <v>22886.866666666676</v>
      </c>
      <c r="K17" s="38">
        <v>23141.583333333336</v>
      </c>
      <c r="L17" s="38">
        <v>23287.466666666678</v>
      </c>
      <c r="M17" s="28">
        <v>22995.7</v>
      </c>
      <c r="N17" s="28">
        <v>22595.1</v>
      </c>
      <c r="O17" s="39">
        <v>59680</v>
      </c>
      <c r="P17" s="40">
        <v>-6.6979236436704619E-4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45043</v>
      </c>
      <c r="E18" s="37">
        <v>165.4</v>
      </c>
      <c r="F18" s="37">
        <v>163.08333333333334</v>
      </c>
      <c r="G18" s="38">
        <v>159.56666666666669</v>
      </c>
      <c r="H18" s="38">
        <v>153.73333333333335</v>
      </c>
      <c r="I18" s="38">
        <v>150.2166666666667</v>
      </c>
      <c r="J18" s="38">
        <v>168.91666666666669</v>
      </c>
      <c r="K18" s="38">
        <v>172.43333333333334</v>
      </c>
      <c r="L18" s="38">
        <v>178.26666666666668</v>
      </c>
      <c r="M18" s="28">
        <v>166.6</v>
      </c>
      <c r="N18" s="28">
        <v>157.25</v>
      </c>
      <c r="O18" s="39">
        <v>31822200</v>
      </c>
      <c r="P18" s="40">
        <v>9.0286771507863087E-2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45043</v>
      </c>
      <c r="E19" s="37">
        <v>225.05</v>
      </c>
      <c r="F19" s="37">
        <v>224.98333333333335</v>
      </c>
      <c r="G19" s="38">
        <v>222.7166666666667</v>
      </c>
      <c r="H19" s="38">
        <v>220.38333333333335</v>
      </c>
      <c r="I19" s="38">
        <v>218.1166666666667</v>
      </c>
      <c r="J19" s="38">
        <v>227.31666666666669</v>
      </c>
      <c r="K19" s="38">
        <v>229.58333333333334</v>
      </c>
      <c r="L19" s="38">
        <v>231.91666666666669</v>
      </c>
      <c r="M19" s="28">
        <v>227.25</v>
      </c>
      <c r="N19" s="28">
        <v>222.65</v>
      </c>
      <c r="O19" s="39">
        <v>23961600</v>
      </c>
      <c r="P19" s="40">
        <v>-1.8739352640545145E-2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45043</v>
      </c>
      <c r="E20" s="37">
        <v>1786.9</v>
      </c>
      <c r="F20" s="37">
        <v>1777.6333333333334</v>
      </c>
      <c r="G20" s="38">
        <v>1765.3166666666668</v>
      </c>
      <c r="H20" s="38">
        <v>1743.7333333333333</v>
      </c>
      <c r="I20" s="38">
        <v>1731.4166666666667</v>
      </c>
      <c r="J20" s="38">
        <v>1799.2166666666669</v>
      </c>
      <c r="K20" s="38">
        <v>1811.5333333333335</v>
      </c>
      <c r="L20" s="38">
        <v>1833.116666666667</v>
      </c>
      <c r="M20" s="28">
        <v>1789.95</v>
      </c>
      <c r="N20" s="28">
        <v>1756.05</v>
      </c>
      <c r="O20" s="39">
        <v>4600250</v>
      </c>
      <c r="P20" s="40">
        <v>-8.5528277507206041E-2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45043</v>
      </c>
      <c r="E21" s="37">
        <v>1888.25</v>
      </c>
      <c r="F21" s="37">
        <v>1885.3</v>
      </c>
      <c r="G21" s="38">
        <v>1855.5</v>
      </c>
      <c r="H21" s="38">
        <v>1822.75</v>
      </c>
      <c r="I21" s="38">
        <v>1792.95</v>
      </c>
      <c r="J21" s="38">
        <v>1918.05</v>
      </c>
      <c r="K21" s="38">
        <v>1947.8499999999997</v>
      </c>
      <c r="L21" s="38">
        <v>1980.6</v>
      </c>
      <c r="M21" s="28">
        <v>1915.1</v>
      </c>
      <c r="N21" s="28">
        <v>1852.55</v>
      </c>
      <c r="O21" s="39">
        <v>9168250</v>
      </c>
      <c r="P21" s="40">
        <v>2.7485150734058054E-2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45043</v>
      </c>
      <c r="E22" s="37">
        <v>667.75</v>
      </c>
      <c r="F22" s="37">
        <v>665.7833333333333</v>
      </c>
      <c r="G22" s="38">
        <v>661.96666666666658</v>
      </c>
      <c r="H22" s="38">
        <v>656.18333333333328</v>
      </c>
      <c r="I22" s="38">
        <v>652.36666666666656</v>
      </c>
      <c r="J22" s="38">
        <v>671.56666666666661</v>
      </c>
      <c r="K22" s="38">
        <v>675.38333333333321</v>
      </c>
      <c r="L22" s="38">
        <v>681.16666666666663</v>
      </c>
      <c r="M22" s="28">
        <v>669.6</v>
      </c>
      <c r="N22" s="28">
        <v>660</v>
      </c>
      <c r="O22" s="39">
        <v>36822500</v>
      </c>
      <c r="P22" s="40">
        <v>8.5247697627443605E-3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45043</v>
      </c>
      <c r="E23" s="37">
        <v>3334.15</v>
      </c>
      <c r="F23" s="37">
        <v>3338.1333333333332</v>
      </c>
      <c r="G23" s="38">
        <v>3302.3666666666663</v>
      </c>
      <c r="H23" s="38">
        <v>3270.583333333333</v>
      </c>
      <c r="I23" s="38">
        <v>3234.8166666666662</v>
      </c>
      <c r="J23" s="38">
        <v>3369.9166666666665</v>
      </c>
      <c r="K23" s="38">
        <v>3405.6833333333329</v>
      </c>
      <c r="L23" s="38">
        <v>3437.4666666666667</v>
      </c>
      <c r="M23" s="28">
        <v>3373.9</v>
      </c>
      <c r="N23" s="28">
        <v>3306.35</v>
      </c>
      <c r="O23" s="39">
        <v>645400</v>
      </c>
      <c r="P23" s="40">
        <v>-1.6758074344911639E-2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45043</v>
      </c>
      <c r="E24" s="37">
        <v>393.3</v>
      </c>
      <c r="F24" s="37">
        <v>392.68333333333334</v>
      </c>
      <c r="G24" s="38">
        <v>389.06666666666666</v>
      </c>
      <c r="H24" s="38">
        <v>384.83333333333331</v>
      </c>
      <c r="I24" s="38">
        <v>381.21666666666664</v>
      </c>
      <c r="J24" s="38">
        <v>396.91666666666669</v>
      </c>
      <c r="K24" s="38">
        <v>400.53333333333336</v>
      </c>
      <c r="L24" s="38">
        <v>404.76666666666671</v>
      </c>
      <c r="M24" s="28">
        <v>396.3</v>
      </c>
      <c r="N24" s="28">
        <v>388.45</v>
      </c>
      <c r="O24" s="39">
        <v>58255200</v>
      </c>
      <c r="P24" s="40">
        <v>4.0018613308515586E-3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45043</v>
      </c>
      <c r="E25" s="37">
        <v>4390.95</v>
      </c>
      <c r="F25" s="37">
        <v>4397.8166666666666</v>
      </c>
      <c r="G25" s="38">
        <v>4339.6333333333332</v>
      </c>
      <c r="H25" s="38">
        <v>4288.3166666666666</v>
      </c>
      <c r="I25" s="38">
        <v>4230.1333333333332</v>
      </c>
      <c r="J25" s="38">
        <v>4449.1333333333332</v>
      </c>
      <c r="K25" s="38">
        <v>4507.3166666666657</v>
      </c>
      <c r="L25" s="38">
        <v>4558.6333333333332</v>
      </c>
      <c r="M25" s="28">
        <v>4456</v>
      </c>
      <c r="N25" s="28">
        <v>4346.5</v>
      </c>
      <c r="O25" s="39">
        <v>1453000</v>
      </c>
      <c r="P25" s="40">
        <v>-3.4230641409106012E-2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45043</v>
      </c>
      <c r="E26" s="37">
        <v>326.8</v>
      </c>
      <c r="F26" s="37">
        <v>326.38333333333333</v>
      </c>
      <c r="G26" s="38">
        <v>324.81666666666666</v>
      </c>
      <c r="H26" s="38">
        <v>322.83333333333331</v>
      </c>
      <c r="I26" s="38">
        <v>321.26666666666665</v>
      </c>
      <c r="J26" s="38">
        <v>328.36666666666667</v>
      </c>
      <c r="K26" s="38">
        <v>329.93333333333328</v>
      </c>
      <c r="L26" s="38">
        <v>331.91666666666669</v>
      </c>
      <c r="M26" s="28">
        <v>327.95</v>
      </c>
      <c r="N26" s="28">
        <v>324.39999999999998</v>
      </c>
      <c r="O26" s="39">
        <v>12449500</v>
      </c>
      <c r="P26" s="40">
        <v>-7.8103207810320784E-3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45043</v>
      </c>
      <c r="E27" s="37">
        <v>138.85</v>
      </c>
      <c r="F27" s="37">
        <v>138.70000000000002</v>
      </c>
      <c r="G27" s="38">
        <v>137.90000000000003</v>
      </c>
      <c r="H27" s="38">
        <v>136.95000000000002</v>
      </c>
      <c r="I27" s="38">
        <v>136.15000000000003</v>
      </c>
      <c r="J27" s="38">
        <v>139.65000000000003</v>
      </c>
      <c r="K27" s="38">
        <v>140.45000000000005</v>
      </c>
      <c r="L27" s="38">
        <v>141.40000000000003</v>
      </c>
      <c r="M27" s="28">
        <v>139.5</v>
      </c>
      <c r="N27" s="28">
        <v>137.75</v>
      </c>
      <c r="O27" s="39">
        <v>66390000</v>
      </c>
      <c r="P27" s="40">
        <v>1.7081577939486788E-2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45043</v>
      </c>
      <c r="E28" s="37">
        <v>2846.85</v>
      </c>
      <c r="F28" s="37">
        <v>2835.6</v>
      </c>
      <c r="G28" s="38">
        <v>2821.3999999999996</v>
      </c>
      <c r="H28" s="38">
        <v>2795.95</v>
      </c>
      <c r="I28" s="38">
        <v>2781.7499999999995</v>
      </c>
      <c r="J28" s="38">
        <v>2861.0499999999997</v>
      </c>
      <c r="K28" s="38">
        <v>2875.2499999999995</v>
      </c>
      <c r="L28" s="38">
        <v>2900.7</v>
      </c>
      <c r="M28" s="28">
        <v>2849.8</v>
      </c>
      <c r="N28" s="28">
        <v>2810.15</v>
      </c>
      <c r="O28" s="39">
        <v>6623000</v>
      </c>
      <c r="P28" s="40">
        <v>-7.9091644447107454E-3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45043</v>
      </c>
      <c r="E29" s="37">
        <v>1459.05</v>
      </c>
      <c r="F29" s="37">
        <v>1455.55</v>
      </c>
      <c r="G29" s="38">
        <v>1441.6499999999999</v>
      </c>
      <c r="H29" s="38">
        <v>1424.25</v>
      </c>
      <c r="I29" s="38">
        <v>1410.35</v>
      </c>
      <c r="J29" s="38">
        <v>1472.9499999999998</v>
      </c>
      <c r="K29" s="38">
        <v>1486.85</v>
      </c>
      <c r="L29" s="38">
        <v>1504.2499999999998</v>
      </c>
      <c r="M29" s="28">
        <v>1469.45</v>
      </c>
      <c r="N29" s="28">
        <v>1438.15</v>
      </c>
      <c r="O29" s="39">
        <v>1861424</v>
      </c>
      <c r="P29" s="40">
        <v>5.1525961157352362E-3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45043</v>
      </c>
      <c r="E30" s="37">
        <v>7083.9</v>
      </c>
      <c r="F30" s="37">
        <v>7047.0666666666657</v>
      </c>
      <c r="G30" s="38">
        <v>6995.4833333333318</v>
      </c>
      <c r="H30" s="38">
        <v>6907.0666666666657</v>
      </c>
      <c r="I30" s="38">
        <v>6855.4833333333318</v>
      </c>
      <c r="J30" s="38">
        <v>7135.4833333333318</v>
      </c>
      <c r="K30" s="38">
        <v>7187.0666666666657</v>
      </c>
      <c r="L30" s="38">
        <v>7275.4833333333318</v>
      </c>
      <c r="M30" s="28">
        <v>7098.65</v>
      </c>
      <c r="N30" s="28">
        <v>6958.65</v>
      </c>
      <c r="O30" s="39">
        <v>127875</v>
      </c>
      <c r="P30" s="40">
        <v>-1.8422567645365574E-2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45043</v>
      </c>
      <c r="E31" s="37">
        <v>685.9</v>
      </c>
      <c r="F31" s="37">
        <v>679.66666666666663</v>
      </c>
      <c r="G31" s="38">
        <v>669.98333333333323</v>
      </c>
      <c r="H31" s="38">
        <v>654.06666666666661</v>
      </c>
      <c r="I31" s="38">
        <v>644.38333333333321</v>
      </c>
      <c r="J31" s="38">
        <v>695.58333333333326</v>
      </c>
      <c r="K31" s="38">
        <v>705.26666666666665</v>
      </c>
      <c r="L31" s="38">
        <v>721.18333333333328</v>
      </c>
      <c r="M31" s="28">
        <v>689.35</v>
      </c>
      <c r="N31" s="28">
        <v>663.75</v>
      </c>
      <c r="O31" s="39">
        <v>16841000</v>
      </c>
      <c r="P31" s="40">
        <v>7.839616995810891E-3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45043</v>
      </c>
      <c r="E32" s="37">
        <v>559.79999999999995</v>
      </c>
      <c r="F32" s="37">
        <v>562.15</v>
      </c>
      <c r="G32" s="38">
        <v>554.65</v>
      </c>
      <c r="H32" s="38">
        <v>549.5</v>
      </c>
      <c r="I32" s="38">
        <v>542</v>
      </c>
      <c r="J32" s="38">
        <v>567.29999999999995</v>
      </c>
      <c r="K32" s="38">
        <v>574.79999999999995</v>
      </c>
      <c r="L32" s="38">
        <v>579.94999999999993</v>
      </c>
      <c r="M32" s="28">
        <v>569.65</v>
      </c>
      <c r="N32" s="28">
        <v>557</v>
      </c>
      <c r="O32" s="39">
        <v>12968000</v>
      </c>
      <c r="P32" s="40">
        <v>-8.2594065463444475E-3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45043</v>
      </c>
      <c r="E33" s="37">
        <v>868.3</v>
      </c>
      <c r="F33" s="37">
        <v>870.61666666666667</v>
      </c>
      <c r="G33" s="38">
        <v>861.23333333333335</v>
      </c>
      <c r="H33" s="38">
        <v>854.16666666666663</v>
      </c>
      <c r="I33" s="38">
        <v>844.7833333333333</v>
      </c>
      <c r="J33" s="38">
        <v>877.68333333333339</v>
      </c>
      <c r="K33" s="38">
        <v>887.06666666666683</v>
      </c>
      <c r="L33" s="38">
        <v>894.13333333333344</v>
      </c>
      <c r="M33" s="28">
        <v>880</v>
      </c>
      <c r="N33" s="28">
        <v>863.55</v>
      </c>
      <c r="O33" s="39">
        <v>53266800</v>
      </c>
      <c r="P33" s="40">
        <v>3.5746785822619406E-2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45043</v>
      </c>
      <c r="E34" s="37">
        <v>4230.05</v>
      </c>
      <c r="F34" s="37">
        <v>4236.6500000000005</v>
      </c>
      <c r="G34" s="38">
        <v>4190.9500000000007</v>
      </c>
      <c r="H34" s="38">
        <v>4151.8500000000004</v>
      </c>
      <c r="I34" s="38">
        <v>4106.1500000000005</v>
      </c>
      <c r="J34" s="38">
        <v>4275.7500000000009</v>
      </c>
      <c r="K34" s="38">
        <v>4321.45</v>
      </c>
      <c r="L34" s="38">
        <v>4360.5500000000011</v>
      </c>
      <c r="M34" s="28">
        <v>4282.3500000000004</v>
      </c>
      <c r="N34" s="28">
        <v>4197.55</v>
      </c>
      <c r="O34" s="39">
        <v>2986750</v>
      </c>
      <c r="P34" s="40">
        <v>8.7573964497041426E-2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45043</v>
      </c>
      <c r="E35" s="37">
        <v>1344.45</v>
      </c>
      <c r="F35" s="37">
        <v>1344.6666666666667</v>
      </c>
      <c r="G35" s="38">
        <v>1334.8333333333335</v>
      </c>
      <c r="H35" s="38">
        <v>1325.2166666666667</v>
      </c>
      <c r="I35" s="38">
        <v>1315.3833333333334</v>
      </c>
      <c r="J35" s="38">
        <v>1354.2833333333335</v>
      </c>
      <c r="K35" s="38">
        <v>1364.116666666667</v>
      </c>
      <c r="L35" s="38">
        <v>1373.7333333333336</v>
      </c>
      <c r="M35" s="28">
        <v>1354.5</v>
      </c>
      <c r="N35" s="28">
        <v>1335.05</v>
      </c>
      <c r="O35" s="39">
        <v>9330500</v>
      </c>
      <c r="P35" s="40">
        <v>-1.0813676119798568E-2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45043</v>
      </c>
      <c r="E36" s="37">
        <v>5974.05</v>
      </c>
      <c r="F36" s="37">
        <v>5956.5333333333328</v>
      </c>
      <c r="G36" s="38">
        <v>5925.6666666666661</v>
      </c>
      <c r="H36" s="38">
        <v>5877.2833333333328</v>
      </c>
      <c r="I36" s="38">
        <v>5846.4166666666661</v>
      </c>
      <c r="J36" s="38">
        <v>6004.9166666666661</v>
      </c>
      <c r="K36" s="38">
        <v>6035.7833333333328</v>
      </c>
      <c r="L36" s="38">
        <v>6084.1666666666661</v>
      </c>
      <c r="M36" s="28">
        <v>5987.4</v>
      </c>
      <c r="N36" s="28">
        <v>5908.15</v>
      </c>
      <c r="O36" s="39">
        <v>5351375</v>
      </c>
      <c r="P36" s="40">
        <v>-1.1635692023548425E-2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45043</v>
      </c>
      <c r="E37" s="37">
        <v>2084.65</v>
      </c>
      <c r="F37" s="37">
        <v>2072.4166666666665</v>
      </c>
      <c r="G37" s="38">
        <v>2055.8833333333332</v>
      </c>
      <c r="H37" s="38">
        <v>2027.1166666666668</v>
      </c>
      <c r="I37" s="38">
        <v>2010.5833333333335</v>
      </c>
      <c r="J37" s="38">
        <v>2101.1833333333329</v>
      </c>
      <c r="K37" s="38">
        <v>2117.7166666666667</v>
      </c>
      <c r="L37" s="38">
        <v>2146.4833333333327</v>
      </c>
      <c r="M37" s="28">
        <v>2088.9499999999998</v>
      </c>
      <c r="N37" s="28">
        <v>2043.65</v>
      </c>
      <c r="O37" s="39">
        <v>1620300</v>
      </c>
      <c r="P37" s="40">
        <v>1.389149615168012E-2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45043</v>
      </c>
      <c r="E38" s="37">
        <v>406.25</v>
      </c>
      <c r="F38" s="37">
        <v>404.2166666666667</v>
      </c>
      <c r="G38" s="38">
        <v>400.43333333333339</v>
      </c>
      <c r="H38" s="38">
        <v>394.61666666666667</v>
      </c>
      <c r="I38" s="38">
        <v>390.83333333333337</v>
      </c>
      <c r="J38" s="38">
        <v>410.03333333333342</v>
      </c>
      <c r="K38" s="38">
        <v>413.81666666666672</v>
      </c>
      <c r="L38" s="38">
        <v>419.63333333333344</v>
      </c>
      <c r="M38" s="28">
        <v>408</v>
      </c>
      <c r="N38" s="28">
        <v>398.4</v>
      </c>
      <c r="O38" s="39">
        <v>8568000</v>
      </c>
      <c r="P38" s="40">
        <v>-5.1540913921360253E-2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45043</v>
      </c>
      <c r="E39" s="37">
        <v>207.6</v>
      </c>
      <c r="F39" s="37">
        <v>206.76666666666665</v>
      </c>
      <c r="G39" s="38">
        <v>204.33333333333331</v>
      </c>
      <c r="H39" s="38">
        <v>201.06666666666666</v>
      </c>
      <c r="I39" s="38">
        <v>198.63333333333333</v>
      </c>
      <c r="J39" s="38">
        <v>210.0333333333333</v>
      </c>
      <c r="K39" s="38">
        <v>212.46666666666664</v>
      </c>
      <c r="L39" s="38">
        <v>215.73333333333329</v>
      </c>
      <c r="M39" s="28">
        <v>209.2</v>
      </c>
      <c r="N39" s="28">
        <v>203.5</v>
      </c>
      <c r="O39" s="39">
        <v>51426000</v>
      </c>
      <c r="P39" s="40">
        <v>2.1049998213073157E-2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45043</v>
      </c>
      <c r="E40" s="37">
        <v>176.7</v>
      </c>
      <c r="F40" s="37">
        <v>174.88333333333335</v>
      </c>
      <c r="G40" s="38">
        <v>172.8666666666667</v>
      </c>
      <c r="H40" s="38">
        <v>169.03333333333336</v>
      </c>
      <c r="I40" s="38">
        <v>167.01666666666671</v>
      </c>
      <c r="J40" s="38">
        <v>178.7166666666667</v>
      </c>
      <c r="K40" s="38">
        <v>180.73333333333335</v>
      </c>
      <c r="L40" s="38">
        <v>184.56666666666669</v>
      </c>
      <c r="M40" s="28">
        <v>176.9</v>
      </c>
      <c r="N40" s="28">
        <v>171.05</v>
      </c>
      <c r="O40" s="39">
        <v>98765550</v>
      </c>
      <c r="P40" s="40">
        <v>2.5449465500485907E-2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45043</v>
      </c>
      <c r="E41" s="37">
        <v>1414.95</v>
      </c>
      <c r="F41" s="37">
        <v>1408.6000000000001</v>
      </c>
      <c r="G41" s="38">
        <v>1399.3000000000002</v>
      </c>
      <c r="H41" s="38">
        <v>1383.65</v>
      </c>
      <c r="I41" s="38">
        <v>1374.3500000000001</v>
      </c>
      <c r="J41" s="38">
        <v>1424.2500000000002</v>
      </c>
      <c r="K41" s="38">
        <v>1433.55</v>
      </c>
      <c r="L41" s="38">
        <v>1449.2000000000003</v>
      </c>
      <c r="M41" s="28">
        <v>1417.9</v>
      </c>
      <c r="N41" s="28">
        <v>1392.95</v>
      </c>
      <c r="O41" s="39">
        <v>2950475</v>
      </c>
      <c r="P41" s="40">
        <v>2.2296331586469747E-2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45043</v>
      </c>
      <c r="E42" s="37">
        <v>101.7</v>
      </c>
      <c r="F42" s="37">
        <v>101.25</v>
      </c>
      <c r="G42" s="38">
        <v>100.55</v>
      </c>
      <c r="H42" s="38">
        <v>99.399999999999991</v>
      </c>
      <c r="I42" s="38">
        <v>98.699999999999989</v>
      </c>
      <c r="J42" s="38">
        <v>102.4</v>
      </c>
      <c r="K42" s="38">
        <v>103.1</v>
      </c>
      <c r="L42" s="38">
        <v>104.25000000000001</v>
      </c>
      <c r="M42" s="28">
        <v>101.95</v>
      </c>
      <c r="N42" s="28">
        <v>100.1</v>
      </c>
      <c r="O42" s="39">
        <v>99527700</v>
      </c>
      <c r="P42" s="40">
        <v>-4.7309621523027815E-3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45043</v>
      </c>
      <c r="E43" s="37">
        <v>579.9</v>
      </c>
      <c r="F43" s="37">
        <v>578.98333333333323</v>
      </c>
      <c r="G43" s="38">
        <v>573.76666666666642</v>
      </c>
      <c r="H43" s="38">
        <v>567.63333333333321</v>
      </c>
      <c r="I43" s="38">
        <v>562.4166666666664</v>
      </c>
      <c r="J43" s="38">
        <v>585.11666666666645</v>
      </c>
      <c r="K43" s="38">
        <v>590.33333333333337</v>
      </c>
      <c r="L43" s="38">
        <v>596.46666666666647</v>
      </c>
      <c r="M43" s="28">
        <v>584.20000000000005</v>
      </c>
      <c r="N43" s="28">
        <v>572.85</v>
      </c>
      <c r="O43" s="39">
        <v>9263100</v>
      </c>
      <c r="P43" s="40">
        <v>1.0681709073451753E-2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45043</v>
      </c>
      <c r="E44" s="37">
        <v>776</v>
      </c>
      <c r="F44" s="37">
        <v>770.83333333333337</v>
      </c>
      <c r="G44" s="38">
        <v>764.4666666666667</v>
      </c>
      <c r="H44" s="38">
        <v>752.93333333333328</v>
      </c>
      <c r="I44" s="38">
        <v>746.56666666666661</v>
      </c>
      <c r="J44" s="38">
        <v>782.36666666666679</v>
      </c>
      <c r="K44" s="38">
        <v>788.73333333333335</v>
      </c>
      <c r="L44" s="38">
        <v>800.26666666666688</v>
      </c>
      <c r="M44" s="28">
        <v>777.2</v>
      </c>
      <c r="N44" s="28">
        <v>759.3</v>
      </c>
      <c r="O44" s="39">
        <v>8686000</v>
      </c>
      <c r="P44" s="40">
        <v>3.4663490172721856E-2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45043</v>
      </c>
      <c r="E45" s="37">
        <v>762.85</v>
      </c>
      <c r="F45" s="37">
        <v>767.88333333333333</v>
      </c>
      <c r="G45" s="38">
        <v>752.4666666666667</v>
      </c>
      <c r="H45" s="38">
        <v>742.08333333333337</v>
      </c>
      <c r="I45" s="38">
        <v>726.66666666666674</v>
      </c>
      <c r="J45" s="38">
        <v>778.26666666666665</v>
      </c>
      <c r="K45" s="38">
        <v>793.68333333333339</v>
      </c>
      <c r="L45" s="38">
        <v>804.06666666666661</v>
      </c>
      <c r="M45" s="28">
        <v>783.3</v>
      </c>
      <c r="N45" s="28">
        <v>757.5</v>
      </c>
      <c r="O45" s="39">
        <v>41599550</v>
      </c>
      <c r="P45" s="40">
        <v>4.2992568597560975E-2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45043</v>
      </c>
      <c r="E46" s="37">
        <v>72.95</v>
      </c>
      <c r="F46" s="37">
        <v>72.466666666666669</v>
      </c>
      <c r="G46" s="38">
        <v>71.63333333333334</v>
      </c>
      <c r="H46" s="38">
        <v>70.316666666666677</v>
      </c>
      <c r="I46" s="38">
        <v>69.483333333333348</v>
      </c>
      <c r="J46" s="38">
        <v>73.783333333333331</v>
      </c>
      <c r="K46" s="38">
        <v>74.616666666666646</v>
      </c>
      <c r="L46" s="38">
        <v>75.933333333333323</v>
      </c>
      <c r="M46" s="28">
        <v>73.3</v>
      </c>
      <c r="N46" s="28">
        <v>71.150000000000006</v>
      </c>
      <c r="O46" s="39">
        <v>99025500</v>
      </c>
      <c r="P46" s="40">
        <v>-2.0257635570330355E-2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45043</v>
      </c>
      <c r="E47" s="37">
        <v>224.35</v>
      </c>
      <c r="F47" s="37">
        <v>224</v>
      </c>
      <c r="G47" s="38">
        <v>222.95</v>
      </c>
      <c r="H47" s="38">
        <v>221.54999999999998</v>
      </c>
      <c r="I47" s="38">
        <v>220.49999999999997</v>
      </c>
      <c r="J47" s="38">
        <v>225.4</v>
      </c>
      <c r="K47" s="38">
        <v>226.45000000000002</v>
      </c>
      <c r="L47" s="38">
        <v>227.85000000000002</v>
      </c>
      <c r="M47" s="28">
        <v>225.05</v>
      </c>
      <c r="N47" s="28">
        <v>222.6</v>
      </c>
      <c r="O47" s="39">
        <v>32390900</v>
      </c>
      <c r="P47" s="40">
        <v>-1.1788646410778191E-2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45043</v>
      </c>
      <c r="E48" s="37">
        <v>18974.349999999999</v>
      </c>
      <c r="F48" s="37">
        <v>18947.816666666666</v>
      </c>
      <c r="G48" s="38">
        <v>18817.783333333333</v>
      </c>
      <c r="H48" s="38">
        <v>18661.216666666667</v>
      </c>
      <c r="I48" s="38">
        <v>18531.183333333334</v>
      </c>
      <c r="J48" s="38">
        <v>19104.383333333331</v>
      </c>
      <c r="K48" s="38">
        <v>19234.416666666664</v>
      </c>
      <c r="L48" s="38">
        <v>19390.98333333333</v>
      </c>
      <c r="M48" s="28">
        <v>19077.849999999999</v>
      </c>
      <c r="N48" s="28">
        <v>18791.25</v>
      </c>
      <c r="O48" s="39">
        <v>180750</v>
      </c>
      <c r="P48" s="40">
        <v>-1.5790906615845358E-2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45043</v>
      </c>
      <c r="E49" s="37">
        <v>336.9</v>
      </c>
      <c r="F49" s="37">
        <v>335.33333333333331</v>
      </c>
      <c r="G49" s="38">
        <v>333.26666666666665</v>
      </c>
      <c r="H49" s="38">
        <v>329.63333333333333</v>
      </c>
      <c r="I49" s="38">
        <v>327.56666666666666</v>
      </c>
      <c r="J49" s="38">
        <v>338.96666666666664</v>
      </c>
      <c r="K49" s="38">
        <v>341.03333333333336</v>
      </c>
      <c r="L49" s="38">
        <v>344.66666666666663</v>
      </c>
      <c r="M49" s="28">
        <v>337.4</v>
      </c>
      <c r="N49" s="28">
        <v>331.7</v>
      </c>
      <c r="O49" s="39">
        <v>15526800</v>
      </c>
      <c r="P49" s="40">
        <v>-6.9508804448563486E-4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45043</v>
      </c>
      <c r="E50" s="37">
        <v>4357.8</v>
      </c>
      <c r="F50" s="37">
        <v>4346.2500000000009</v>
      </c>
      <c r="G50" s="38">
        <v>4281.9000000000015</v>
      </c>
      <c r="H50" s="38">
        <v>4206.0000000000009</v>
      </c>
      <c r="I50" s="38">
        <v>4141.6500000000015</v>
      </c>
      <c r="J50" s="38">
        <v>4422.1500000000015</v>
      </c>
      <c r="K50" s="38">
        <v>4486.5000000000018</v>
      </c>
      <c r="L50" s="38">
        <v>4562.4000000000015</v>
      </c>
      <c r="M50" s="28">
        <v>4410.6000000000004</v>
      </c>
      <c r="N50" s="28">
        <v>4270.3500000000004</v>
      </c>
      <c r="O50" s="39">
        <v>1533600</v>
      </c>
      <c r="P50" s="40">
        <v>3.0229746070133012E-2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45043</v>
      </c>
      <c r="E51" s="37">
        <v>259.7</v>
      </c>
      <c r="F51" s="37">
        <v>257.45</v>
      </c>
      <c r="G51" s="38">
        <v>254.25</v>
      </c>
      <c r="H51" s="38">
        <v>248.8</v>
      </c>
      <c r="I51" s="38">
        <v>245.60000000000002</v>
      </c>
      <c r="J51" s="38">
        <v>262.89999999999998</v>
      </c>
      <c r="K51" s="38">
        <v>266.09999999999991</v>
      </c>
      <c r="L51" s="38">
        <v>271.54999999999995</v>
      </c>
      <c r="M51" s="28">
        <v>260.64999999999998</v>
      </c>
      <c r="N51" s="28">
        <v>252</v>
      </c>
      <c r="O51" s="39">
        <v>7830000</v>
      </c>
      <c r="P51" s="40">
        <v>2.5943396226415096E-2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45043</v>
      </c>
      <c r="E52" s="37">
        <v>298.75</v>
      </c>
      <c r="F52" s="37">
        <v>295.63333333333338</v>
      </c>
      <c r="G52" s="38">
        <v>291.91666666666674</v>
      </c>
      <c r="H52" s="38">
        <v>285.08333333333337</v>
      </c>
      <c r="I52" s="38">
        <v>281.36666666666673</v>
      </c>
      <c r="J52" s="38">
        <v>302.46666666666675</v>
      </c>
      <c r="K52" s="38">
        <v>306.18333333333334</v>
      </c>
      <c r="L52" s="38">
        <v>313.01666666666677</v>
      </c>
      <c r="M52" s="28">
        <v>299.35000000000002</v>
      </c>
      <c r="N52" s="28">
        <v>288.8</v>
      </c>
      <c r="O52" s="39">
        <v>43181100</v>
      </c>
      <c r="P52" s="40">
        <v>3.1606785783396762E-2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45043</v>
      </c>
      <c r="E53" s="37">
        <v>572.95000000000005</v>
      </c>
      <c r="F53" s="37">
        <v>571.5</v>
      </c>
      <c r="G53" s="38">
        <v>566</v>
      </c>
      <c r="H53" s="38">
        <v>559.04999999999995</v>
      </c>
      <c r="I53" s="38">
        <v>553.54999999999995</v>
      </c>
      <c r="J53" s="38">
        <v>578.45000000000005</v>
      </c>
      <c r="K53" s="38">
        <v>583.95000000000005</v>
      </c>
      <c r="L53" s="38">
        <v>590.90000000000009</v>
      </c>
      <c r="M53" s="28">
        <v>577</v>
      </c>
      <c r="N53" s="28">
        <v>564.54999999999995</v>
      </c>
      <c r="O53" s="39">
        <v>3963375</v>
      </c>
      <c r="P53" s="40">
        <v>2.7293404094010616E-2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45043</v>
      </c>
      <c r="E54" s="37">
        <v>286.60000000000002</v>
      </c>
      <c r="F54" s="37">
        <v>288.56666666666666</v>
      </c>
      <c r="G54" s="38">
        <v>284.0333333333333</v>
      </c>
      <c r="H54" s="38">
        <v>281.46666666666664</v>
      </c>
      <c r="I54" s="38">
        <v>276.93333333333328</v>
      </c>
      <c r="J54" s="38">
        <v>291.13333333333333</v>
      </c>
      <c r="K54" s="38">
        <v>295.66666666666674</v>
      </c>
      <c r="L54" s="38">
        <v>298.23333333333335</v>
      </c>
      <c r="M54" s="28">
        <v>293.10000000000002</v>
      </c>
      <c r="N54" s="28">
        <v>286</v>
      </c>
      <c r="O54" s="39">
        <v>4306500</v>
      </c>
      <c r="P54" s="40">
        <v>-2.9739776951672861E-2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45043</v>
      </c>
      <c r="E55" s="37">
        <v>838.55</v>
      </c>
      <c r="F55" s="37">
        <v>835.11666666666667</v>
      </c>
      <c r="G55" s="38">
        <v>829.48333333333335</v>
      </c>
      <c r="H55" s="38">
        <v>820.41666666666663</v>
      </c>
      <c r="I55" s="38">
        <v>814.7833333333333</v>
      </c>
      <c r="J55" s="38">
        <v>844.18333333333339</v>
      </c>
      <c r="K55" s="38">
        <v>849.81666666666683</v>
      </c>
      <c r="L55" s="38">
        <v>858.88333333333344</v>
      </c>
      <c r="M55" s="28">
        <v>840.75</v>
      </c>
      <c r="N55" s="28">
        <v>826.05</v>
      </c>
      <c r="O55" s="39">
        <v>11683750</v>
      </c>
      <c r="P55" s="40">
        <v>-1.848157093352935E-2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45043</v>
      </c>
      <c r="E56" s="37">
        <v>908.3</v>
      </c>
      <c r="F56" s="37">
        <v>910.65</v>
      </c>
      <c r="G56" s="38">
        <v>902.3</v>
      </c>
      <c r="H56" s="38">
        <v>896.3</v>
      </c>
      <c r="I56" s="38">
        <v>887.94999999999993</v>
      </c>
      <c r="J56" s="38">
        <v>916.65</v>
      </c>
      <c r="K56" s="38">
        <v>925.00000000000011</v>
      </c>
      <c r="L56" s="38">
        <v>931</v>
      </c>
      <c r="M56" s="28">
        <v>919</v>
      </c>
      <c r="N56" s="28">
        <v>904.65</v>
      </c>
      <c r="O56" s="39">
        <v>14379950</v>
      </c>
      <c r="P56" s="40">
        <v>2.9982773872154197E-2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45043</v>
      </c>
      <c r="E57" s="37">
        <v>229.7</v>
      </c>
      <c r="F57" s="37">
        <v>228.45000000000002</v>
      </c>
      <c r="G57" s="38">
        <v>226.75000000000003</v>
      </c>
      <c r="H57" s="38">
        <v>223.8</v>
      </c>
      <c r="I57" s="38">
        <v>222.10000000000002</v>
      </c>
      <c r="J57" s="38">
        <v>231.40000000000003</v>
      </c>
      <c r="K57" s="38">
        <v>233.10000000000002</v>
      </c>
      <c r="L57" s="38">
        <v>236.05000000000004</v>
      </c>
      <c r="M57" s="28">
        <v>230.15</v>
      </c>
      <c r="N57" s="28">
        <v>225.5</v>
      </c>
      <c r="O57" s="39">
        <v>41622000</v>
      </c>
      <c r="P57" s="40">
        <v>1.46411385276953E-2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45043</v>
      </c>
      <c r="E58" s="37">
        <v>3860.65</v>
      </c>
      <c r="F58" s="37">
        <v>3835.4</v>
      </c>
      <c r="G58" s="38">
        <v>3765.25</v>
      </c>
      <c r="H58" s="38">
        <v>3669.85</v>
      </c>
      <c r="I58" s="38">
        <v>3599.7</v>
      </c>
      <c r="J58" s="38">
        <v>3930.8</v>
      </c>
      <c r="K58" s="38">
        <v>4000.9500000000007</v>
      </c>
      <c r="L58" s="38">
        <v>4096.3500000000004</v>
      </c>
      <c r="M58" s="28">
        <v>3905.55</v>
      </c>
      <c r="N58" s="28">
        <v>3740</v>
      </c>
      <c r="O58" s="39">
        <v>813750</v>
      </c>
      <c r="P58" s="40">
        <v>0.19099890230515917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45043</v>
      </c>
      <c r="E59" s="37">
        <v>1553</v>
      </c>
      <c r="F59" s="37">
        <v>1552.4166666666667</v>
      </c>
      <c r="G59" s="38">
        <v>1542.1333333333334</v>
      </c>
      <c r="H59" s="38">
        <v>1531.2666666666667</v>
      </c>
      <c r="I59" s="38">
        <v>1520.9833333333333</v>
      </c>
      <c r="J59" s="38">
        <v>1563.2833333333335</v>
      </c>
      <c r="K59" s="38">
        <v>1573.5666666666668</v>
      </c>
      <c r="L59" s="38">
        <v>1584.4333333333336</v>
      </c>
      <c r="M59" s="28">
        <v>1562.7</v>
      </c>
      <c r="N59" s="28">
        <v>1541.55</v>
      </c>
      <c r="O59" s="39">
        <v>1918700</v>
      </c>
      <c r="P59" s="40">
        <v>1.3870908082115775E-2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45043</v>
      </c>
      <c r="E60" s="37">
        <v>607.70000000000005</v>
      </c>
      <c r="F60" s="37">
        <v>606.44999999999993</v>
      </c>
      <c r="G60" s="38">
        <v>600.89999999999986</v>
      </c>
      <c r="H60" s="38">
        <v>594.09999999999991</v>
      </c>
      <c r="I60" s="38">
        <v>588.54999999999984</v>
      </c>
      <c r="J60" s="38">
        <v>613.24999999999989</v>
      </c>
      <c r="K60" s="38">
        <v>618.79999999999984</v>
      </c>
      <c r="L60" s="38">
        <v>625.59999999999991</v>
      </c>
      <c r="M60" s="28">
        <v>612</v>
      </c>
      <c r="N60" s="28">
        <v>599.65</v>
      </c>
      <c r="O60" s="39">
        <v>10117000</v>
      </c>
      <c r="P60" s="40">
        <v>1.210484193677471E-2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45043</v>
      </c>
      <c r="E61" s="37">
        <v>929.4</v>
      </c>
      <c r="F61" s="37">
        <v>930.4</v>
      </c>
      <c r="G61" s="38">
        <v>923</v>
      </c>
      <c r="H61" s="38">
        <v>916.6</v>
      </c>
      <c r="I61" s="38">
        <v>909.2</v>
      </c>
      <c r="J61" s="38">
        <v>936.8</v>
      </c>
      <c r="K61" s="38">
        <v>944.19999999999982</v>
      </c>
      <c r="L61" s="38">
        <v>950.59999999999991</v>
      </c>
      <c r="M61" s="28">
        <v>937.8</v>
      </c>
      <c r="N61" s="28">
        <v>924</v>
      </c>
      <c r="O61" s="39">
        <v>1297100</v>
      </c>
      <c r="P61" s="40">
        <v>6.5181966322650732E-3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45043</v>
      </c>
      <c r="E62" s="37">
        <v>292.7</v>
      </c>
      <c r="F62" s="37">
        <v>294.2</v>
      </c>
      <c r="G62" s="38">
        <v>290</v>
      </c>
      <c r="H62" s="38">
        <v>287.3</v>
      </c>
      <c r="I62" s="38">
        <v>283.10000000000002</v>
      </c>
      <c r="J62" s="38">
        <v>296.89999999999998</v>
      </c>
      <c r="K62" s="38">
        <v>301.09999999999991</v>
      </c>
      <c r="L62" s="38">
        <v>303.79999999999995</v>
      </c>
      <c r="M62" s="28">
        <v>298.39999999999998</v>
      </c>
      <c r="N62" s="28">
        <v>291.5</v>
      </c>
      <c r="O62" s="39">
        <v>5545500</v>
      </c>
      <c r="P62" s="40">
        <v>0.17290609137055837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45043</v>
      </c>
      <c r="E63" s="37">
        <v>130.15</v>
      </c>
      <c r="F63" s="37">
        <v>129</v>
      </c>
      <c r="G63" s="38">
        <v>127.5</v>
      </c>
      <c r="H63" s="38">
        <v>124.85</v>
      </c>
      <c r="I63" s="38">
        <v>123.35</v>
      </c>
      <c r="J63" s="38">
        <v>131.65</v>
      </c>
      <c r="K63" s="38">
        <v>133.15</v>
      </c>
      <c r="L63" s="38">
        <v>135.80000000000001</v>
      </c>
      <c r="M63" s="28">
        <v>130.5</v>
      </c>
      <c r="N63" s="28">
        <v>126.35</v>
      </c>
      <c r="O63" s="39">
        <v>22375000</v>
      </c>
      <c r="P63" s="40">
        <v>2.6376146788990827E-2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45043</v>
      </c>
      <c r="E64" s="37">
        <v>1501.15</v>
      </c>
      <c r="F64" s="37">
        <v>1512.3499999999997</v>
      </c>
      <c r="G64" s="38">
        <v>1484.3999999999994</v>
      </c>
      <c r="H64" s="38">
        <v>1467.6499999999996</v>
      </c>
      <c r="I64" s="38">
        <v>1439.6999999999994</v>
      </c>
      <c r="J64" s="38">
        <v>1529.0999999999995</v>
      </c>
      <c r="K64" s="38">
        <v>1557.0499999999997</v>
      </c>
      <c r="L64" s="38">
        <v>1573.7999999999995</v>
      </c>
      <c r="M64" s="28">
        <v>1540.3</v>
      </c>
      <c r="N64" s="28">
        <v>1495.6</v>
      </c>
      <c r="O64" s="39">
        <v>2844000</v>
      </c>
      <c r="P64" s="40">
        <v>7.2248193795155123E-3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45043</v>
      </c>
      <c r="E65" s="37">
        <v>525.79999999999995</v>
      </c>
      <c r="F65" s="37">
        <v>526.38333333333333</v>
      </c>
      <c r="G65" s="38">
        <v>523.16666666666663</v>
      </c>
      <c r="H65" s="38">
        <v>520.5333333333333</v>
      </c>
      <c r="I65" s="38">
        <v>517.31666666666661</v>
      </c>
      <c r="J65" s="38">
        <v>529.01666666666665</v>
      </c>
      <c r="K65" s="38">
        <v>532.23333333333335</v>
      </c>
      <c r="L65" s="38">
        <v>534.86666666666667</v>
      </c>
      <c r="M65" s="28">
        <v>529.6</v>
      </c>
      <c r="N65" s="28">
        <v>523.75</v>
      </c>
      <c r="O65" s="39">
        <v>13680000</v>
      </c>
      <c r="P65" s="40">
        <v>1.7951818435494371E-2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45043</v>
      </c>
      <c r="E66" s="37">
        <v>2039.85</v>
      </c>
      <c r="F66" s="37">
        <v>2030.9000000000003</v>
      </c>
      <c r="G66" s="38">
        <v>2018.1000000000006</v>
      </c>
      <c r="H66" s="38">
        <v>1996.3500000000004</v>
      </c>
      <c r="I66" s="38">
        <v>1983.5500000000006</v>
      </c>
      <c r="J66" s="38">
        <v>2052.6500000000005</v>
      </c>
      <c r="K66" s="38">
        <v>2065.4500000000003</v>
      </c>
      <c r="L66" s="38">
        <v>2087.2000000000007</v>
      </c>
      <c r="M66" s="28">
        <v>2043.7</v>
      </c>
      <c r="N66" s="28">
        <v>2009.15</v>
      </c>
      <c r="O66" s="39">
        <v>2216500</v>
      </c>
      <c r="P66" s="40">
        <v>3.6231884057971016E-2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45043</v>
      </c>
      <c r="E67" s="37">
        <v>1852.6</v>
      </c>
      <c r="F67" s="37">
        <v>1858.0999999999997</v>
      </c>
      <c r="G67" s="38">
        <v>1833.1499999999994</v>
      </c>
      <c r="H67" s="38">
        <v>1813.6999999999998</v>
      </c>
      <c r="I67" s="38">
        <v>1788.7499999999995</v>
      </c>
      <c r="J67" s="38">
        <v>1877.5499999999993</v>
      </c>
      <c r="K67" s="38">
        <v>1902.4999999999995</v>
      </c>
      <c r="L67" s="38">
        <v>1921.9499999999991</v>
      </c>
      <c r="M67" s="28">
        <v>1883.05</v>
      </c>
      <c r="N67" s="28">
        <v>1838.65</v>
      </c>
      <c r="O67" s="39">
        <v>1948750</v>
      </c>
      <c r="P67" s="40">
        <v>3.6293538952406272E-2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45043</v>
      </c>
      <c r="E68" s="37">
        <v>192.1</v>
      </c>
      <c r="F68" s="37">
        <v>191.88333333333333</v>
      </c>
      <c r="G68" s="38">
        <v>190.71666666666664</v>
      </c>
      <c r="H68" s="38">
        <v>189.33333333333331</v>
      </c>
      <c r="I68" s="38">
        <v>188.16666666666663</v>
      </c>
      <c r="J68" s="38">
        <v>193.26666666666665</v>
      </c>
      <c r="K68" s="38">
        <v>194.43333333333334</v>
      </c>
      <c r="L68" s="38">
        <v>195.81666666666666</v>
      </c>
      <c r="M68" s="28">
        <v>193.05</v>
      </c>
      <c r="N68" s="28">
        <v>190.5</v>
      </c>
      <c r="O68" s="39">
        <v>17253600</v>
      </c>
      <c r="P68" s="40">
        <v>-3.5831638241276796E-2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45043</v>
      </c>
      <c r="E69" s="37">
        <v>3164.8</v>
      </c>
      <c r="F69" s="37">
        <v>3166.85</v>
      </c>
      <c r="G69" s="38">
        <v>3136.2</v>
      </c>
      <c r="H69" s="38">
        <v>3107.6</v>
      </c>
      <c r="I69" s="38">
        <v>3076.95</v>
      </c>
      <c r="J69" s="38">
        <v>3195.45</v>
      </c>
      <c r="K69" s="38">
        <v>3226.1000000000004</v>
      </c>
      <c r="L69" s="38">
        <v>3254.7</v>
      </c>
      <c r="M69" s="28">
        <v>3197.5</v>
      </c>
      <c r="N69" s="28">
        <v>3138.25</v>
      </c>
      <c r="O69" s="39">
        <v>2708550</v>
      </c>
      <c r="P69" s="40">
        <v>-2.4473257698541331E-2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45043</v>
      </c>
      <c r="E70" s="37">
        <v>2961.35</v>
      </c>
      <c r="F70" s="37">
        <v>2952.7833333333333</v>
      </c>
      <c r="G70" s="38">
        <v>2931.5666666666666</v>
      </c>
      <c r="H70" s="38">
        <v>2901.7833333333333</v>
      </c>
      <c r="I70" s="38">
        <v>2880.5666666666666</v>
      </c>
      <c r="J70" s="38">
        <v>2982.5666666666666</v>
      </c>
      <c r="K70" s="38">
        <v>3003.7833333333328</v>
      </c>
      <c r="L70" s="38">
        <v>3033.5666666666666</v>
      </c>
      <c r="M70" s="28">
        <v>2974</v>
      </c>
      <c r="N70" s="28">
        <v>2923</v>
      </c>
      <c r="O70" s="39">
        <v>882000</v>
      </c>
      <c r="P70" s="40">
        <v>2.4151157834919734E-3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45043</v>
      </c>
      <c r="E71" s="37">
        <v>416.05</v>
      </c>
      <c r="F71" s="37">
        <v>416.08333333333331</v>
      </c>
      <c r="G71" s="38">
        <v>411.91666666666663</v>
      </c>
      <c r="H71" s="38">
        <v>407.7833333333333</v>
      </c>
      <c r="I71" s="38">
        <v>403.61666666666662</v>
      </c>
      <c r="J71" s="38">
        <v>420.21666666666664</v>
      </c>
      <c r="K71" s="38">
        <v>424.38333333333327</v>
      </c>
      <c r="L71" s="38">
        <v>428.51666666666665</v>
      </c>
      <c r="M71" s="28">
        <v>420.25</v>
      </c>
      <c r="N71" s="28">
        <v>411.95</v>
      </c>
      <c r="O71" s="39">
        <v>35244000</v>
      </c>
      <c r="P71" s="40">
        <v>-3.6101083032490974E-2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45043</v>
      </c>
      <c r="E72" s="37">
        <v>4859.45</v>
      </c>
      <c r="F72" s="37">
        <v>4874.1500000000005</v>
      </c>
      <c r="G72" s="38">
        <v>4818.3500000000013</v>
      </c>
      <c r="H72" s="38">
        <v>4777.2500000000009</v>
      </c>
      <c r="I72" s="38">
        <v>4721.4500000000016</v>
      </c>
      <c r="J72" s="38">
        <v>4915.2500000000009</v>
      </c>
      <c r="K72" s="38">
        <v>4971.05</v>
      </c>
      <c r="L72" s="38">
        <v>5012.1500000000005</v>
      </c>
      <c r="M72" s="28">
        <v>4929.95</v>
      </c>
      <c r="N72" s="28">
        <v>4833.05</v>
      </c>
      <c r="O72" s="39">
        <v>2874500</v>
      </c>
      <c r="P72" s="40">
        <v>-1.2199312714776632E-2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45043</v>
      </c>
      <c r="E73" s="37">
        <v>3229.05</v>
      </c>
      <c r="F73" s="37">
        <v>3227.4666666666667</v>
      </c>
      <c r="G73" s="38">
        <v>3206.4333333333334</v>
      </c>
      <c r="H73" s="38">
        <v>3183.8166666666666</v>
      </c>
      <c r="I73" s="38">
        <v>3162.7833333333333</v>
      </c>
      <c r="J73" s="38">
        <v>3250.0833333333335</v>
      </c>
      <c r="K73" s="38">
        <v>3271.1166666666672</v>
      </c>
      <c r="L73" s="38">
        <v>3293.7333333333336</v>
      </c>
      <c r="M73" s="28">
        <v>3248.5</v>
      </c>
      <c r="N73" s="28">
        <v>3204.85</v>
      </c>
      <c r="O73" s="39">
        <v>3136175</v>
      </c>
      <c r="P73" s="40">
        <v>3.5177911275415898E-2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45043</v>
      </c>
      <c r="E74" s="37">
        <v>1986.4</v>
      </c>
      <c r="F74" s="37">
        <v>1975.8</v>
      </c>
      <c r="G74" s="38">
        <v>1950.6</v>
      </c>
      <c r="H74" s="38">
        <v>1914.8</v>
      </c>
      <c r="I74" s="38">
        <v>1889.6</v>
      </c>
      <c r="J74" s="38">
        <v>2011.6</v>
      </c>
      <c r="K74" s="38">
        <v>2036.8000000000002</v>
      </c>
      <c r="L74" s="38">
        <v>2072.6</v>
      </c>
      <c r="M74" s="28">
        <v>2001</v>
      </c>
      <c r="N74" s="28">
        <v>1940</v>
      </c>
      <c r="O74" s="39">
        <v>1601325</v>
      </c>
      <c r="P74" s="40">
        <v>1.0314595152140279E-3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45043</v>
      </c>
      <c r="E75" s="37">
        <v>188.85</v>
      </c>
      <c r="F75" s="37">
        <v>187.63333333333335</v>
      </c>
      <c r="G75" s="38">
        <v>186.01666666666671</v>
      </c>
      <c r="H75" s="38">
        <v>183.18333333333337</v>
      </c>
      <c r="I75" s="38">
        <v>181.56666666666672</v>
      </c>
      <c r="J75" s="38">
        <v>190.4666666666667</v>
      </c>
      <c r="K75" s="38">
        <v>192.08333333333331</v>
      </c>
      <c r="L75" s="38">
        <v>194.91666666666669</v>
      </c>
      <c r="M75" s="28">
        <v>189.25</v>
      </c>
      <c r="N75" s="28">
        <v>184.8</v>
      </c>
      <c r="O75" s="39">
        <v>19396800</v>
      </c>
      <c r="P75" s="40">
        <v>2.8440542088184768E-2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45043</v>
      </c>
      <c r="E76" s="37">
        <v>131</v>
      </c>
      <c r="F76" s="37">
        <v>129.75</v>
      </c>
      <c r="G76" s="38">
        <v>128.30000000000001</v>
      </c>
      <c r="H76" s="38">
        <v>125.60000000000001</v>
      </c>
      <c r="I76" s="38">
        <v>124.15000000000002</v>
      </c>
      <c r="J76" s="38">
        <v>132.44999999999999</v>
      </c>
      <c r="K76" s="38">
        <v>133.89999999999998</v>
      </c>
      <c r="L76" s="38">
        <v>136.6</v>
      </c>
      <c r="M76" s="28">
        <v>131.19999999999999</v>
      </c>
      <c r="N76" s="28">
        <v>127.05</v>
      </c>
      <c r="O76" s="39">
        <v>64295000</v>
      </c>
      <c r="P76" s="40">
        <v>-8.4053053670573724E-3</v>
      </c>
    </row>
    <row r="77" spans="1:16" ht="12.75" customHeight="1">
      <c r="A77" s="28">
        <v>67</v>
      </c>
      <c r="B77" s="29" t="s">
        <v>79</v>
      </c>
      <c r="C77" s="30" t="s">
        <v>103</v>
      </c>
      <c r="D77" s="31">
        <v>45043</v>
      </c>
      <c r="E77" s="37">
        <v>110.2</v>
      </c>
      <c r="F77" s="37">
        <v>109.55</v>
      </c>
      <c r="G77" s="38">
        <v>108.55</v>
      </c>
      <c r="H77" s="38">
        <v>106.9</v>
      </c>
      <c r="I77" s="38">
        <v>105.9</v>
      </c>
      <c r="J77" s="38">
        <v>111.19999999999999</v>
      </c>
      <c r="K77" s="38">
        <v>112.19999999999999</v>
      </c>
      <c r="L77" s="38">
        <v>113.84999999999998</v>
      </c>
      <c r="M77" s="28">
        <v>110.55</v>
      </c>
      <c r="N77" s="28">
        <v>107.9</v>
      </c>
      <c r="O77" s="39">
        <v>66849900</v>
      </c>
      <c r="P77" s="40">
        <v>-2.7293303155372119E-2</v>
      </c>
    </row>
    <row r="78" spans="1:16" ht="12.75" customHeight="1">
      <c r="A78" s="28">
        <v>68</v>
      </c>
      <c r="B78" s="29" t="s">
        <v>47</v>
      </c>
      <c r="C78" s="30" t="s">
        <v>104</v>
      </c>
      <c r="D78" s="31">
        <v>45043</v>
      </c>
      <c r="E78" s="37">
        <v>492.55</v>
      </c>
      <c r="F78" s="37">
        <v>493.08333333333331</v>
      </c>
      <c r="G78" s="38">
        <v>489.56666666666661</v>
      </c>
      <c r="H78" s="38">
        <v>486.58333333333331</v>
      </c>
      <c r="I78" s="38">
        <v>483.06666666666661</v>
      </c>
      <c r="J78" s="38">
        <v>496.06666666666661</v>
      </c>
      <c r="K78" s="38">
        <v>499.58333333333337</v>
      </c>
      <c r="L78" s="38">
        <v>502.56666666666661</v>
      </c>
      <c r="M78" s="28">
        <v>496.6</v>
      </c>
      <c r="N78" s="28">
        <v>490.1</v>
      </c>
      <c r="O78" s="39">
        <v>7814050</v>
      </c>
      <c r="P78" s="40">
        <v>-2.9602220166512487E-3</v>
      </c>
    </row>
    <row r="79" spans="1:16" ht="12.75" customHeight="1">
      <c r="A79" s="28">
        <v>69</v>
      </c>
      <c r="B79" s="29" t="s">
        <v>105</v>
      </c>
      <c r="C79" s="30" t="s">
        <v>106</v>
      </c>
      <c r="D79" s="31">
        <v>45043</v>
      </c>
      <c r="E79" s="37">
        <v>44.8</v>
      </c>
      <c r="F79" s="37">
        <v>44.483333333333327</v>
      </c>
      <c r="G79" s="38">
        <v>43.966666666666654</v>
      </c>
      <c r="H79" s="38">
        <v>43.133333333333326</v>
      </c>
      <c r="I79" s="38">
        <v>42.616666666666653</v>
      </c>
      <c r="J79" s="38">
        <v>45.316666666666656</v>
      </c>
      <c r="K79" s="38">
        <v>45.833333333333321</v>
      </c>
      <c r="L79" s="38">
        <v>46.666666666666657</v>
      </c>
      <c r="M79" s="28">
        <v>45</v>
      </c>
      <c r="N79" s="28">
        <v>43.65</v>
      </c>
      <c r="O79" s="39">
        <v>147262500</v>
      </c>
      <c r="P79" s="40">
        <v>8.9409588407584391E-3</v>
      </c>
    </row>
    <row r="80" spans="1:16" ht="12.75" customHeight="1">
      <c r="A80" s="28">
        <v>70</v>
      </c>
      <c r="B80" s="29" t="s">
        <v>44</v>
      </c>
      <c r="C80" s="30" t="s">
        <v>363</v>
      </c>
      <c r="D80" s="31">
        <v>45043</v>
      </c>
      <c r="E80" s="37">
        <v>547.35</v>
      </c>
      <c r="F80" s="37">
        <v>548.93333333333339</v>
      </c>
      <c r="G80" s="38">
        <v>541.91666666666674</v>
      </c>
      <c r="H80" s="38">
        <v>536.48333333333335</v>
      </c>
      <c r="I80" s="38">
        <v>529.4666666666667</v>
      </c>
      <c r="J80" s="38">
        <v>554.36666666666679</v>
      </c>
      <c r="K80" s="38">
        <v>561.38333333333344</v>
      </c>
      <c r="L80" s="38">
        <v>566.81666666666683</v>
      </c>
      <c r="M80" s="28">
        <v>555.95000000000005</v>
      </c>
      <c r="N80" s="28">
        <v>543.5</v>
      </c>
      <c r="O80" s="39">
        <v>7904000</v>
      </c>
      <c r="P80" s="40">
        <v>-8.2169268693508624E-4</v>
      </c>
    </row>
    <row r="81" spans="1:16" ht="12.75" customHeight="1">
      <c r="A81" s="28">
        <v>71</v>
      </c>
      <c r="B81" s="29" t="s">
        <v>56</v>
      </c>
      <c r="C81" s="30" t="s">
        <v>107</v>
      </c>
      <c r="D81" s="31">
        <v>45043</v>
      </c>
      <c r="E81" s="37">
        <v>976.7</v>
      </c>
      <c r="F81" s="37">
        <v>974.15</v>
      </c>
      <c r="G81" s="38">
        <v>968.09999999999991</v>
      </c>
      <c r="H81" s="38">
        <v>959.49999999999989</v>
      </c>
      <c r="I81" s="38">
        <v>953.44999999999982</v>
      </c>
      <c r="J81" s="38">
        <v>982.75</v>
      </c>
      <c r="K81" s="38">
        <v>988.8</v>
      </c>
      <c r="L81" s="38">
        <v>997.40000000000009</v>
      </c>
      <c r="M81" s="28">
        <v>980.2</v>
      </c>
      <c r="N81" s="28">
        <v>965.55</v>
      </c>
      <c r="O81" s="39">
        <v>6849000</v>
      </c>
      <c r="P81" s="40">
        <v>1.6926503340757237E-2</v>
      </c>
    </row>
    <row r="82" spans="1:16" ht="12.75" customHeight="1">
      <c r="A82" s="28">
        <v>72</v>
      </c>
      <c r="B82" s="29" t="s">
        <v>96</v>
      </c>
      <c r="C82" s="205" t="s">
        <v>108</v>
      </c>
      <c r="D82" s="31">
        <v>45043</v>
      </c>
      <c r="E82" s="37">
        <v>1285</v>
      </c>
      <c r="F82" s="37">
        <v>1287.3666666666666</v>
      </c>
      <c r="G82" s="38">
        <v>1270.2833333333331</v>
      </c>
      <c r="H82" s="38">
        <v>1255.5666666666666</v>
      </c>
      <c r="I82" s="38">
        <v>1238.4833333333331</v>
      </c>
      <c r="J82" s="38">
        <v>1302.083333333333</v>
      </c>
      <c r="K82" s="38">
        <v>1319.1666666666665</v>
      </c>
      <c r="L82" s="38">
        <v>1333.883333333333</v>
      </c>
      <c r="M82" s="28">
        <v>1304.45</v>
      </c>
      <c r="N82" s="28">
        <v>1272.6500000000001</v>
      </c>
      <c r="O82" s="39">
        <v>5192225</v>
      </c>
      <c r="P82" s="40">
        <v>-2.4746547457491816E-2</v>
      </c>
    </row>
    <row r="83" spans="1:16" ht="12.75" customHeight="1">
      <c r="A83" s="28">
        <v>73</v>
      </c>
      <c r="B83" s="29" t="s">
        <v>47</v>
      </c>
      <c r="C83" s="30" t="s">
        <v>109</v>
      </c>
      <c r="D83" s="31">
        <v>45043</v>
      </c>
      <c r="E83" s="37">
        <v>295.85000000000002</v>
      </c>
      <c r="F83" s="37">
        <v>296.70000000000005</v>
      </c>
      <c r="G83" s="38">
        <v>293.85000000000008</v>
      </c>
      <c r="H83" s="38">
        <v>291.85000000000002</v>
      </c>
      <c r="I83" s="38">
        <v>289.00000000000006</v>
      </c>
      <c r="J83" s="38">
        <v>298.7000000000001</v>
      </c>
      <c r="K83" s="38">
        <v>301.55</v>
      </c>
      <c r="L83" s="38">
        <v>303.55000000000013</v>
      </c>
      <c r="M83" s="28">
        <v>299.55</v>
      </c>
      <c r="N83" s="28">
        <v>294.7</v>
      </c>
      <c r="O83" s="39">
        <v>7324000</v>
      </c>
      <c r="P83" s="40">
        <v>9.0934141636814549E-3</v>
      </c>
    </row>
    <row r="84" spans="1:16" ht="12.75" customHeight="1">
      <c r="A84" s="28">
        <v>74</v>
      </c>
      <c r="B84" s="29" t="s">
        <v>42</v>
      </c>
      <c r="C84" s="30" t="s">
        <v>110</v>
      </c>
      <c r="D84" s="31">
        <v>45043</v>
      </c>
      <c r="E84" s="37">
        <v>1731.1</v>
      </c>
      <c r="F84" s="37">
        <v>1723.0666666666666</v>
      </c>
      <c r="G84" s="38">
        <v>1709.0333333333333</v>
      </c>
      <c r="H84" s="38">
        <v>1686.9666666666667</v>
      </c>
      <c r="I84" s="38">
        <v>1672.9333333333334</v>
      </c>
      <c r="J84" s="38">
        <v>1745.1333333333332</v>
      </c>
      <c r="K84" s="38">
        <v>1759.1666666666665</v>
      </c>
      <c r="L84" s="38">
        <v>1781.2333333333331</v>
      </c>
      <c r="M84" s="28">
        <v>1737.1</v>
      </c>
      <c r="N84" s="28">
        <v>1701</v>
      </c>
      <c r="O84" s="39">
        <v>12237900</v>
      </c>
      <c r="P84" s="40">
        <v>6.0814427471486805E-2</v>
      </c>
    </row>
    <row r="85" spans="1:16" ht="12.75" customHeight="1">
      <c r="A85" s="28">
        <v>75</v>
      </c>
      <c r="B85" s="29" t="s">
        <v>79</v>
      </c>
      <c r="C85" s="30" t="s">
        <v>111</v>
      </c>
      <c r="D85" s="31">
        <v>45043</v>
      </c>
      <c r="E85" s="37">
        <v>471.85</v>
      </c>
      <c r="F85" s="37">
        <v>468.68333333333339</v>
      </c>
      <c r="G85" s="38">
        <v>464.76666666666677</v>
      </c>
      <c r="H85" s="38">
        <v>457.68333333333339</v>
      </c>
      <c r="I85" s="38">
        <v>453.76666666666677</v>
      </c>
      <c r="J85" s="38">
        <v>475.76666666666677</v>
      </c>
      <c r="K85" s="38">
        <v>479.68333333333339</v>
      </c>
      <c r="L85" s="38">
        <v>486.76666666666677</v>
      </c>
      <c r="M85" s="28">
        <v>472.6</v>
      </c>
      <c r="N85" s="28">
        <v>461.6</v>
      </c>
      <c r="O85" s="39">
        <v>5297500</v>
      </c>
      <c r="P85" s="40">
        <v>-5.8644147314098052E-3</v>
      </c>
    </row>
    <row r="86" spans="1:16" ht="12.75" customHeight="1">
      <c r="A86" s="28">
        <v>76</v>
      </c>
      <c r="B86" s="29" t="s">
        <v>44</v>
      </c>
      <c r="C86" s="30" t="s">
        <v>257</v>
      </c>
      <c r="D86" s="31">
        <v>45043</v>
      </c>
      <c r="E86" s="37">
        <v>2843.55</v>
      </c>
      <c r="F86" s="37">
        <v>2831.8833333333337</v>
      </c>
      <c r="G86" s="38">
        <v>2811.7166666666672</v>
      </c>
      <c r="H86" s="38">
        <v>2779.8833333333337</v>
      </c>
      <c r="I86" s="38">
        <v>2759.7166666666672</v>
      </c>
      <c r="J86" s="38">
        <v>2863.7166666666672</v>
      </c>
      <c r="K86" s="38">
        <v>2883.8833333333341</v>
      </c>
      <c r="L86" s="38">
        <v>2915.7166666666672</v>
      </c>
      <c r="M86" s="28">
        <v>2852.05</v>
      </c>
      <c r="N86" s="28">
        <v>2800.05</v>
      </c>
      <c r="O86" s="39">
        <v>2986800</v>
      </c>
      <c r="P86" s="40">
        <v>4.0443097502351345E-2</v>
      </c>
    </row>
    <row r="87" spans="1:16" ht="12.75" customHeight="1">
      <c r="A87" s="28">
        <v>77</v>
      </c>
      <c r="B87" s="29" t="s">
        <v>70</v>
      </c>
      <c r="C87" s="30" t="s">
        <v>112</v>
      </c>
      <c r="D87" s="31">
        <v>45043</v>
      </c>
      <c r="E87" s="37">
        <v>1215.5999999999999</v>
      </c>
      <c r="F87" s="37">
        <v>1207.1833333333332</v>
      </c>
      <c r="G87" s="38">
        <v>1186.7666666666664</v>
      </c>
      <c r="H87" s="38">
        <v>1157.9333333333332</v>
      </c>
      <c r="I87" s="38">
        <v>1137.5166666666664</v>
      </c>
      <c r="J87" s="38">
        <v>1236.0166666666664</v>
      </c>
      <c r="K87" s="38">
        <v>1256.4333333333329</v>
      </c>
      <c r="L87" s="38">
        <v>1285.2666666666664</v>
      </c>
      <c r="M87" s="28">
        <v>1227.5999999999999</v>
      </c>
      <c r="N87" s="28">
        <v>1178.3499999999999</v>
      </c>
      <c r="O87" s="39">
        <v>4441000</v>
      </c>
      <c r="P87" s="40">
        <v>0.1052762568442011</v>
      </c>
    </row>
    <row r="88" spans="1:16" ht="12.75" customHeight="1">
      <c r="A88" s="28">
        <v>78</v>
      </c>
      <c r="B88" s="29" t="s">
        <v>86</v>
      </c>
      <c r="C88" s="30" t="s">
        <v>113</v>
      </c>
      <c r="D88" s="31">
        <v>45043</v>
      </c>
      <c r="E88" s="37">
        <v>1046.8499999999999</v>
      </c>
      <c r="F88" s="37">
        <v>1042.4333333333334</v>
      </c>
      <c r="G88" s="38">
        <v>1024.6666666666667</v>
      </c>
      <c r="H88" s="38">
        <v>1002.4833333333333</v>
      </c>
      <c r="I88" s="38">
        <v>984.7166666666667</v>
      </c>
      <c r="J88" s="38">
        <v>1064.6166666666668</v>
      </c>
      <c r="K88" s="38">
        <v>1082.3833333333332</v>
      </c>
      <c r="L88" s="38">
        <v>1104.5666666666668</v>
      </c>
      <c r="M88" s="28">
        <v>1060.2</v>
      </c>
      <c r="N88" s="28">
        <v>1020.25</v>
      </c>
      <c r="O88" s="39">
        <v>12051200</v>
      </c>
      <c r="P88" s="40">
        <v>0.15087906945651447</v>
      </c>
    </row>
    <row r="89" spans="1:16" ht="12.75" customHeight="1">
      <c r="A89" s="28">
        <v>79</v>
      </c>
      <c r="B89" s="29" t="s">
        <v>63</v>
      </c>
      <c r="C89" s="30" t="s">
        <v>114</v>
      </c>
      <c r="D89" s="31">
        <v>45043</v>
      </c>
      <c r="E89" s="37">
        <v>2751.1</v>
      </c>
      <c r="F89" s="37">
        <v>2761.4333333333329</v>
      </c>
      <c r="G89" s="38">
        <v>2714.8666666666659</v>
      </c>
      <c r="H89" s="38">
        <v>2678.6333333333328</v>
      </c>
      <c r="I89" s="38">
        <v>2632.0666666666657</v>
      </c>
      <c r="J89" s="38">
        <v>2797.6666666666661</v>
      </c>
      <c r="K89" s="38">
        <v>2844.2333333333327</v>
      </c>
      <c r="L89" s="38">
        <v>2880.4666666666662</v>
      </c>
      <c r="M89" s="28">
        <v>2808</v>
      </c>
      <c r="N89" s="28">
        <v>2725.2</v>
      </c>
      <c r="O89" s="39">
        <v>19815900</v>
      </c>
      <c r="P89" s="40">
        <v>-2.639879724072873E-2</v>
      </c>
    </row>
    <row r="90" spans="1:16" ht="12.75" customHeight="1">
      <c r="A90" s="28">
        <v>80</v>
      </c>
      <c r="B90" s="29" t="s">
        <v>63</v>
      </c>
      <c r="C90" s="30" t="s">
        <v>115</v>
      </c>
      <c r="D90" s="31">
        <v>45043</v>
      </c>
      <c r="E90" s="37">
        <v>1811.95</v>
      </c>
      <c r="F90" s="37">
        <v>1803.6166666666668</v>
      </c>
      <c r="G90" s="38">
        <v>1792.3333333333335</v>
      </c>
      <c r="H90" s="38">
        <v>1772.7166666666667</v>
      </c>
      <c r="I90" s="38">
        <v>1761.4333333333334</v>
      </c>
      <c r="J90" s="38">
        <v>1823.2333333333336</v>
      </c>
      <c r="K90" s="38">
        <v>1834.5166666666669</v>
      </c>
      <c r="L90" s="38">
        <v>1854.1333333333337</v>
      </c>
      <c r="M90" s="28">
        <v>1814.9</v>
      </c>
      <c r="N90" s="28">
        <v>1784</v>
      </c>
      <c r="O90" s="39">
        <v>2505600</v>
      </c>
      <c r="P90" s="40">
        <v>5.1751113250692021E-3</v>
      </c>
    </row>
    <row r="91" spans="1:16" ht="12.75" customHeight="1">
      <c r="A91" s="28">
        <v>81</v>
      </c>
      <c r="B91" s="29" t="s">
        <v>58</v>
      </c>
      <c r="C91" s="30" t="s">
        <v>116</v>
      </c>
      <c r="D91" s="31">
        <v>45043</v>
      </c>
      <c r="E91" s="37">
        <v>1672.05</v>
      </c>
      <c r="F91" s="37">
        <v>1684.55</v>
      </c>
      <c r="G91" s="38">
        <v>1644</v>
      </c>
      <c r="H91" s="38">
        <v>1615.95</v>
      </c>
      <c r="I91" s="38">
        <v>1575.4</v>
      </c>
      <c r="J91" s="38">
        <v>1712.6</v>
      </c>
      <c r="K91" s="38">
        <v>1753.1499999999996</v>
      </c>
      <c r="L91" s="38">
        <v>1781.1999999999998</v>
      </c>
      <c r="M91" s="28">
        <v>1725.1</v>
      </c>
      <c r="N91" s="28">
        <v>1656.5</v>
      </c>
      <c r="O91" s="39">
        <v>66214500</v>
      </c>
      <c r="P91" s="40">
        <v>8.6378069521359929E-3</v>
      </c>
    </row>
    <row r="92" spans="1:16" ht="12.75" customHeight="1">
      <c r="A92" s="28">
        <v>82</v>
      </c>
      <c r="B92" s="29" t="s">
        <v>63</v>
      </c>
      <c r="C92" s="30" t="s">
        <v>117</v>
      </c>
      <c r="D92" s="31">
        <v>45043</v>
      </c>
      <c r="E92" s="37">
        <v>534.20000000000005</v>
      </c>
      <c r="F92" s="37">
        <v>534.25</v>
      </c>
      <c r="G92" s="38">
        <v>529.6</v>
      </c>
      <c r="H92" s="38">
        <v>525</v>
      </c>
      <c r="I92" s="38">
        <v>520.35</v>
      </c>
      <c r="J92" s="38">
        <v>538.85</v>
      </c>
      <c r="K92" s="38">
        <v>543.50000000000011</v>
      </c>
      <c r="L92" s="38">
        <v>548.1</v>
      </c>
      <c r="M92" s="28">
        <v>538.9</v>
      </c>
      <c r="N92" s="28">
        <v>529.65</v>
      </c>
      <c r="O92" s="39">
        <v>16085300</v>
      </c>
      <c r="P92" s="40">
        <v>-3.5103926096997688E-2</v>
      </c>
    </row>
    <row r="93" spans="1:16" ht="12.75" customHeight="1">
      <c r="A93" s="28">
        <v>83</v>
      </c>
      <c r="B93" s="29" t="s">
        <v>49</v>
      </c>
      <c r="C93" s="30" t="s">
        <v>118</v>
      </c>
      <c r="D93" s="31">
        <v>45043</v>
      </c>
      <c r="E93" s="37">
        <v>2475.5</v>
      </c>
      <c r="F93" s="37">
        <v>2461.5</v>
      </c>
      <c r="G93" s="38">
        <v>2445</v>
      </c>
      <c r="H93" s="38">
        <v>2414.5</v>
      </c>
      <c r="I93" s="38">
        <v>2398</v>
      </c>
      <c r="J93" s="38">
        <v>2492</v>
      </c>
      <c r="K93" s="38">
        <v>2508.5</v>
      </c>
      <c r="L93" s="38">
        <v>2539</v>
      </c>
      <c r="M93" s="28">
        <v>2478</v>
      </c>
      <c r="N93" s="28">
        <v>2431</v>
      </c>
      <c r="O93" s="39">
        <v>3053100</v>
      </c>
      <c r="P93" s="40">
        <v>3.4563383145267863E-2</v>
      </c>
    </row>
    <row r="94" spans="1:16" ht="12.75" customHeight="1">
      <c r="A94" s="28">
        <v>84</v>
      </c>
      <c r="B94" s="29" t="s">
        <v>119</v>
      </c>
      <c r="C94" s="30" t="s">
        <v>120</v>
      </c>
      <c r="D94" s="31">
        <v>45043</v>
      </c>
      <c r="E94" s="37">
        <v>428.65</v>
      </c>
      <c r="F94" s="37">
        <v>426.5</v>
      </c>
      <c r="G94" s="38">
        <v>423.7</v>
      </c>
      <c r="H94" s="38">
        <v>418.75</v>
      </c>
      <c r="I94" s="38">
        <v>415.95</v>
      </c>
      <c r="J94" s="38">
        <v>431.45</v>
      </c>
      <c r="K94" s="38">
        <v>434.24999999999994</v>
      </c>
      <c r="L94" s="38">
        <v>439.2</v>
      </c>
      <c r="M94" s="28">
        <v>429.3</v>
      </c>
      <c r="N94" s="28">
        <v>421.55</v>
      </c>
      <c r="O94" s="39">
        <v>23689400</v>
      </c>
      <c r="P94" s="40">
        <v>-1.7192309926235699E-2</v>
      </c>
    </row>
    <row r="95" spans="1:16" ht="12.75" customHeight="1">
      <c r="A95" s="28">
        <v>85</v>
      </c>
      <c r="B95" s="29" t="s">
        <v>119</v>
      </c>
      <c r="C95" s="30" t="s">
        <v>372</v>
      </c>
      <c r="D95" s="31">
        <v>45043</v>
      </c>
      <c r="E95" s="37">
        <v>102.75</v>
      </c>
      <c r="F95" s="37">
        <v>102.06666666666666</v>
      </c>
      <c r="G95" s="38">
        <v>100.98333333333332</v>
      </c>
      <c r="H95" s="38">
        <v>99.216666666666654</v>
      </c>
      <c r="I95" s="38">
        <v>98.133333333333312</v>
      </c>
      <c r="J95" s="38">
        <v>103.83333333333333</v>
      </c>
      <c r="K95" s="38">
        <v>104.91666666666667</v>
      </c>
      <c r="L95" s="38">
        <v>106.68333333333334</v>
      </c>
      <c r="M95" s="28">
        <v>103.15</v>
      </c>
      <c r="N95" s="28">
        <v>100.3</v>
      </c>
      <c r="O95" s="39">
        <v>18984000</v>
      </c>
      <c r="P95" s="40">
        <v>3.4527857703374312E-2</v>
      </c>
    </row>
    <row r="96" spans="1:16" ht="12.75" customHeight="1">
      <c r="A96" s="28">
        <v>86</v>
      </c>
      <c r="B96" s="29" t="s">
        <v>79</v>
      </c>
      <c r="C96" s="30" t="s">
        <v>121</v>
      </c>
      <c r="D96" s="31">
        <v>45043</v>
      </c>
      <c r="E96" s="37">
        <v>227.8</v>
      </c>
      <c r="F96" s="37">
        <v>226.35</v>
      </c>
      <c r="G96" s="38">
        <v>224.5</v>
      </c>
      <c r="H96" s="38">
        <v>221.20000000000002</v>
      </c>
      <c r="I96" s="38">
        <v>219.35000000000002</v>
      </c>
      <c r="J96" s="38">
        <v>229.64999999999998</v>
      </c>
      <c r="K96" s="38">
        <v>231.49999999999994</v>
      </c>
      <c r="L96" s="38">
        <v>234.79999999999995</v>
      </c>
      <c r="M96" s="28">
        <v>228.2</v>
      </c>
      <c r="N96" s="28">
        <v>223.05</v>
      </c>
      <c r="O96" s="39">
        <v>20190600</v>
      </c>
      <c r="P96" s="40">
        <v>-2.5540787073234296E-2</v>
      </c>
    </row>
    <row r="97" spans="1:16" ht="12.75" customHeight="1">
      <c r="A97" s="28">
        <v>87</v>
      </c>
      <c r="B97" s="29" t="s">
        <v>56</v>
      </c>
      <c r="C97" s="30" t="s">
        <v>122</v>
      </c>
      <c r="D97" s="31">
        <v>45043</v>
      </c>
      <c r="E97" s="37">
        <v>2558.75</v>
      </c>
      <c r="F97" s="37">
        <v>2558.5166666666669</v>
      </c>
      <c r="G97" s="38">
        <v>2526.0333333333338</v>
      </c>
      <c r="H97" s="38">
        <v>2493.3166666666671</v>
      </c>
      <c r="I97" s="38">
        <v>2460.8333333333339</v>
      </c>
      <c r="J97" s="38">
        <v>2591.2333333333336</v>
      </c>
      <c r="K97" s="38">
        <v>2623.7166666666662</v>
      </c>
      <c r="L97" s="38">
        <v>2656.4333333333334</v>
      </c>
      <c r="M97" s="28">
        <v>2591</v>
      </c>
      <c r="N97" s="28">
        <v>2525.8000000000002</v>
      </c>
      <c r="O97" s="39">
        <v>8736300</v>
      </c>
      <c r="P97" s="40">
        <v>2.3729171060957604E-2</v>
      </c>
    </row>
    <row r="98" spans="1:16" ht="12.75" customHeight="1">
      <c r="A98" s="28">
        <v>88</v>
      </c>
      <c r="B98" s="29" t="s">
        <v>44</v>
      </c>
      <c r="C98" s="30" t="s">
        <v>373</v>
      </c>
      <c r="D98" s="31">
        <v>45043</v>
      </c>
      <c r="E98" s="37">
        <v>36210.949999999997</v>
      </c>
      <c r="F98" s="37">
        <v>36394.200000000004</v>
      </c>
      <c r="G98" s="38">
        <v>35947.150000000009</v>
      </c>
      <c r="H98" s="38">
        <v>35683.350000000006</v>
      </c>
      <c r="I98" s="38">
        <v>35236.30000000001</v>
      </c>
      <c r="J98" s="38">
        <v>36658.000000000007</v>
      </c>
      <c r="K98" s="38">
        <v>37105.05000000001</v>
      </c>
      <c r="L98" s="38">
        <v>37368.850000000006</v>
      </c>
      <c r="M98" s="28">
        <v>36841.25</v>
      </c>
      <c r="N98" s="28">
        <v>36130.400000000001</v>
      </c>
      <c r="O98" s="39">
        <v>14265</v>
      </c>
      <c r="P98" s="40">
        <v>-1.0504201680672268E-3</v>
      </c>
    </row>
    <row r="99" spans="1:16" ht="12.75" customHeight="1">
      <c r="A99" s="28">
        <v>89</v>
      </c>
      <c r="B99" s="29" t="s">
        <v>63</v>
      </c>
      <c r="C99" s="30" t="s">
        <v>123</v>
      </c>
      <c r="D99" s="31">
        <v>45043</v>
      </c>
      <c r="E99" s="37">
        <v>104.05</v>
      </c>
      <c r="F99" s="37">
        <v>103.43333333333334</v>
      </c>
      <c r="G99" s="38">
        <v>102.41666666666667</v>
      </c>
      <c r="H99" s="38">
        <v>100.78333333333333</v>
      </c>
      <c r="I99" s="38">
        <v>99.766666666666666</v>
      </c>
      <c r="J99" s="38">
        <v>105.06666666666668</v>
      </c>
      <c r="K99" s="38">
        <v>106.08333333333333</v>
      </c>
      <c r="L99" s="38">
        <v>107.71666666666668</v>
      </c>
      <c r="M99" s="28">
        <v>104.45</v>
      </c>
      <c r="N99" s="28">
        <v>101.8</v>
      </c>
      <c r="O99" s="39">
        <v>49204000</v>
      </c>
      <c r="P99" s="40">
        <v>9.6856275137486656E-3</v>
      </c>
    </row>
    <row r="100" spans="1:16" ht="12.75" customHeight="1">
      <c r="A100" s="28">
        <v>90</v>
      </c>
      <c r="B100" s="29" t="s">
        <v>58</v>
      </c>
      <c r="C100" s="30" t="s">
        <v>124</v>
      </c>
      <c r="D100" s="31">
        <v>45043</v>
      </c>
      <c r="E100" s="37">
        <v>904.7</v>
      </c>
      <c r="F100" s="37">
        <v>905.41666666666663</v>
      </c>
      <c r="G100" s="38">
        <v>895.88333333333321</v>
      </c>
      <c r="H100" s="38">
        <v>887.06666666666661</v>
      </c>
      <c r="I100" s="38">
        <v>877.53333333333319</v>
      </c>
      <c r="J100" s="38">
        <v>914.23333333333323</v>
      </c>
      <c r="K100" s="38">
        <v>923.76666666666677</v>
      </c>
      <c r="L100" s="38">
        <v>932.58333333333326</v>
      </c>
      <c r="M100" s="28">
        <v>914.95</v>
      </c>
      <c r="N100" s="28">
        <v>896.6</v>
      </c>
      <c r="O100" s="39">
        <v>68129600</v>
      </c>
      <c r="P100" s="40">
        <v>3.8641723670590246E-2</v>
      </c>
    </row>
    <row r="101" spans="1:16" ht="12.75" customHeight="1">
      <c r="A101" s="28">
        <v>91</v>
      </c>
      <c r="B101" s="29" t="s">
        <v>63</v>
      </c>
      <c r="C101" s="30" t="s">
        <v>125</v>
      </c>
      <c r="D101" s="31">
        <v>45043</v>
      </c>
      <c r="E101" s="37">
        <v>1108.2</v>
      </c>
      <c r="F101" s="37">
        <v>1101.95</v>
      </c>
      <c r="G101" s="38">
        <v>1090.95</v>
      </c>
      <c r="H101" s="38">
        <v>1073.7</v>
      </c>
      <c r="I101" s="38">
        <v>1062.7</v>
      </c>
      <c r="J101" s="38">
        <v>1119.2</v>
      </c>
      <c r="K101" s="38">
        <v>1130.2</v>
      </c>
      <c r="L101" s="38">
        <v>1147.45</v>
      </c>
      <c r="M101" s="28">
        <v>1112.95</v>
      </c>
      <c r="N101" s="28">
        <v>1084.7</v>
      </c>
      <c r="O101" s="39">
        <v>4425950</v>
      </c>
      <c r="P101" s="40">
        <v>2.1180623651696411E-2</v>
      </c>
    </row>
    <row r="102" spans="1:16" ht="12.75" customHeight="1">
      <c r="A102" s="28">
        <v>92</v>
      </c>
      <c r="B102" s="29" t="s">
        <v>63</v>
      </c>
      <c r="C102" s="30" t="s">
        <v>126</v>
      </c>
      <c r="D102" s="31">
        <v>45043</v>
      </c>
      <c r="E102" s="37">
        <v>451.45</v>
      </c>
      <c r="F102" s="37">
        <v>448.68333333333334</v>
      </c>
      <c r="G102" s="38">
        <v>443.9666666666667</v>
      </c>
      <c r="H102" s="38">
        <v>436.48333333333335</v>
      </c>
      <c r="I102" s="38">
        <v>431.76666666666671</v>
      </c>
      <c r="J102" s="38">
        <v>456.16666666666669</v>
      </c>
      <c r="K102" s="38">
        <v>460.88333333333327</v>
      </c>
      <c r="L102" s="38">
        <v>468.36666666666667</v>
      </c>
      <c r="M102" s="28">
        <v>453.4</v>
      </c>
      <c r="N102" s="28">
        <v>441.2</v>
      </c>
      <c r="O102" s="39">
        <v>12123000</v>
      </c>
      <c r="P102" s="40">
        <v>-8.4652189915347814E-3</v>
      </c>
    </row>
    <row r="103" spans="1:16" ht="12.75" customHeight="1">
      <c r="A103" s="28">
        <v>93</v>
      </c>
      <c r="B103" s="29" t="s">
        <v>74</v>
      </c>
      <c r="C103" s="30" t="s">
        <v>127</v>
      </c>
      <c r="D103" s="31">
        <v>45043</v>
      </c>
      <c r="E103" s="37">
        <v>6.1</v>
      </c>
      <c r="F103" s="37">
        <v>6.1000000000000005</v>
      </c>
      <c r="G103" s="38">
        <v>6.0500000000000007</v>
      </c>
      <c r="H103" s="38">
        <v>6</v>
      </c>
      <c r="I103" s="38">
        <v>5.95</v>
      </c>
      <c r="J103" s="38">
        <v>6.1500000000000012</v>
      </c>
      <c r="K103" s="38">
        <v>6.2</v>
      </c>
      <c r="L103" s="38">
        <v>6.2500000000000018</v>
      </c>
      <c r="M103" s="28">
        <v>6.15</v>
      </c>
      <c r="N103" s="28">
        <v>6.05</v>
      </c>
      <c r="O103" s="39">
        <v>530530000</v>
      </c>
      <c r="P103" s="40">
        <v>3.9740362961981721E-3</v>
      </c>
    </row>
    <row r="104" spans="1:16" ht="12.75" customHeight="1">
      <c r="A104" s="28">
        <v>94</v>
      </c>
      <c r="B104" s="29" t="s">
        <v>63</v>
      </c>
      <c r="C104" s="30" t="s">
        <v>377</v>
      </c>
      <c r="D104" s="31">
        <v>45043</v>
      </c>
      <c r="E104" s="37">
        <v>78.849999999999994</v>
      </c>
      <c r="F104" s="37">
        <v>78.316666666666663</v>
      </c>
      <c r="G104" s="38">
        <v>77.633333333333326</v>
      </c>
      <c r="H104" s="38">
        <v>76.416666666666657</v>
      </c>
      <c r="I104" s="38">
        <v>75.73333333333332</v>
      </c>
      <c r="J104" s="38">
        <v>79.533333333333331</v>
      </c>
      <c r="K104" s="38">
        <v>80.216666666666669</v>
      </c>
      <c r="L104" s="38">
        <v>81.433333333333337</v>
      </c>
      <c r="M104" s="28">
        <v>79</v>
      </c>
      <c r="N104" s="28">
        <v>77.099999999999994</v>
      </c>
      <c r="O104" s="39">
        <v>171160000</v>
      </c>
      <c r="P104" s="40">
        <v>2.4235533480940697E-2</v>
      </c>
    </row>
    <row r="105" spans="1:16" ht="12.75" customHeight="1">
      <c r="A105" s="28">
        <v>95</v>
      </c>
      <c r="B105" s="29" t="s">
        <v>58</v>
      </c>
      <c r="C105" s="30" t="s">
        <v>128</v>
      </c>
      <c r="D105" s="31">
        <v>45043</v>
      </c>
      <c r="E105" s="37">
        <v>55.25</v>
      </c>
      <c r="F105" s="37">
        <v>54.783333333333331</v>
      </c>
      <c r="G105" s="38">
        <v>54.216666666666661</v>
      </c>
      <c r="H105" s="38">
        <v>53.18333333333333</v>
      </c>
      <c r="I105" s="38">
        <v>52.61666666666666</v>
      </c>
      <c r="J105" s="38">
        <v>55.816666666666663</v>
      </c>
      <c r="K105" s="38">
        <v>56.383333333333326</v>
      </c>
      <c r="L105" s="38">
        <v>57.416666666666664</v>
      </c>
      <c r="M105" s="28">
        <v>55.35</v>
      </c>
      <c r="N105" s="28">
        <v>53.75</v>
      </c>
      <c r="O105" s="39">
        <v>212550000</v>
      </c>
      <c r="P105" s="40">
        <v>3.5364606166885866E-2</v>
      </c>
    </row>
    <row r="106" spans="1:16" ht="12.75" customHeight="1">
      <c r="A106" s="28">
        <v>96</v>
      </c>
      <c r="B106" s="29" t="s">
        <v>44</v>
      </c>
      <c r="C106" s="30" t="s">
        <v>386</v>
      </c>
      <c r="D106" s="31">
        <v>45043</v>
      </c>
      <c r="E106" s="37">
        <v>154.85</v>
      </c>
      <c r="F106" s="37">
        <v>154.53333333333333</v>
      </c>
      <c r="G106" s="38">
        <v>153.56666666666666</v>
      </c>
      <c r="H106" s="38">
        <v>152.28333333333333</v>
      </c>
      <c r="I106" s="38">
        <v>151.31666666666666</v>
      </c>
      <c r="J106" s="38">
        <v>155.81666666666666</v>
      </c>
      <c r="K106" s="38">
        <v>156.7833333333333</v>
      </c>
      <c r="L106" s="38">
        <v>158.06666666666666</v>
      </c>
      <c r="M106" s="28">
        <v>155.5</v>
      </c>
      <c r="N106" s="28">
        <v>153.25</v>
      </c>
      <c r="O106" s="39">
        <v>43286250</v>
      </c>
      <c r="P106" s="40">
        <v>-5.7708871662360038E-3</v>
      </c>
    </row>
    <row r="107" spans="1:16" ht="12.75" customHeight="1">
      <c r="A107" s="28">
        <v>97</v>
      </c>
      <c r="B107" s="29" t="s">
        <v>79</v>
      </c>
      <c r="C107" s="30" t="s">
        <v>129</v>
      </c>
      <c r="D107" s="31">
        <v>45043</v>
      </c>
      <c r="E107" s="37">
        <v>491.85</v>
      </c>
      <c r="F107" s="37">
        <v>488.25</v>
      </c>
      <c r="G107" s="38">
        <v>484.2</v>
      </c>
      <c r="H107" s="38">
        <v>476.55</v>
      </c>
      <c r="I107" s="38">
        <v>472.5</v>
      </c>
      <c r="J107" s="38">
        <v>495.9</v>
      </c>
      <c r="K107" s="38">
        <v>499.94999999999993</v>
      </c>
      <c r="L107" s="38">
        <v>507.59999999999997</v>
      </c>
      <c r="M107" s="28">
        <v>492.3</v>
      </c>
      <c r="N107" s="28">
        <v>480.6</v>
      </c>
      <c r="O107" s="39">
        <v>9058500</v>
      </c>
      <c r="P107" s="40">
        <v>-1.9642857142857142E-2</v>
      </c>
    </row>
    <row r="108" spans="1:16" ht="12.75" customHeight="1">
      <c r="A108" s="28">
        <v>98</v>
      </c>
      <c r="B108" s="29" t="s">
        <v>105</v>
      </c>
      <c r="C108" s="30" t="s">
        <v>130</v>
      </c>
      <c r="D108" s="31">
        <v>45043</v>
      </c>
      <c r="E108" s="37">
        <v>333.6</v>
      </c>
      <c r="F108" s="37">
        <v>332.18333333333334</v>
      </c>
      <c r="G108" s="38">
        <v>329.56666666666666</v>
      </c>
      <c r="H108" s="38">
        <v>325.5333333333333</v>
      </c>
      <c r="I108" s="38">
        <v>322.91666666666663</v>
      </c>
      <c r="J108" s="38">
        <v>336.2166666666667</v>
      </c>
      <c r="K108" s="38">
        <v>338.83333333333337</v>
      </c>
      <c r="L108" s="38">
        <v>342.86666666666673</v>
      </c>
      <c r="M108" s="28">
        <v>334.8</v>
      </c>
      <c r="N108" s="28">
        <v>328.15</v>
      </c>
      <c r="O108" s="39">
        <v>24294000</v>
      </c>
      <c r="P108" s="40">
        <v>1.5126190874143406E-2</v>
      </c>
    </row>
    <row r="109" spans="1:16" ht="12.75" customHeight="1">
      <c r="A109" s="28">
        <v>99</v>
      </c>
      <c r="B109" s="29" t="s">
        <v>42</v>
      </c>
      <c r="C109" s="30" t="s">
        <v>383</v>
      </c>
      <c r="D109" s="31">
        <v>45043</v>
      </c>
      <c r="E109" s="37">
        <v>192.45</v>
      </c>
      <c r="F109" s="37">
        <v>190.38333333333333</v>
      </c>
      <c r="G109" s="38">
        <v>187.41666666666666</v>
      </c>
      <c r="H109" s="38">
        <v>182.38333333333333</v>
      </c>
      <c r="I109" s="38">
        <v>179.41666666666666</v>
      </c>
      <c r="J109" s="38">
        <v>195.41666666666666</v>
      </c>
      <c r="K109" s="38">
        <v>198.38333333333335</v>
      </c>
      <c r="L109" s="38">
        <v>203.41666666666666</v>
      </c>
      <c r="M109" s="28">
        <v>193.35</v>
      </c>
      <c r="N109" s="28">
        <v>185.35</v>
      </c>
      <c r="O109" s="39">
        <v>17655200</v>
      </c>
      <c r="P109" s="40">
        <v>1.7889984952349107E-2</v>
      </c>
    </row>
    <row r="110" spans="1:16" ht="12.75" customHeight="1">
      <c r="A110" s="28">
        <v>100</v>
      </c>
      <c r="B110" s="29" t="s">
        <v>44</v>
      </c>
      <c r="C110" s="30" t="s">
        <v>260</v>
      </c>
      <c r="D110" s="31">
        <v>45043</v>
      </c>
      <c r="E110" s="37">
        <v>5370.65</v>
      </c>
      <c r="F110" s="37">
        <v>5396.8</v>
      </c>
      <c r="G110" s="38">
        <v>5324.6</v>
      </c>
      <c r="H110" s="38">
        <v>5278.55</v>
      </c>
      <c r="I110" s="38">
        <v>5206.3500000000004</v>
      </c>
      <c r="J110" s="38">
        <v>5442.85</v>
      </c>
      <c r="K110" s="38">
        <v>5515.0499999999993</v>
      </c>
      <c r="L110" s="38">
        <v>5561.1</v>
      </c>
      <c r="M110" s="28">
        <v>5469</v>
      </c>
      <c r="N110" s="28">
        <v>5350.75</v>
      </c>
      <c r="O110" s="39">
        <v>331050</v>
      </c>
      <c r="P110" s="40">
        <v>-3.6244541484716154E-2</v>
      </c>
    </row>
    <row r="111" spans="1:16" ht="12.75" customHeight="1">
      <c r="A111" s="28">
        <v>101</v>
      </c>
      <c r="B111" s="29" t="s">
        <v>44</v>
      </c>
      <c r="C111" s="30" t="s">
        <v>131</v>
      </c>
      <c r="D111" s="31">
        <v>45043</v>
      </c>
      <c r="E111" s="37">
        <v>1939.65</v>
      </c>
      <c r="F111" s="37">
        <v>1925.5166666666667</v>
      </c>
      <c r="G111" s="38">
        <v>1904.0833333333333</v>
      </c>
      <c r="H111" s="38">
        <v>1868.5166666666667</v>
      </c>
      <c r="I111" s="38">
        <v>1847.0833333333333</v>
      </c>
      <c r="J111" s="38">
        <v>1961.0833333333333</v>
      </c>
      <c r="K111" s="38">
        <v>1982.5166666666667</v>
      </c>
      <c r="L111" s="38">
        <v>2018.0833333333333</v>
      </c>
      <c r="M111" s="28">
        <v>1946.95</v>
      </c>
      <c r="N111" s="28">
        <v>1889.95</v>
      </c>
      <c r="O111" s="39">
        <v>3043800</v>
      </c>
      <c r="P111" s="40">
        <v>-9.1796875000000003E-3</v>
      </c>
    </row>
    <row r="112" spans="1:16" ht="12.75" customHeight="1">
      <c r="A112" s="28">
        <v>102</v>
      </c>
      <c r="B112" s="29" t="s">
        <v>58</v>
      </c>
      <c r="C112" s="30" t="s">
        <v>132</v>
      </c>
      <c r="D112" s="31">
        <v>45043</v>
      </c>
      <c r="E112" s="37">
        <v>1126.25</v>
      </c>
      <c r="F112" s="37">
        <v>1123.05</v>
      </c>
      <c r="G112" s="38">
        <v>1108.0999999999999</v>
      </c>
      <c r="H112" s="38">
        <v>1089.95</v>
      </c>
      <c r="I112" s="38">
        <v>1075</v>
      </c>
      <c r="J112" s="38">
        <v>1141.1999999999998</v>
      </c>
      <c r="K112" s="38">
        <v>1156.1500000000001</v>
      </c>
      <c r="L112" s="38">
        <v>1174.2999999999997</v>
      </c>
      <c r="M112" s="28">
        <v>1138</v>
      </c>
      <c r="N112" s="28">
        <v>1104.9000000000001</v>
      </c>
      <c r="O112" s="39">
        <v>23412150</v>
      </c>
      <c r="P112" s="40">
        <v>-4.3902528668038815E-2</v>
      </c>
    </row>
    <row r="113" spans="1:16" ht="12.75" customHeight="1">
      <c r="A113" s="28">
        <v>103</v>
      </c>
      <c r="B113" s="29" t="s">
        <v>74</v>
      </c>
      <c r="C113" s="30" t="s">
        <v>133</v>
      </c>
      <c r="D113" s="31">
        <v>45043</v>
      </c>
      <c r="E113" s="37">
        <v>136.94999999999999</v>
      </c>
      <c r="F113" s="37">
        <v>137.01666666666665</v>
      </c>
      <c r="G113" s="38">
        <v>135.7833333333333</v>
      </c>
      <c r="H113" s="38">
        <v>134.61666666666665</v>
      </c>
      <c r="I113" s="38">
        <v>133.3833333333333</v>
      </c>
      <c r="J113" s="38">
        <v>138.18333333333331</v>
      </c>
      <c r="K113" s="38">
        <v>139.41666666666666</v>
      </c>
      <c r="L113" s="38">
        <v>140.58333333333331</v>
      </c>
      <c r="M113" s="28">
        <v>138.25</v>
      </c>
      <c r="N113" s="28">
        <v>135.85</v>
      </c>
      <c r="O113" s="39">
        <v>34067600</v>
      </c>
      <c r="P113" s="40">
        <v>2.6058357227188397E-2</v>
      </c>
    </row>
    <row r="114" spans="1:16" ht="12.75" customHeight="1">
      <c r="A114" s="28">
        <v>104</v>
      </c>
      <c r="B114" s="29" t="s">
        <v>86</v>
      </c>
      <c r="C114" s="30" t="s">
        <v>134</v>
      </c>
      <c r="D114" s="31">
        <v>45043</v>
      </c>
      <c r="E114" s="37">
        <v>1261.7</v>
      </c>
      <c r="F114" s="37">
        <v>1253.6166666666668</v>
      </c>
      <c r="G114" s="38">
        <v>1232.3333333333335</v>
      </c>
      <c r="H114" s="38">
        <v>1202.9666666666667</v>
      </c>
      <c r="I114" s="38">
        <v>1181.6833333333334</v>
      </c>
      <c r="J114" s="38">
        <v>1282.9833333333336</v>
      </c>
      <c r="K114" s="38">
        <v>1304.2666666666669</v>
      </c>
      <c r="L114" s="38">
        <v>1333.6333333333337</v>
      </c>
      <c r="M114" s="28">
        <v>1274.9000000000001</v>
      </c>
      <c r="N114" s="28">
        <v>1224.25</v>
      </c>
      <c r="O114" s="39">
        <v>42420000</v>
      </c>
      <c r="P114" s="40">
        <v>0.10435389309479429</v>
      </c>
    </row>
    <row r="115" spans="1:16" ht="12.75" customHeight="1">
      <c r="A115" s="28">
        <v>105</v>
      </c>
      <c r="B115" s="29" t="s">
        <v>86</v>
      </c>
      <c r="C115" s="30" t="s">
        <v>390</v>
      </c>
      <c r="D115" s="31">
        <v>45043</v>
      </c>
      <c r="E115" s="37">
        <v>434.65</v>
      </c>
      <c r="F115" s="37">
        <v>428.8</v>
      </c>
      <c r="G115" s="38">
        <v>419.20000000000005</v>
      </c>
      <c r="H115" s="38">
        <v>403.75000000000006</v>
      </c>
      <c r="I115" s="38">
        <v>394.15000000000009</v>
      </c>
      <c r="J115" s="38">
        <v>444.25</v>
      </c>
      <c r="K115" s="38">
        <v>453.85</v>
      </c>
      <c r="L115" s="38">
        <v>469.29999999999995</v>
      </c>
      <c r="M115" s="28">
        <v>438.4</v>
      </c>
      <c r="N115" s="28">
        <v>413.35</v>
      </c>
      <c r="O115" s="39">
        <v>4329000</v>
      </c>
      <c r="P115" s="40">
        <v>1.834862385321101E-2</v>
      </c>
    </row>
    <row r="116" spans="1:16" ht="12.75" customHeight="1">
      <c r="A116" s="28">
        <v>106</v>
      </c>
      <c r="B116" s="29" t="s">
        <v>79</v>
      </c>
      <c r="C116" s="30" t="s">
        <v>135</v>
      </c>
      <c r="D116" s="31">
        <v>45043</v>
      </c>
      <c r="E116" s="37">
        <v>77.599999999999994</v>
      </c>
      <c r="F116" s="37">
        <v>77.416666666666671</v>
      </c>
      <c r="G116" s="38">
        <v>77.083333333333343</v>
      </c>
      <c r="H116" s="38">
        <v>76.566666666666677</v>
      </c>
      <c r="I116" s="38">
        <v>76.233333333333348</v>
      </c>
      <c r="J116" s="38">
        <v>77.933333333333337</v>
      </c>
      <c r="K116" s="38">
        <v>78.26666666666668</v>
      </c>
      <c r="L116" s="38">
        <v>78.783333333333331</v>
      </c>
      <c r="M116" s="28">
        <v>77.75</v>
      </c>
      <c r="N116" s="28">
        <v>76.900000000000006</v>
      </c>
      <c r="O116" s="39">
        <v>77668500</v>
      </c>
      <c r="P116" s="40">
        <v>-1.2520143795710922E-2</v>
      </c>
    </row>
    <row r="117" spans="1:16" ht="12.75" customHeight="1">
      <c r="A117" s="28">
        <v>107</v>
      </c>
      <c r="B117" s="29" t="s">
        <v>47</v>
      </c>
      <c r="C117" s="30" t="s">
        <v>261</v>
      </c>
      <c r="D117" s="31">
        <v>45043</v>
      </c>
      <c r="E117" s="37">
        <v>816.05</v>
      </c>
      <c r="F117" s="37">
        <v>814.69999999999993</v>
      </c>
      <c r="G117" s="38">
        <v>809.49999999999989</v>
      </c>
      <c r="H117" s="38">
        <v>802.94999999999993</v>
      </c>
      <c r="I117" s="38">
        <v>797.74999999999989</v>
      </c>
      <c r="J117" s="38">
        <v>821.24999999999989</v>
      </c>
      <c r="K117" s="38">
        <v>826.44999999999993</v>
      </c>
      <c r="L117" s="38">
        <v>832.99999999999989</v>
      </c>
      <c r="M117" s="28">
        <v>819.9</v>
      </c>
      <c r="N117" s="28">
        <v>808.15</v>
      </c>
      <c r="O117" s="39">
        <v>1821300</v>
      </c>
      <c r="P117" s="40">
        <v>-5.0491358861402914E-2</v>
      </c>
    </row>
    <row r="118" spans="1:16" ht="12.75" customHeight="1">
      <c r="A118" s="28">
        <v>108</v>
      </c>
      <c r="B118" s="29" t="s">
        <v>44</v>
      </c>
      <c r="C118" s="30" t="s">
        <v>136</v>
      </c>
      <c r="D118" s="31">
        <v>45043</v>
      </c>
      <c r="E118" s="37">
        <v>597.70000000000005</v>
      </c>
      <c r="F118" s="37">
        <v>593.88333333333333</v>
      </c>
      <c r="G118" s="38">
        <v>588.86666666666667</v>
      </c>
      <c r="H118" s="38">
        <v>580.0333333333333</v>
      </c>
      <c r="I118" s="38">
        <v>575.01666666666665</v>
      </c>
      <c r="J118" s="38">
        <v>602.7166666666667</v>
      </c>
      <c r="K118" s="38">
        <v>607.73333333333335</v>
      </c>
      <c r="L118" s="38">
        <v>616.56666666666672</v>
      </c>
      <c r="M118" s="28">
        <v>598.9</v>
      </c>
      <c r="N118" s="28">
        <v>585.04999999999995</v>
      </c>
      <c r="O118" s="39">
        <v>14297500</v>
      </c>
      <c r="P118" s="40">
        <v>3.1309472650254775E-3</v>
      </c>
    </row>
    <row r="119" spans="1:16" ht="12.75" customHeight="1">
      <c r="A119" s="28">
        <v>109</v>
      </c>
      <c r="B119" s="29" t="s">
        <v>56</v>
      </c>
      <c r="C119" s="30" t="s">
        <v>137</v>
      </c>
      <c r="D119" s="31">
        <v>45043</v>
      </c>
      <c r="E119" s="37">
        <v>401.25</v>
      </c>
      <c r="F119" s="37">
        <v>399.7166666666667</v>
      </c>
      <c r="G119" s="38">
        <v>396.23333333333341</v>
      </c>
      <c r="H119" s="38">
        <v>391.2166666666667</v>
      </c>
      <c r="I119" s="38">
        <v>387.73333333333341</v>
      </c>
      <c r="J119" s="38">
        <v>404.73333333333341</v>
      </c>
      <c r="K119" s="38">
        <v>408.21666666666675</v>
      </c>
      <c r="L119" s="38">
        <v>413.23333333333341</v>
      </c>
      <c r="M119" s="28">
        <v>403.2</v>
      </c>
      <c r="N119" s="28">
        <v>394.7</v>
      </c>
      <c r="O119" s="39">
        <v>68145600</v>
      </c>
      <c r="P119" s="40">
        <v>3.0934572652675914E-2</v>
      </c>
    </row>
    <row r="120" spans="1:16" ht="12.75" customHeight="1">
      <c r="A120" s="28">
        <v>110</v>
      </c>
      <c r="B120" s="29" t="s">
        <v>119</v>
      </c>
      <c r="C120" s="30" t="s">
        <v>138</v>
      </c>
      <c r="D120" s="31">
        <v>45043</v>
      </c>
      <c r="E120" s="37">
        <v>562.85</v>
      </c>
      <c r="F120" s="37">
        <v>562.79999999999995</v>
      </c>
      <c r="G120" s="38">
        <v>558.09999999999991</v>
      </c>
      <c r="H120" s="38">
        <v>553.34999999999991</v>
      </c>
      <c r="I120" s="38">
        <v>548.64999999999986</v>
      </c>
      <c r="J120" s="38">
        <v>567.54999999999995</v>
      </c>
      <c r="K120" s="38">
        <v>572.25</v>
      </c>
      <c r="L120" s="38">
        <v>577</v>
      </c>
      <c r="M120" s="28">
        <v>567.5</v>
      </c>
      <c r="N120" s="28">
        <v>558.04999999999995</v>
      </c>
      <c r="O120" s="39">
        <v>19773750</v>
      </c>
      <c r="P120" s="40">
        <v>-2.081756245268736E-3</v>
      </c>
    </row>
    <row r="121" spans="1:16" ht="12.75" customHeight="1">
      <c r="A121" s="28">
        <v>111</v>
      </c>
      <c r="B121" s="29" t="s">
        <v>42</v>
      </c>
      <c r="C121" s="30" t="s">
        <v>392</v>
      </c>
      <c r="D121" s="31">
        <v>45043</v>
      </c>
      <c r="E121" s="37">
        <v>3009.35</v>
      </c>
      <c r="F121" s="37">
        <v>2989.5166666666664</v>
      </c>
      <c r="G121" s="38">
        <v>2959.833333333333</v>
      </c>
      <c r="H121" s="38">
        <v>2910.3166666666666</v>
      </c>
      <c r="I121" s="38">
        <v>2880.6333333333332</v>
      </c>
      <c r="J121" s="38">
        <v>3039.0333333333328</v>
      </c>
      <c r="K121" s="38">
        <v>3068.7166666666662</v>
      </c>
      <c r="L121" s="38">
        <v>3118.2333333333327</v>
      </c>
      <c r="M121" s="28">
        <v>3019.2</v>
      </c>
      <c r="N121" s="28">
        <v>2940</v>
      </c>
      <c r="O121" s="39">
        <v>493750</v>
      </c>
      <c r="P121" s="40">
        <v>-7.537688442211055E-3</v>
      </c>
    </row>
    <row r="122" spans="1:16" ht="12.75" customHeight="1">
      <c r="A122" s="28">
        <v>112</v>
      </c>
      <c r="B122" s="29" t="s">
        <v>119</v>
      </c>
      <c r="C122" s="30" t="s">
        <v>139</v>
      </c>
      <c r="D122" s="31">
        <v>45043</v>
      </c>
      <c r="E122" s="37">
        <v>724</v>
      </c>
      <c r="F122" s="37">
        <v>722.23333333333323</v>
      </c>
      <c r="G122" s="38">
        <v>717.76666666666642</v>
      </c>
      <c r="H122" s="38">
        <v>711.53333333333319</v>
      </c>
      <c r="I122" s="38">
        <v>707.06666666666638</v>
      </c>
      <c r="J122" s="38">
        <v>728.46666666666647</v>
      </c>
      <c r="K122" s="38">
        <v>732.93333333333339</v>
      </c>
      <c r="L122" s="38">
        <v>739.16666666666652</v>
      </c>
      <c r="M122" s="28">
        <v>726.7</v>
      </c>
      <c r="N122" s="28">
        <v>716</v>
      </c>
      <c r="O122" s="39">
        <v>21755250</v>
      </c>
      <c r="P122" s="40">
        <v>1.0091513100162968E-2</v>
      </c>
    </row>
    <row r="123" spans="1:16" ht="12.75" customHeight="1">
      <c r="A123" s="28">
        <v>113</v>
      </c>
      <c r="B123" s="29" t="s">
        <v>44</v>
      </c>
      <c r="C123" s="30" t="s">
        <v>140</v>
      </c>
      <c r="D123" s="31">
        <v>45043</v>
      </c>
      <c r="E123" s="37">
        <v>432.05</v>
      </c>
      <c r="F123" s="37">
        <v>432.65000000000003</v>
      </c>
      <c r="G123" s="38">
        <v>429.40000000000009</v>
      </c>
      <c r="H123" s="38">
        <v>426.75000000000006</v>
      </c>
      <c r="I123" s="38">
        <v>423.50000000000011</v>
      </c>
      <c r="J123" s="38">
        <v>435.30000000000007</v>
      </c>
      <c r="K123" s="38">
        <v>438.54999999999995</v>
      </c>
      <c r="L123" s="38">
        <v>441.20000000000005</v>
      </c>
      <c r="M123" s="28">
        <v>435.9</v>
      </c>
      <c r="N123" s="28">
        <v>430</v>
      </c>
      <c r="O123" s="39">
        <v>20125000</v>
      </c>
      <c r="P123" s="40">
        <v>1.7441860465116279E-2</v>
      </c>
    </row>
    <row r="124" spans="1:16" ht="12.75" customHeight="1">
      <c r="A124" s="28">
        <v>114</v>
      </c>
      <c r="B124" s="29" t="s">
        <v>58</v>
      </c>
      <c r="C124" s="30" t="s">
        <v>141</v>
      </c>
      <c r="D124" s="31">
        <v>45043</v>
      </c>
      <c r="E124" s="37">
        <v>1897.1</v>
      </c>
      <c r="F124" s="37">
        <v>1894.05</v>
      </c>
      <c r="G124" s="38">
        <v>1872.1499999999999</v>
      </c>
      <c r="H124" s="38">
        <v>1847.1999999999998</v>
      </c>
      <c r="I124" s="38">
        <v>1825.2999999999997</v>
      </c>
      <c r="J124" s="38">
        <v>1919</v>
      </c>
      <c r="K124" s="38">
        <v>1940.9</v>
      </c>
      <c r="L124" s="38">
        <v>1965.8500000000001</v>
      </c>
      <c r="M124" s="28">
        <v>1915.95</v>
      </c>
      <c r="N124" s="28">
        <v>1869.1</v>
      </c>
      <c r="O124" s="39">
        <v>32819200</v>
      </c>
      <c r="P124" s="40">
        <v>-5.9546324633494949E-2</v>
      </c>
    </row>
    <row r="125" spans="1:16" ht="12.75" customHeight="1">
      <c r="A125" s="28">
        <v>115</v>
      </c>
      <c r="B125" s="29" t="s">
        <v>63</v>
      </c>
      <c r="C125" s="30" t="s">
        <v>142</v>
      </c>
      <c r="D125" s="31">
        <v>45043</v>
      </c>
      <c r="E125" s="37">
        <v>89.05</v>
      </c>
      <c r="F125" s="37">
        <v>88.600000000000009</v>
      </c>
      <c r="G125" s="38">
        <v>87.750000000000014</v>
      </c>
      <c r="H125" s="38">
        <v>86.45</v>
      </c>
      <c r="I125" s="38">
        <v>85.600000000000009</v>
      </c>
      <c r="J125" s="38">
        <v>89.90000000000002</v>
      </c>
      <c r="K125" s="38">
        <v>90.750000000000014</v>
      </c>
      <c r="L125" s="38">
        <v>92.050000000000026</v>
      </c>
      <c r="M125" s="28">
        <v>89.45</v>
      </c>
      <c r="N125" s="28">
        <v>87.3</v>
      </c>
      <c r="O125" s="39">
        <v>74006732</v>
      </c>
      <c r="P125" s="40">
        <v>3.2663924510041133E-3</v>
      </c>
    </row>
    <row r="126" spans="1:16" ht="12.75" customHeight="1">
      <c r="A126" s="28">
        <v>116</v>
      </c>
      <c r="B126" s="29" t="s">
        <v>44</v>
      </c>
      <c r="C126" s="30" t="s">
        <v>143</v>
      </c>
      <c r="D126" s="31">
        <v>45043</v>
      </c>
      <c r="E126" s="37">
        <v>1896.6</v>
      </c>
      <c r="F126" s="37">
        <v>1896.3</v>
      </c>
      <c r="G126" s="38">
        <v>1878.05</v>
      </c>
      <c r="H126" s="38">
        <v>1859.5</v>
      </c>
      <c r="I126" s="38">
        <v>1841.25</v>
      </c>
      <c r="J126" s="38">
        <v>1914.85</v>
      </c>
      <c r="K126" s="38">
        <v>1933.1</v>
      </c>
      <c r="L126" s="38">
        <v>1951.6499999999999</v>
      </c>
      <c r="M126" s="28">
        <v>1914.55</v>
      </c>
      <c r="N126" s="28">
        <v>1877.75</v>
      </c>
      <c r="O126" s="39">
        <v>676500</v>
      </c>
      <c r="P126" s="40">
        <v>3.70919881305638E-3</v>
      </c>
    </row>
    <row r="127" spans="1:16" ht="12.75" customHeight="1">
      <c r="A127" s="28">
        <v>117</v>
      </c>
      <c r="B127" s="29" t="s">
        <v>47</v>
      </c>
      <c r="C127" s="30" t="s">
        <v>263</v>
      </c>
      <c r="D127" s="31">
        <v>45043</v>
      </c>
      <c r="E127" s="37">
        <v>305.3</v>
      </c>
      <c r="F127" s="37">
        <v>308.01666666666665</v>
      </c>
      <c r="G127" s="38">
        <v>299.73333333333329</v>
      </c>
      <c r="H127" s="38">
        <v>294.16666666666663</v>
      </c>
      <c r="I127" s="38">
        <v>285.88333333333327</v>
      </c>
      <c r="J127" s="38">
        <v>313.58333333333331</v>
      </c>
      <c r="K127" s="38">
        <v>321.86666666666662</v>
      </c>
      <c r="L127" s="38">
        <v>327.43333333333334</v>
      </c>
      <c r="M127" s="28">
        <v>316.3</v>
      </c>
      <c r="N127" s="28">
        <v>302.45</v>
      </c>
      <c r="O127" s="39">
        <v>11903100</v>
      </c>
      <c r="P127" s="40">
        <v>5.7667872153259699E-2</v>
      </c>
    </row>
    <row r="128" spans="1:16" ht="12.75" customHeight="1">
      <c r="A128" s="28">
        <v>118</v>
      </c>
      <c r="B128" s="29" t="s">
        <v>63</v>
      </c>
      <c r="C128" s="30" t="s">
        <v>144</v>
      </c>
      <c r="D128" s="31">
        <v>45043</v>
      </c>
      <c r="E128" s="37">
        <v>332.85</v>
      </c>
      <c r="F128" s="37">
        <v>330.63333333333338</v>
      </c>
      <c r="G128" s="38">
        <v>327.71666666666675</v>
      </c>
      <c r="H128" s="38">
        <v>322.58333333333337</v>
      </c>
      <c r="I128" s="38">
        <v>319.66666666666674</v>
      </c>
      <c r="J128" s="38">
        <v>335.76666666666677</v>
      </c>
      <c r="K128" s="38">
        <v>338.68333333333339</v>
      </c>
      <c r="L128" s="38">
        <v>343.81666666666678</v>
      </c>
      <c r="M128" s="28">
        <v>333.55</v>
      </c>
      <c r="N128" s="28">
        <v>325.5</v>
      </c>
      <c r="O128" s="39">
        <v>16652000</v>
      </c>
      <c r="P128" s="40">
        <v>5.9200193306753659E-3</v>
      </c>
    </row>
    <row r="129" spans="1:16" ht="12.75" customHeight="1">
      <c r="A129" s="28">
        <v>119</v>
      </c>
      <c r="B129" s="29" t="s">
        <v>70</v>
      </c>
      <c r="C129" s="30" t="s">
        <v>145</v>
      </c>
      <c r="D129" s="31">
        <v>45043</v>
      </c>
      <c r="E129" s="37">
        <v>2222.75</v>
      </c>
      <c r="F129" s="37">
        <v>2237.4333333333329</v>
      </c>
      <c r="G129" s="38">
        <v>2196.9666666666658</v>
      </c>
      <c r="H129" s="38">
        <v>2171.1833333333329</v>
      </c>
      <c r="I129" s="38">
        <v>2130.7166666666658</v>
      </c>
      <c r="J129" s="38">
        <v>2263.2166666666658</v>
      </c>
      <c r="K129" s="38">
        <v>2303.6833333333329</v>
      </c>
      <c r="L129" s="38">
        <v>2329.4666666666658</v>
      </c>
      <c r="M129" s="28">
        <v>2277.9</v>
      </c>
      <c r="N129" s="28">
        <v>2211.65</v>
      </c>
      <c r="O129" s="39">
        <v>9312600</v>
      </c>
      <c r="P129" s="40">
        <v>7.0709161147902863E-2</v>
      </c>
    </row>
    <row r="130" spans="1:16" ht="12.75" customHeight="1">
      <c r="A130" s="28">
        <v>120</v>
      </c>
      <c r="B130" s="29" t="s">
        <v>86</v>
      </c>
      <c r="C130" s="30" t="s">
        <v>864</v>
      </c>
      <c r="D130" s="31">
        <v>45043</v>
      </c>
      <c r="E130" s="37">
        <v>4351.5</v>
      </c>
      <c r="F130" s="37">
        <v>4360.2</v>
      </c>
      <c r="G130" s="38">
        <v>4176.3999999999996</v>
      </c>
      <c r="H130" s="38">
        <v>4001.3</v>
      </c>
      <c r="I130" s="38">
        <v>3817.5</v>
      </c>
      <c r="J130" s="38">
        <v>4535.2999999999993</v>
      </c>
      <c r="K130" s="38">
        <v>4719.1000000000004</v>
      </c>
      <c r="L130" s="38">
        <v>4894.1999999999989</v>
      </c>
      <c r="M130" s="28">
        <v>4544</v>
      </c>
      <c r="N130" s="28">
        <v>4185.1000000000004</v>
      </c>
      <c r="O130" s="39">
        <v>1947300</v>
      </c>
      <c r="P130" s="40">
        <v>0.17166064981949458</v>
      </c>
    </row>
    <row r="131" spans="1:16" ht="12.75" customHeight="1">
      <c r="A131" s="28">
        <v>121</v>
      </c>
      <c r="B131" s="29" t="s">
        <v>86</v>
      </c>
      <c r="C131" s="30" t="s">
        <v>146</v>
      </c>
      <c r="D131" s="31">
        <v>45043</v>
      </c>
      <c r="E131" s="37">
        <v>3329.9</v>
      </c>
      <c r="F131" s="37">
        <v>3318.5833333333335</v>
      </c>
      <c r="G131" s="38">
        <v>3253.3166666666671</v>
      </c>
      <c r="H131" s="38">
        <v>3176.7333333333336</v>
      </c>
      <c r="I131" s="38">
        <v>3111.4666666666672</v>
      </c>
      <c r="J131" s="38">
        <v>3395.166666666667</v>
      </c>
      <c r="K131" s="38">
        <v>3460.4333333333334</v>
      </c>
      <c r="L131" s="38">
        <v>3537.0166666666669</v>
      </c>
      <c r="M131" s="28">
        <v>3383.85</v>
      </c>
      <c r="N131" s="28">
        <v>3242</v>
      </c>
      <c r="O131" s="39">
        <v>1662000</v>
      </c>
      <c r="P131" s="40">
        <v>0.10918312867058196</v>
      </c>
    </row>
    <row r="132" spans="1:16" ht="12.75" customHeight="1">
      <c r="A132" s="28">
        <v>122</v>
      </c>
      <c r="B132" s="29" t="s">
        <v>47</v>
      </c>
      <c r="C132" s="30" t="s">
        <v>147</v>
      </c>
      <c r="D132" s="31">
        <v>45043</v>
      </c>
      <c r="E132" s="37">
        <v>659.65</v>
      </c>
      <c r="F132" s="37">
        <v>663.03333333333342</v>
      </c>
      <c r="G132" s="38">
        <v>654.56666666666683</v>
      </c>
      <c r="H132" s="38">
        <v>649.48333333333346</v>
      </c>
      <c r="I132" s="38">
        <v>641.01666666666688</v>
      </c>
      <c r="J132" s="38">
        <v>668.11666666666679</v>
      </c>
      <c r="K132" s="38">
        <v>676.58333333333326</v>
      </c>
      <c r="L132" s="38">
        <v>681.66666666666674</v>
      </c>
      <c r="M132" s="28">
        <v>671.5</v>
      </c>
      <c r="N132" s="28">
        <v>657.95</v>
      </c>
      <c r="O132" s="39">
        <v>7813200</v>
      </c>
      <c r="P132" s="40">
        <v>4.2768009075439595E-2</v>
      </c>
    </row>
    <row r="133" spans="1:16" ht="12.75" customHeight="1">
      <c r="A133" s="28">
        <v>123</v>
      </c>
      <c r="B133" s="29" t="s">
        <v>49</v>
      </c>
      <c r="C133" s="30" t="s">
        <v>148</v>
      </c>
      <c r="D133" s="31">
        <v>45043</v>
      </c>
      <c r="E133" s="37">
        <v>1216</v>
      </c>
      <c r="F133" s="37">
        <v>1213.7166666666667</v>
      </c>
      <c r="G133" s="38">
        <v>1209.4333333333334</v>
      </c>
      <c r="H133" s="38">
        <v>1202.8666666666668</v>
      </c>
      <c r="I133" s="38">
        <v>1198.5833333333335</v>
      </c>
      <c r="J133" s="38">
        <v>1220.2833333333333</v>
      </c>
      <c r="K133" s="38">
        <v>1224.5666666666666</v>
      </c>
      <c r="L133" s="38">
        <v>1231.1333333333332</v>
      </c>
      <c r="M133" s="28">
        <v>1218</v>
      </c>
      <c r="N133" s="28">
        <v>1207.1500000000001</v>
      </c>
      <c r="O133" s="39">
        <v>14837900</v>
      </c>
      <c r="P133" s="40">
        <v>1.1403759900753889E-2</v>
      </c>
    </row>
    <row r="134" spans="1:16" ht="12.75" customHeight="1">
      <c r="A134" s="28">
        <v>124</v>
      </c>
      <c r="B134" s="29" t="s">
        <v>63</v>
      </c>
      <c r="C134" s="30" t="s">
        <v>149</v>
      </c>
      <c r="D134" s="31">
        <v>45043</v>
      </c>
      <c r="E134" s="37">
        <v>261.10000000000002</v>
      </c>
      <c r="F134" s="37">
        <v>260.31666666666666</v>
      </c>
      <c r="G134" s="38">
        <v>258.23333333333335</v>
      </c>
      <c r="H134" s="38">
        <v>255.36666666666667</v>
      </c>
      <c r="I134" s="38">
        <v>253.28333333333336</v>
      </c>
      <c r="J134" s="38">
        <v>263.18333333333334</v>
      </c>
      <c r="K134" s="38">
        <v>265.26666666666671</v>
      </c>
      <c r="L134" s="38">
        <v>268.13333333333333</v>
      </c>
      <c r="M134" s="28">
        <v>262.39999999999998</v>
      </c>
      <c r="N134" s="28">
        <v>257.45</v>
      </c>
      <c r="O134" s="39">
        <v>26452000</v>
      </c>
      <c r="P134" s="40">
        <v>-1.5776157166244979E-2</v>
      </c>
    </row>
    <row r="135" spans="1:16" ht="12.75" customHeight="1">
      <c r="A135" s="28">
        <v>125</v>
      </c>
      <c r="B135" s="29" t="s">
        <v>63</v>
      </c>
      <c r="C135" s="30" t="s">
        <v>150</v>
      </c>
      <c r="D135" s="31">
        <v>45043</v>
      </c>
      <c r="E135" s="37">
        <v>128.4</v>
      </c>
      <c r="F135" s="37">
        <v>127.91666666666667</v>
      </c>
      <c r="G135" s="38">
        <v>126.58333333333334</v>
      </c>
      <c r="H135" s="38">
        <v>124.76666666666667</v>
      </c>
      <c r="I135" s="38">
        <v>123.43333333333334</v>
      </c>
      <c r="J135" s="38">
        <v>129.73333333333335</v>
      </c>
      <c r="K135" s="38">
        <v>131.06666666666669</v>
      </c>
      <c r="L135" s="38">
        <v>132.88333333333335</v>
      </c>
      <c r="M135" s="28">
        <v>129.25</v>
      </c>
      <c r="N135" s="28">
        <v>126.1</v>
      </c>
      <c r="O135" s="39">
        <v>43446000</v>
      </c>
      <c r="P135" s="40">
        <v>3.2511050905461289E-2</v>
      </c>
    </row>
    <row r="136" spans="1:16" ht="12.75" customHeight="1">
      <c r="A136" s="28">
        <v>126</v>
      </c>
      <c r="B136" s="29" t="s">
        <v>56</v>
      </c>
      <c r="C136" s="30" t="s">
        <v>151</v>
      </c>
      <c r="D136" s="31">
        <v>45043</v>
      </c>
      <c r="E136" s="37">
        <v>480.9</v>
      </c>
      <c r="F136" s="37">
        <v>480.2833333333333</v>
      </c>
      <c r="G136" s="38">
        <v>477.71666666666658</v>
      </c>
      <c r="H136" s="38">
        <v>474.5333333333333</v>
      </c>
      <c r="I136" s="38">
        <v>471.96666666666658</v>
      </c>
      <c r="J136" s="38">
        <v>483.46666666666658</v>
      </c>
      <c r="K136" s="38">
        <v>486.0333333333333</v>
      </c>
      <c r="L136" s="38">
        <v>489.21666666666658</v>
      </c>
      <c r="M136" s="28">
        <v>482.85</v>
      </c>
      <c r="N136" s="28">
        <v>477.1</v>
      </c>
      <c r="O136" s="39">
        <v>9517200</v>
      </c>
      <c r="P136" s="40">
        <v>1.8361581920903956E-2</v>
      </c>
    </row>
    <row r="137" spans="1:16" ht="12.75" customHeight="1">
      <c r="A137" s="28">
        <v>127</v>
      </c>
      <c r="B137" s="29" t="s">
        <v>49</v>
      </c>
      <c r="C137" s="30" t="s">
        <v>152</v>
      </c>
      <c r="D137" s="31">
        <v>45043</v>
      </c>
      <c r="E137" s="37">
        <v>8710.9</v>
      </c>
      <c r="F137" s="37">
        <v>8696.3333333333339</v>
      </c>
      <c r="G137" s="38">
        <v>8635.1666666666679</v>
      </c>
      <c r="H137" s="38">
        <v>8559.4333333333343</v>
      </c>
      <c r="I137" s="38">
        <v>8498.2666666666682</v>
      </c>
      <c r="J137" s="38">
        <v>8772.0666666666675</v>
      </c>
      <c r="K137" s="38">
        <v>8833.2333333333354</v>
      </c>
      <c r="L137" s="38">
        <v>8908.9666666666672</v>
      </c>
      <c r="M137" s="28">
        <v>8757.5</v>
      </c>
      <c r="N137" s="28">
        <v>8620.6</v>
      </c>
      <c r="O137" s="39">
        <v>2159900</v>
      </c>
      <c r="P137" s="40">
        <v>3.2419414597999261E-4</v>
      </c>
    </row>
    <row r="138" spans="1:16" ht="12.75" customHeight="1">
      <c r="A138" s="28">
        <v>128</v>
      </c>
      <c r="B138" s="29" t="s">
        <v>56</v>
      </c>
      <c r="C138" s="30" t="s">
        <v>153</v>
      </c>
      <c r="D138" s="31">
        <v>45043</v>
      </c>
      <c r="E138" s="37">
        <v>768.3</v>
      </c>
      <c r="F138" s="37">
        <v>767.1</v>
      </c>
      <c r="G138" s="38">
        <v>763.2</v>
      </c>
      <c r="H138" s="38">
        <v>758.1</v>
      </c>
      <c r="I138" s="38">
        <v>754.2</v>
      </c>
      <c r="J138" s="38">
        <v>772.2</v>
      </c>
      <c r="K138" s="38">
        <v>776.09999999999991</v>
      </c>
      <c r="L138" s="38">
        <v>781.2</v>
      </c>
      <c r="M138" s="28">
        <v>771</v>
      </c>
      <c r="N138" s="28">
        <v>762</v>
      </c>
      <c r="O138" s="39">
        <v>12763750</v>
      </c>
      <c r="P138" s="40">
        <v>-3.2700473424764507E-3</v>
      </c>
    </row>
    <row r="139" spans="1:16" ht="12.75" customHeight="1">
      <c r="A139" s="28">
        <v>129</v>
      </c>
      <c r="B139" s="29" t="s">
        <v>44</v>
      </c>
      <c r="C139" s="30" t="s">
        <v>423</v>
      </c>
      <c r="D139" s="31">
        <v>45043</v>
      </c>
      <c r="E139" s="37">
        <v>1481.25</v>
      </c>
      <c r="F139" s="37">
        <v>1476.6000000000001</v>
      </c>
      <c r="G139" s="38">
        <v>1466.6500000000003</v>
      </c>
      <c r="H139" s="38">
        <v>1452.0500000000002</v>
      </c>
      <c r="I139" s="38">
        <v>1442.1000000000004</v>
      </c>
      <c r="J139" s="38">
        <v>1491.2000000000003</v>
      </c>
      <c r="K139" s="38">
        <v>1501.15</v>
      </c>
      <c r="L139" s="38">
        <v>1515.7500000000002</v>
      </c>
      <c r="M139" s="28">
        <v>1486.55</v>
      </c>
      <c r="N139" s="28">
        <v>1462</v>
      </c>
      <c r="O139" s="39">
        <v>983600</v>
      </c>
      <c r="P139" s="40">
        <v>8.4693427437141602E-2</v>
      </c>
    </row>
    <row r="140" spans="1:16" ht="12.75" customHeight="1">
      <c r="A140" s="28">
        <v>130</v>
      </c>
      <c r="B140" s="29" t="s">
        <v>47</v>
      </c>
      <c r="C140" s="30" t="s">
        <v>154</v>
      </c>
      <c r="D140" s="31">
        <v>45043</v>
      </c>
      <c r="E140" s="37">
        <v>1289.7</v>
      </c>
      <c r="F140" s="37">
        <v>1285.7833333333335</v>
      </c>
      <c r="G140" s="38">
        <v>1272.666666666667</v>
      </c>
      <c r="H140" s="38">
        <v>1255.6333333333334</v>
      </c>
      <c r="I140" s="38">
        <v>1242.5166666666669</v>
      </c>
      <c r="J140" s="38">
        <v>1302.8166666666671</v>
      </c>
      <c r="K140" s="38">
        <v>1315.9333333333334</v>
      </c>
      <c r="L140" s="38">
        <v>1332.9666666666672</v>
      </c>
      <c r="M140" s="28">
        <v>1298.9000000000001</v>
      </c>
      <c r="N140" s="28">
        <v>1268.75</v>
      </c>
      <c r="O140" s="39">
        <v>1056800</v>
      </c>
      <c r="P140" s="40">
        <v>-1.2705530642750373E-2</v>
      </c>
    </row>
    <row r="141" spans="1:16" ht="12.75" customHeight="1">
      <c r="A141" s="28">
        <v>131</v>
      </c>
      <c r="B141" s="29" t="s">
        <v>63</v>
      </c>
      <c r="C141" s="30" t="s">
        <v>155</v>
      </c>
      <c r="D141" s="31">
        <v>45043</v>
      </c>
      <c r="E141" s="37">
        <v>639.75</v>
      </c>
      <c r="F141" s="37">
        <v>634.83333333333337</v>
      </c>
      <c r="G141" s="38">
        <v>628.11666666666679</v>
      </c>
      <c r="H141" s="38">
        <v>616.48333333333346</v>
      </c>
      <c r="I141" s="38">
        <v>609.76666666666688</v>
      </c>
      <c r="J141" s="38">
        <v>646.4666666666667</v>
      </c>
      <c r="K141" s="38">
        <v>653.18333333333317</v>
      </c>
      <c r="L141" s="38">
        <v>664.81666666666661</v>
      </c>
      <c r="M141" s="28">
        <v>641.54999999999995</v>
      </c>
      <c r="N141" s="28">
        <v>623.20000000000005</v>
      </c>
      <c r="O141" s="39">
        <v>4865900</v>
      </c>
      <c r="P141" s="40">
        <v>1.5739484396200813E-2</v>
      </c>
    </row>
    <row r="142" spans="1:16" ht="12.75" customHeight="1">
      <c r="A142" s="28">
        <v>132</v>
      </c>
      <c r="B142" s="29" t="s">
        <v>79</v>
      </c>
      <c r="C142" s="30" t="s">
        <v>156</v>
      </c>
      <c r="D142" s="31">
        <v>45043</v>
      </c>
      <c r="E142" s="37">
        <v>1018.05</v>
      </c>
      <c r="F142" s="37">
        <v>1009.2333333333332</v>
      </c>
      <c r="G142" s="38">
        <v>998.71666666666647</v>
      </c>
      <c r="H142" s="38">
        <v>979.38333333333321</v>
      </c>
      <c r="I142" s="38">
        <v>968.86666666666645</v>
      </c>
      <c r="J142" s="38">
        <v>1028.5666666666666</v>
      </c>
      <c r="K142" s="38">
        <v>1039.083333333333</v>
      </c>
      <c r="L142" s="38">
        <v>1058.4166666666665</v>
      </c>
      <c r="M142" s="28">
        <v>1019.75</v>
      </c>
      <c r="N142" s="28">
        <v>989.9</v>
      </c>
      <c r="O142" s="39">
        <v>2320000</v>
      </c>
      <c r="P142" s="40">
        <v>1.0805158591843849E-2</v>
      </c>
    </row>
    <row r="143" spans="1:16" ht="12.75" customHeight="1">
      <c r="A143" s="28">
        <v>133</v>
      </c>
      <c r="B143" s="29" t="s">
        <v>49</v>
      </c>
      <c r="C143" s="30" t="s">
        <v>801</v>
      </c>
      <c r="D143" s="31">
        <v>45043</v>
      </c>
      <c r="E143" s="37">
        <v>69</v>
      </c>
      <c r="F143" s="37">
        <v>68.666666666666671</v>
      </c>
      <c r="G143" s="38">
        <v>68.033333333333346</v>
      </c>
      <c r="H143" s="38">
        <v>67.066666666666677</v>
      </c>
      <c r="I143" s="38">
        <v>66.433333333333351</v>
      </c>
      <c r="J143" s="38">
        <v>69.63333333333334</v>
      </c>
      <c r="K143" s="38">
        <v>70.266666666666666</v>
      </c>
      <c r="L143" s="38">
        <v>71.233333333333334</v>
      </c>
      <c r="M143" s="28">
        <v>69.3</v>
      </c>
      <c r="N143" s="28">
        <v>67.7</v>
      </c>
      <c r="O143" s="39">
        <v>64982250</v>
      </c>
      <c r="P143" s="40">
        <v>-2.1347971942665446E-2</v>
      </c>
    </row>
    <row r="144" spans="1:16" ht="12.75" customHeight="1">
      <c r="A144" s="28">
        <v>134</v>
      </c>
      <c r="B144" s="29" t="s">
        <v>86</v>
      </c>
      <c r="C144" s="30" t="s">
        <v>157</v>
      </c>
      <c r="D144" s="31">
        <v>45043</v>
      </c>
      <c r="E144" s="37">
        <v>1744.9</v>
      </c>
      <c r="F144" s="37">
        <v>1719.55</v>
      </c>
      <c r="G144" s="38">
        <v>1687.6</v>
      </c>
      <c r="H144" s="38">
        <v>1630.3</v>
      </c>
      <c r="I144" s="38">
        <v>1598.35</v>
      </c>
      <c r="J144" s="38">
        <v>1776.85</v>
      </c>
      <c r="K144" s="38">
        <v>1808.8000000000002</v>
      </c>
      <c r="L144" s="38">
        <v>1866.1</v>
      </c>
      <c r="M144" s="28">
        <v>1751.5</v>
      </c>
      <c r="N144" s="28">
        <v>1662.25</v>
      </c>
      <c r="O144" s="39">
        <v>3142425</v>
      </c>
      <c r="P144" s="40">
        <v>0.12892708950800238</v>
      </c>
    </row>
    <row r="145" spans="1:16" ht="12.75" customHeight="1">
      <c r="A145" s="28">
        <v>135</v>
      </c>
      <c r="B145" s="29" t="s">
        <v>49</v>
      </c>
      <c r="C145" s="30" t="s">
        <v>158</v>
      </c>
      <c r="D145" s="31">
        <v>45043</v>
      </c>
      <c r="E145" s="37">
        <v>85697</v>
      </c>
      <c r="F145" s="37">
        <v>85671.96666666666</v>
      </c>
      <c r="G145" s="38">
        <v>85274.68333333332</v>
      </c>
      <c r="H145" s="38">
        <v>84852.366666666654</v>
      </c>
      <c r="I145" s="38">
        <v>84455.083333333314</v>
      </c>
      <c r="J145" s="38">
        <v>86094.283333333326</v>
      </c>
      <c r="K145" s="38">
        <v>86491.56666666668</v>
      </c>
      <c r="L145" s="38">
        <v>86913.883333333331</v>
      </c>
      <c r="M145" s="28">
        <v>86069.25</v>
      </c>
      <c r="N145" s="28">
        <v>85249.65</v>
      </c>
      <c r="O145" s="39">
        <v>44410</v>
      </c>
      <c r="P145" s="40">
        <v>-1.6171909614532565E-2</v>
      </c>
    </row>
    <row r="146" spans="1:16" ht="12.75" customHeight="1">
      <c r="A146" s="28">
        <v>136</v>
      </c>
      <c r="B146" s="29" t="s">
        <v>63</v>
      </c>
      <c r="C146" s="30" t="s">
        <v>159</v>
      </c>
      <c r="D146" s="31">
        <v>45043</v>
      </c>
      <c r="E146" s="37">
        <v>1043</v>
      </c>
      <c r="F146" s="37">
        <v>1037.2333333333333</v>
      </c>
      <c r="G146" s="38">
        <v>1027.9666666666667</v>
      </c>
      <c r="H146" s="38">
        <v>1012.9333333333334</v>
      </c>
      <c r="I146" s="38">
        <v>1003.6666666666667</v>
      </c>
      <c r="J146" s="38">
        <v>1052.2666666666667</v>
      </c>
      <c r="K146" s="38">
        <v>1061.5333333333335</v>
      </c>
      <c r="L146" s="38">
        <v>1076.5666666666666</v>
      </c>
      <c r="M146" s="28">
        <v>1046.5</v>
      </c>
      <c r="N146" s="28">
        <v>1022.2</v>
      </c>
      <c r="O146" s="39">
        <v>8473850</v>
      </c>
      <c r="P146" s="40">
        <v>1.3951957880881868E-2</v>
      </c>
    </row>
    <row r="147" spans="1:16" ht="12.75" customHeight="1">
      <c r="A147" s="28">
        <v>137</v>
      </c>
      <c r="B147" s="29" t="s">
        <v>119</v>
      </c>
      <c r="C147" s="30" t="s">
        <v>161</v>
      </c>
      <c r="D147" s="31">
        <v>45043</v>
      </c>
      <c r="E147" s="37">
        <v>81.849999999999994</v>
      </c>
      <c r="F147" s="37">
        <v>81.033333333333331</v>
      </c>
      <c r="G147" s="38">
        <v>80.066666666666663</v>
      </c>
      <c r="H147" s="38">
        <v>78.283333333333331</v>
      </c>
      <c r="I147" s="38">
        <v>77.316666666666663</v>
      </c>
      <c r="J147" s="38">
        <v>82.816666666666663</v>
      </c>
      <c r="K147" s="38">
        <v>83.783333333333331</v>
      </c>
      <c r="L147" s="38">
        <v>85.566666666666663</v>
      </c>
      <c r="M147" s="28">
        <v>82</v>
      </c>
      <c r="N147" s="28">
        <v>79.25</v>
      </c>
      <c r="O147" s="39">
        <v>49845000</v>
      </c>
      <c r="P147" s="40">
        <v>6.9696969696969695E-3</v>
      </c>
    </row>
    <row r="148" spans="1:16" ht="12.75" customHeight="1">
      <c r="A148" s="28">
        <v>138</v>
      </c>
      <c r="B148" s="29" t="s">
        <v>44</v>
      </c>
      <c r="C148" s="30" t="s">
        <v>162</v>
      </c>
      <c r="D148" s="31">
        <v>45043</v>
      </c>
      <c r="E148" s="37">
        <v>3680.4</v>
      </c>
      <c r="F148" s="37">
        <v>3680.9499999999994</v>
      </c>
      <c r="G148" s="38">
        <v>3601.8999999999987</v>
      </c>
      <c r="H148" s="38">
        <v>3523.3999999999992</v>
      </c>
      <c r="I148" s="38">
        <v>3444.3499999999985</v>
      </c>
      <c r="J148" s="38">
        <v>3759.4499999999989</v>
      </c>
      <c r="K148" s="38">
        <v>3838.4999999999991</v>
      </c>
      <c r="L148" s="38">
        <v>3916.9999999999991</v>
      </c>
      <c r="M148" s="28">
        <v>3760</v>
      </c>
      <c r="N148" s="28">
        <v>3602.45</v>
      </c>
      <c r="O148" s="39">
        <v>1401125</v>
      </c>
      <c r="P148" s="40">
        <v>0.11057168334489249</v>
      </c>
    </row>
    <row r="149" spans="1:16" ht="12.75" customHeight="1">
      <c r="A149" s="28">
        <v>139</v>
      </c>
      <c r="B149" s="29" t="s">
        <v>38</v>
      </c>
      <c r="C149" s="30" t="s">
        <v>163</v>
      </c>
      <c r="D149" s="31">
        <v>45043</v>
      </c>
      <c r="E149" s="37">
        <v>4522.3</v>
      </c>
      <c r="F149" s="37">
        <v>4509.0999999999995</v>
      </c>
      <c r="G149" s="38">
        <v>4483.2499999999991</v>
      </c>
      <c r="H149" s="38">
        <v>4444.2</v>
      </c>
      <c r="I149" s="38">
        <v>4418.3499999999995</v>
      </c>
      <c r="J149" s="38">
        <v>4548.1499999999987</v>
      </c>
      <c r="K149" s="38">
        <v>4573.9999999999991</v>
      </c>
      <c r="L149" s="38">
        <v>4613.0499999999984</v>
      </c>
      <c r="M149" s="28">
        <v>4534.95</v>
      </c>
      <c r="N149" s="28">
        <v>4470.05</v>
      </c>
      <c r="O149" s="39">
        <v>439350</v>
      </c>
      <c r="P149" s="40">
        <v>-3.0774321641297155E-2</v>
      </c>
    </row>
    <row r="150" spans="1:16" ht="12.75" customHeight="1">
      <c r="A150" s="28">
        <v>140</v>
      </c>
      <c r="B150" s="29" t="s">
        <v>56</v>
      </c>
      <c r="C150" s="30" t="s">
        <v>164</v>
      </c>
      <c r="D150" s="31">
        <v>45043</v>
      </c>
      <c r="E150" s="37">
        <v>20225.95</v>
      </c>
      <c r="F150" s="37">
        <v>20033.716666666667</v>
      </c>
      <c r="G150" s="38">
        <v>19692.483333333334</v>
      </c>
      <c r="H150" s="38">
        <v>19159.016666666666</v>
      </c>
      <c r="I150" s="38">
        <v>18817.783333333333</v>
      </c>
      <c r="J150" s="38">
        <v>20567.183333333334</v>
      </c>
      <c r="K150" s="38">
        <v>20908.416666666672</v>
      </c>
      <c r="L150" s="38">
        <v>21441.883333333335</v>
      </c>
      <c r="M150" s="28">
        <v>20374.95</v>
      </c>
      <c r="N150" s="28">
        <v>19500.25</v>
      </c>
      <c r="O150" s="39">
        <v>349400</v>
      </c>
      <c r="P150" s="40">
        <v>0.31670183901115467</v>
      </c>
    </row>
    <row r="151" spans="1:16" ht="12.75" customHeight="1">
      <c r="A151" s="28">
        <v>141</v>
      </c>
      <c r="B151" s="29" t="s">
        <v>119</v>
      </c>
      <c r="C151" s="30" t="s">
        <v>165</v>
      </c>
      <c r="D151" s="31">
        <v>45043</v>
      </c>
      <c r="E151" s="37">
        <v>112</v>
      </c>
      <c r="F151" s="37">
        <v>111.81666666666668</v>
      </c>
      <c r="G151" s="38">
        <v>111.33333333333336</v>
      </c>
      <c r="H151" s="38">
        <v>110.66666666666669</v>
      </c>
      <c r="I151" s="38">
        <v>110.18333333333337</v>
      </c>
      <c r="J151" s="38">
        <v>112.48333333333335</v>
      </c>
      <c r="K151" s="38">
        <v>112.96666666666667</v>
      </c>
      <c r="L151" s="38">
        <v>113.63333333333334</v>
      </c>
      <c r="M151" s="28">
        <v>112.3</v>
      </c>
      <c r="N151" s="28">
        <v>111.15</v>
      </c>
      <c r="O151" s="39">
        <v>50670000</v>
      </c>
      <c r="P151" s="40">
        <v>1.04091888011486E-2</v>
      </c>
    </row>
    <row r="152" spans="1:16" ht="12.75" customHeight="1">
      <c r="A152" s="28">
        <v>142</v>
      </c>
      <c r="B152" s="29" t="s">
        <v>166</v>
      </c>
      <c r="C152" s="30" t="s">
        <v>167</v>
      </c>
      <c r="D152" s="31">
        <v>45043</v>
      </c>
      <c r="E152" s="37">
        <v>169.95</v>
      </c>
      <c r="F152" s="37">
        <v>171.31666666666663</v>
      </c>
      <c r="G152" s="38">
        <v>168.28333333333327</v>
      </c>
      <c r="H152" s="38">
        <v>166.61666666666665</v>
      </c>
      <c r="I152" s="38">
        <v>163.58333333333329</v>
      </c>
      <c r="J152" s="38">
        <v>172.98333333333326</v>
      </c>
      <c r="K152" s="38">
        <v>176.01666666666662</v>
      </c>
      <c r="L152" s="38">
        <v>177.68333333333325</v>
      </c>
      <c r="M152" s="28">
        <v>174.35</v>
      </c>
      <c r="N152" s="28">
        <v>169.65</v>
      </c>
      <c r="O152" s="39">
        <v>66216900</v>
      </c>
      <c r="P152" s="40">
        <v>-8.1960215145564751E-3</v>
      </c>
    </row>
    <row r="153" spans="1:16" ht="12.75" customHeight="1">
      <c r="A153" s="28">
        <v>143</v>
      </c>
      <c r="B153" s="29" t="s">
        <v>96</v>
      </c>
      <c r="C153" s="30" t="s">
        <v>265</v>
      </c>
      <c r="D153" s="31">
        <v>45043</v>
      </c>
      <c r="E153" s="37">
        <v>919.85</v>
      </c>
      <c r="F153" s="37">
        <v>918.51666666666677</v>
      </c>
      <c r="G153" s="38">
        <v>910.33333333333348</v>
      </c>
      <c r="H153" s="38">
        <v>900.81666666666672</v>
      </c>
      <c r="I153" s="38">
        <v>892.63333333333344</v>
      </c>
      <c r="J153" s="38">
        <v>928.03333333333353</v>
      </c>
      <c r="K153" s="38">
        <v>936.2166666666667</v>
      </c>
      <c r="L153" s="38">
        <v>945.73333333333358</v>
      </c>
      <c r="M153" s="28">
        <v>926.7</v>
      </c>
      <c r="N153" s="28">
        <v>909</v>
      </c>
      <c r="O153" s="39">
        <v>6731900</v>
      </c>
      <c r="P153" s="40">
        <v>9.9768956101659312E-3</v>
      </c>
    </row>
    <row r="154" spans="1:16" ht="12.75" customHeight="1">
      <c r="A154" s="28">
        <v>144</v>
      </c>
      <c r="B154" s="29" t="s">
        <v>86</v>
      </c>
      <c r="C154" s="30" t="s">
        <v>431</v>
      </c>
      <c r="D154" s="31">
        <v>45043</v>
      </c>
      <c r="E154" s="37">
        <v>3294.7</v>
      </c>
      <c r="F154" s="37">
        <v>3276.7333333333336</v>
      </c>
      <c r="G154" s="38">
        <v>3217.9666666666672</v>
      </c>
      <c r="H154" s="38">
        <v>3141.2333333333336</v>
      </c>
      <c r="I154" s="38">
        <v>3082.4666666666672</v>
      </c>
      <c r="J154" s="38">
        <v>3353.4666666666672</v>
      </c>
      <c r="K154" s="38">
        <v>3412.2333333333336</v>
      </c>
      <c r="L154" s="38">
        <v>3488.9666666666672</v>
      </c>
      <c r="M154" s="28">
        <v>3335.5</v>
      </c>
      <c r="N154" s="28">
        <v>3200</v>
      </c>
      <c r="O154" s="39">
        <v>287400</v>
      </c>
      <c r="P154" s="40">
        <v>2.2048364153627313E-2</v>
      </c>
    </row>
    <row r="155" spans="1:16" ht="12.75" customHeight="1">
      <c r="A155" s="28">
        <v>145</v>
      </c>
      <c r="B155" s="29" t="s">
        <v>79</v>
      </c>
      <c r="C155" s="30" t="s">
        <v>168</v>
      </c>
      <c r="D155" s="31">
        <v>45043</v>
      </c>
      <c r="E155" s="37">
        <v>160.4</v>
      </c>
      <c r="F155" s="37">
        <v>159.98333333333335</v>
      </c>
      <c r="G155" s="38">
        <v>159.26666666666671</v>
      </c>
      <c r="H155" s="38">
        <v>158.13333333333335</v>
      </c>
      <c r="I155" s="38">
        <v>157.41666666666671</v>
      </c>
      <c r="J155" s="38">
        <v>161.1166666666667</v>
      </c>
      <c r="K155" s="38">
        <v>161.83333333333334</v>
      </c>
      <c r="L155" s="38">
        <v>162.9666666666667</v>
      </c>
      <c r="M155" s="28">
        <v>160.69999999999999</v>
      </c>
      <c r="N155" s="28">
        <v>158.85</v>
      </c>
      <c r="O155" s="39">
        <v>56849100</v>
      </c>
      <c r="P155" s="40">
        <v>3.8908041933441218E-2</v>
      </c>
    </row>
    <row r="156" spans="1:16" ht="12.75" customHeight="1">
      <c r="A156" s="28">
        <v>146</v>
      </c>
      <c r="B156" s="29" t="s">
        <v>40</v>
      </c>
      <c r="C156" s="30" t="s">
        <v>169</v>
      </c>
      <c r="D156" s="31">
        <v>45043</v>
      </c>
      <c r="E156" s="37">
        <v>38312.400000000001</v>
      </c>
      <c r="F156" s="37">
        <v>38153.366666666669</v>
      </c>
      <c r="G156" s="38">
        <v>37879.183333333334</v>
      </c>
      <c r="H156" s="38">
        <v>37445.966666666667</v>
      </c>
      <c r="I156" s="38">
        <v>37171.783333333333</v>
      </c>
      <c r="J156" s="38">
        <v>38586.583333333336</v>
      </c>
      <c r="K156" s="38">
        <v>38860.76666666667</v>
      </c>
      <c r="L156" s="38">
        <v>39293.983333333337</v>
      </c>
      <c r="M156" s="28">
        <v>38427.550000000003</v>
      </c>
      <c r="N156" s="28">
        <v>37720.15</v>
      </c>
      <c r="O156" s="39">
        <v>127845</v>
      </c>
      <c r="P156" s="40">
        <v>2.1942446043165469E-2</v>
      </c>
    </row>
    <row r="157" spans="1:16" ht="12.75" customHeight="1">
      <c r="A157" s="28">
        <v>147</v>
      </c>
      <c r="B157" s="29" t="s">
        <v>47</v>
      </c>
      <c r="C157" s="30" t="s">
        <v>170</v>
      </c>
      <c r="D157" s="31">
        <v>45043</v>
      </c>
      <c r="E157" s="37">
        <v>706</v>
      </c>
      <c r="F157" s="37">
        <v>705.26666666666677</v>
      </c>
      <c r="G157" s="38">
        <v>700.58333333333348</v>
      </c>
      <c r="H157" s="38">
        <v>695.16666666666674</v>
      </c>
      <c r="I157" s="38">
        <v>690.48333333333346</v>
      </c>
      <c r="J157" s="38">
        <v>710.68333333333351</v>
      </c>
      <c r="K157" s="38">
        <v>715.36666666666667</v>
      </c>
      <c r="L157" s="38">
        <v>720.78333333333353</v>
      </c>
      <c r="M157" s="28">
        <v>709.95</v>
      </c>
      <c r="N157" s="28">
        <v>699.85</v>
      </c>
      <c r="O157" s="39">
        <v>9114600</v>
      </c>
      <c r="P157" s="40">
        <v>1.1721611721611722E-2</v>
      </c>
    </row>
    <row r="158" spans="1:16" ht="12.75" customHeight="1">
      <c r="A158" s="28">
        <v>148</v>
      </c>
      <c r="B158" s="29" t="s">
        <v>86</v>
      </c>
      <c r="C158" s="30" t="s">
        <v>436</v>
      </c>
      <c r="D158" s="31">
        <v>45043</v>
      </c>
      <c r="E158" s="37">
        <v>4215.2</v>
      </c>
      <c r="F158" s="37">
        <v>4137.4000000000005</v>
      </c>
      <c r="G158" s="38">
        <v>4025.8000000000011</v>
      </c>
      <c r="H158" s="38">
        <v>3836.4000000000005</v>
      </c>
      <c r="I158" s="38">
        <v>3724.8000000000011</v>
      </c>
      <c r="J158" s="38">
        <v>4326.8000000000011</v>
      </c>
      <c r="K158" s="38">
        <v>4438.4000000000015</v>
      </c>
      <c r="L158" s="38">
        <v>4627.8000000000011</v>
      </c>
      <c r="M158" s="28">
        <v>4249</v>
      </c>
      <c r="N158" s="28">
        <v>3948</v>
      </c>
      <c r="O158" s="39">
        <v>1263500</v>
      </c>
      <c r="P158" s="40">
        <v>6.6784869976359337E-2</v>
      </c>
    </row>
    <row r="159" spans="1:16" ht="12.75" customHeight="1">
      <c r="A159" s="28">
        <v>149</v>
      </c>
      <c r="B159" s="29" t="s">
        <v>79</v>
      </c>
      <c r="C159" s="30" t="s">
        <v>171</v>
      </c>
      <c r="D159" s="31">
        <v>45043</v>
      </c>
      <c r="E159" s="37">
        <v>234.1</v>
      </c>
      <c r="F159" s="37">
        <v>231.86666666666667</v>
      </c>
      <c r="G159" s="38">
        <v>229.08333333333334</v>
      </c>
      <c r="H159" s="38">
        <v>224.06666666666666</v>
      </c>
      <c r="I159" s="38">
        <v>221.28333333333333</v>
      </c>
      <c r="J159" s="38">
        <v>236.88333333333335</v>
      </c>
      <c r="K159" s="38">
        <v>239.66666666666666</v>
      </c>
      <c r="L159" s="38">
        <v>244.68333333333337</v>
      </c>
      <c r="M159" s="28">
        <v>234.65</v>
      </c>
      <c r="N159" s="28">
        <v>226.85</v>
      </c>
      <c r="O159" s="39">
        <v>14778000</v>
      </c>
      <c r="P159" s="40">
        <v>-4.2449969678593083E-3</v>
      </c>
    </row>
    <row r="160" spans="1:16" ht="12.75" customHeight="1">
      <c r="A160" s="28">
        <v>150</v>
      </c>
      <c r="B160" s="29" t="s">
        <v>63</v>
      </c>
      <c r="C160" s="30" t="s">
        <v>172</v>
      </c>
      <c r="D160" s="31">
        <v>45043</v>
      </c>
      <c r="E160" s="37">
        <v>166.2</v>
      </c>
      <c r="F160" s="37">
        <v>164.43333333333331</v>
      </c>
      <c r="G160" s="38">
        <v>162.26666666666662</v>
      </c>
      <c r="H160" s="38">
        <v>158.33333333333331</v>
      </c>
      <c r="I160" s="38">
        <v>156.16666666666663</v>
      </c>
      <c r="J160" s="38">
        <v>168.36666666666662</v>
      </c>
      <c r="K160" s="38">
        <v>170.5333333333333</v>
      </c>
      <c r="L160" s="38">
        <v>174.46666666666661</v>
      </c>
      <c r="M160" s="28">
        <v>166.6</v>
      </c>
      <c r="N160" s="28">
        <v>160.5</v>
      </c>
      <c r="O160" s="39">
        <v>61758200</v>
      </c>
      <c r="P160" s="40">
        <v>3.9987471288369179E-2</v>
      </c>
    </row>
    <row r="161" spans="1:16" ht="12.75" customHeight="1">
      <c r="A161" s="28">
        <v>151</v>
      </c>
      <c r="B161" s="29" t="s">
        <v>56</v>
      </c>
      <c r="C161" s="30" t="s">
        <v>174</v>
      </c>
      <c r="D161" s="31">
        <v>45043</v>
      </c>
      <c r="E161" s="37">
        <v>2377.9</v>
      </c>
      <c r="F161" s="37">
        <v>2372.9333333333334</v>
      </c>
      <c r="G161" s="38">
        <v>2358.9666666666667</v>
      </c>
      <c r="H161" s="38">
        <v>2340.0333333333333</v>
      </c>
      <c r="I161" s="38">
        <v>2326.0666666666666</v>
      </c>
      <c r="J161" s="38">
        <v>2391.8666666666668</v>
      </c>
      <c r="K161" s="38">
        <v>2405.8333333333339</v>
      </c>
      <c r="L161" s="38">
        <v>2424.7666666666669</v>
      </c>
      <c r="M161" s="28">
        <v>2386.9</v>
      </c>
      <c r="N161" s="28">
        <v>2354</v>
      </c>
      <c r="O161" s="39">
        <v>2950750</v>
      </c>
      <c r="P161" s="40">
        <v>5.6232427366447986E-3</v>
      </c>
    </row>
    <row r="162" spans="1:16" ht="12.75" customHeight="1">
      <c r="A162" s="28">
        <v>152</v>
      </c>
      <c r="B162" s="29" t="s">
        <v>38</v>
      </c>
      <c r="C162" s="30" t="s">
        <v>175</v>
      </c>
      <c r="D162" s="31">
        <v>45043</v>
      </c>
      <c r="E162" s="37">
        <v>3054.9</v>
      </c>
      <c r="F162" s="37">
        <v>3043.4166666666665</v>
      </c>
      <c r="G162" s="38">
        <v>3016.8833333333332</v>
      </c>
      <c r="H162" s="38">
        <v>2978.8666666666668</v>
      </c>
      <c r="I162" s="38">
        <v>2952.3333333333335</v>
      </c>
      <c r="J162" s="38">
        <v>3081.4333333333329</v>
      </c>
      <c r="K162" s="38">
        <v>3107.9666666666667</v>
      </c>
      <c r="L162" s="38">
        <v>3145.9833333333327</v>
      </c>
      <c r="M162" s="28">
        <v>3069.95</v>
      </c>
      <c r="N162" s="28">
        <v>3005.4</v>
      </c>
      <c r="O162" s="39">
        <v>2290250</v>
      </c>
      <c r="P162" s="40">
        <v>2.8632382663373007E-2</v>
      </c>
    </row>
    <row r="163" spans="1:16" ht="12.75" customHeight="1">
      <c r="A163" s="28">
        <v>153</v>
      </c>
      <c r="B163" s="29" t="s">
        <v>58</v>
      </c>
      <c r="C163" s="30" t="s">
        <v>176</v>
      </c>
      <c r="D163" s="31">
        <v>45043</v>
      </c>
      <c r="E163" s="37">
        <v>49</v>
      </c>
      <c r="F163" s="37">
        <v>48.516666666666673</v>
      </c>
      <c r="G163" s="38">
        <v>47.983333333333348</v>
      </c>
      <c r="H163" s="38">
        <v>46.966666666666676</v>
      </c>
      <c r="I163" s="38">
        <v>46.433333333333351</v>
      </c>
      <c r="J163" s="38">
        <v>49.533333333333346</v>
      </c>
      <c r="K163" s="38">
        <v>50.066666666666663</v>
      </c>
      <c r="L163" s="38">
        <v>51.083333333333343</v>
      </c>
      <c r="M163" s="28">
        <v>49.05</v>
      </c>
      <c r="N163" s="28">
        <v>47.5</v>
      </c>
      <c r="O163" s="39">
        <v>240000000</v>
      </c>
      <c r="P163" s="40">
        <v>1.4335948065999459E-2</v>
      </c>
    </row>
    <row r="164" spans="1:16" ht="12.75" customHeight="1">
      <c r="A164" s="28">
        <v>154</v>
      </c>
      <c r="B164" s="29" t="s">
        <v>44</v>
      </c>
      <c r="C164" s="30" t="s">
        <v>267</v>
      </c>
      <c r="D164" s="31">
        <v>45043</v>
      </c>
      <c r="E164" s="37">
        <v>3072.2</v>
      </c>
      <c r="F164" s="37">
        <v>3074.0166666666664</v>
      </c>
      <c r="G164" s="38">
        <v>3043.0333333333328</v>
      </c>
      <c r="H164" s="38">
        <v>3013.8666666666663</v>
      </c>
      <c r="I164" s="38">
        <v>2982.8833333333328</v>
      </c>
      <c r="J164" s="38">
        <v>3103.1833333333329</v>
      </c>
      <c r="K164" s="38">
        <v>3134.1666666666665</v>
      </c>
      <c r="L164" s="38">
        <v>3163.333333333333</v>
      </c>
      <c r="M164" s="28">
        <v>3105</v>
      </c>
      <c r="N164" s="28">
        <v>3044.85</v>
      </c>
      <c r="O164" s="39">
        <v>1347000</v>
      </c>
      <c r="P164" s="40">
        <v>-1.4486391571553995E-2</v>
      </c>
    </row>
    <row r="165" spans="1:16" ht="12.75" customHeight="1">
      <c r="A165" s="28">
        <v>155</v>
      </c>
      <c r="B165" s="29" t="s">
        <v>166</v>
      </c>
      <c r="C165" s="30" t="s">
        <v>177</v>
      </c>
      <c r="D165" s="31">
        <v>45043</v>
      </c>
      <c r="E165" s="37">
        <v>237.5</v>
      </c>
      <c r="F165" s="37">
        <v>236.81666666666669</v>
      </c>
      <c r="G165" s="38">
        <v>233.08333333333337</v>
      </c>
      <c r="H165" s="38">
        <v>228.66666666666669</v>
      </c>
      <c r="I165" s="38">
        <v>224.93333333333337</v>
      </c>
      <c r="J165" s="38">
        <v>241.23333333333338</v>
      </c>
      <c r="K165" s="38">
        <v>244.96666666666667</v>
      </c>
      <c r="L165" s="38">
        <v>249.38333333333338</v>
      </c>
      <c r="M165" s="28">
        <v>240.55</v>
      </c>
      <c r="N165" s="28">
        <v>232.4</v>
      </c>
      <c r="O165" s="39">
        <v>30291300</v>
      </c>
      <c r="P165" s="40">
        <v>-3.8646101113967435E-2</v>
      </c>
    </row>
    <row r="166" spans="1:16" ht="12.75" customHeight="1">
      <c r="A166" s="28">
        <v>156</v>
      </c>
      <c r="B166" s="29" t="s">
        <v>178</v>
      </c>
      <c r="C166" s="30" t="s">
        <v>179</v>
      </c>
      <c r="D166" s="31">
        <v>45043</v>
      </c>
      <c r="E166" s="37">
        <v>1537.45</v>
      </c>
      <c r="F166" s="37">
        <v>1532.3</v>
      </c>
      <c r="G166" s="38">
        <v>1524.1</v>
      </c>
      <c r="H166" s="38">
        <v>1510.75</v>
      </c>
      <c r="I166" s="38">
        <v>1502.55</v>
      </c>
      <c r="J166" s="38">
        <v>1545.6499999999999</v>
      </c>
      <c r="K166" s="38">
        <v>1553.8500000000001</v>
      </c>
      <c r="L166" s="38">
        <v>1567.1999999999998</v>
      </c>
      <c r="M166" s="28">
        <v>1540.5</v>
      </c>
      <c r="N166" s="28">
        <v>1518.95</v>
      </c>
      <c r="O166" s="39">
        <v>2334959</v>
      </c>
      <c r="P166" s="40">
        <v>3.0722242184692779E-2</v>
      </c>
    </row>
    <row r="167" spans="1:16" ht="12.75" customHeight="1">
      <c r="A167" s="28">
        <v>157</v>
      </c>
      <c r="B167" s="29" t="s">
        <v>44</v>
      </c>
      <c r="C167" s="30" t="s">
        <v>448</v>
      </c>
      <c r="D167" s="31">
        <v>45043</v>
      </c>
      <c r="E167" s="37">
        <v>158.55000000000001</v>
      </c>
      <c r="F167" s="37">
        <v>158.15</v>
      </c>
      <c r="G167" s="38">
        <v>157.10000000000002</v>
      </c>
      <c r="H167" s="38">
        <v>155.65</v>
      </c>
      <c r="I167" s="38">
        <v>154.60000000000002</v>
      </c>
      <c r="J167" s="38">
        <v>159.60000000000002</v>
      </c>
      <c r="K167" s="38">
        <v>160.65000000000003</v>
      </c>
      <c r="L167" s="38">
        <v>162.10000000000002</v>
      </c>
      <c r="M167" s="28">
        <v>159.19999999999999</v>
      </c>
      <c r="N167" s="28">
        <v>156.69999999999999</v>
      </c>
      <c r="O167" s="39">
        <v>12082000</v>
      </c>
      <c r="P167" s="40">
        <v>-1.8760659465605456E-2</v>
      </c>
    </row>
    <row r="168" spans="1:16" ht="12.75" customHeight="1">
      <c r="A168" s="28">
        <v>158</v>
      </c>
      <c r="B168" s="29" t="s">
        <v>42</v>
      </c>
      <c r="C168" s="30" t="s">
        <v>180</v>
      </c>
      <c r="D168" s="31">
        <v>45043</v>
      </c>
      <c r="E168" s="37">
        <v>764.15</v>
      </c>
      <c r="F168" s="37">
        <v>756.5</v>
      </c>
      <c r="G168" s="38">
        <v>745.8</v>
      </c>
      <c r="H168" s="38">
        <v>727.44999999999993</v>
      </c>
      <c r="I168" s="38">
        <v>716.74999999999989</v>
      </c>
      <c r="J168" s="38">
        <v>774.85</v>
      </c>
      <c r="K168" s="38">
        <v>785.55000000000007</v>
      </c>
      <c r="L168" s="38">
        <v>803.90000000000009</v>
      </c>
      <c r="M168" s="28">
        <v>767.2</v>
      </c>
      <c r="N168" s="28">
        <v>738.15</v>
      </c>
      <c r="O168" s="39">
        <v>3657550</v>
      </c>
      <c r="P168" s="40">
        <v>-2.7790329868956166E-2</v>
      </c>
    </row>
    <row r="169" spans="1:16" ht="12.75" customHeight="1">
      <c r="A169" s="28">
        <v>159</v>
      </c>
      <c r="B169" s="29" t="s">
        <v>58</v>
      </c>
      <c r="C169" s="30" t="s">
        <v>181</v>
      </c>
      <c r="D169" s="31">
        <v>45043</v>
      </c>
      <c r="E169" s="37">
        <v>154.80000000000001</v>
      </c>
      <c r="F169" s="37">
        <v>152.56666666666669</v>
      </c>
      <c r="G169" s="38">
        <v>149.13333333333338</v>
      </c>
      <c r="H169" s="38">
        <v>143.4666666666667</v>
      </c>
      <c r="I169" s="38">
        <v>140.03333333333339</v>
      </c>
      <c r="J169" s="38">
        <v>158.23333333333338</v>
      </c>
      <c r="K169" s="38">
        <v>161.66666666666671</v>
      </c>
      <c r="L169" s="38">
        <v>167.33333333333337</v>
      </c>
      <c r="M169" s="28">
        <v>156</v>
      </c>
      <c r="N169" s="28">
        <v>146.9</v>
      </c>
      <c r="O169" s="39">
        <v>38500000</v>
      </c>
      <c r="P169" s="40">
        <v>6.0099294486542984E-3</v>
      </c>
    </row>
    <row r="170" spans="1:16" ht="12.75" customHeight="1">
      <c r="A170" s="28">
        <v>160</v>
      </c>
      <c r="B170" s="29" t="s">
        <v>166</v>
      </c>
      <c r="C170" s="30" t="s">
        <v>182</v>
      </c>
      <c r="D170" s="31">
        <v>45043</v>
      </c>
      <c r="E170" s="37">
        <v>123.5</v>
      </c>
      <c r="F170" s="37">
        <v>122.8</v>
      </c>
      <c r="G170" s="38">
        <v>121.5</v>
      </c>
      <c r="H170" s="38">
        <v>119.5</v>
      </c>
      <c r="I170" s="38">
        <v>118.2</v>
      </c>
      <c r="J170" s="38">
        <v>124.8</v>
      </c>
      <c r="K170" s="38">
        <v>126.09999999999998</v>
      </c>
      <c r="L170" s="38">
        <v>128.1</v>
      </c>
      <c r="M170" s="28">
        <v>124.1</v>
      </c>
      <c r="N170" s="28">
        <v>120.8</v>
      </c>
      <c r="O170" s="39">
        <v>57496000</v>
      </c>
      <c r="P170" s="40">
        <v>1.1114237478897018E-2</v>
      </c>
    </row>
    <row r="171" spans="1:16" ht="12.75" customHeight="1">
      <c r="A171" s="28">
        <v>161</v>
      </c>
      <c r="B171" s="29" t="s">
        <v>79</v>
      </c>
      <c r="C171" s="30" t="s">
        <v>183</v>
      </c>
      <c r="D171" s="31">
        <v>45043</v>
      </c>
      <c r="E171" s="37">
        <v>2370.65</v>
      </c>
      <c r="F171" s="37">
        <v>2377.7999999999997</v>
      </c>
      <c r="G171" s="38">
        <v>2345.6999999999994</v>
      </c>
      <c r="H171" s="38">
        <v>2320.7499999999995</v>
      </c>
      <c r="I171" s="38">
        <v>2288.6499999999992</v>
      </c>
      <c r="J171" s="38">
        <v>2402.7499999999995</v>
      </c>
      <c r="K171" s="38">
        <v>2434.85</v>
      </c>
      <c r="L171" s="38">
        <v>2459.7999999999997</v>
      </c>
      <c r="M171" s="28">
        <v>2409.9</v>
      </c>
      <c r="N171" s="28">
        <v>2352.85</v>
      </c>
      <c r="O171" s="39">
        <v>37763500</v>
      </c>
      <c r="P171" s="40">
        <v>-2.6036159182936579E-2</v>
      </c>
    </row>
    <row r="172" spans="1:16" ht="12.75" customHeight="1">
      <c r="A172" s="28">
        <v>162</v>
      </c>
      <c r="B172" s="29" t="s">
        <v>119</v>
      </c>
      <c r="C172" s="30" t="s">
        <v>184</v>
      </c>
      <c r="D172" s="31">
        <v>45043</v>
      </c>
      <c r="E172" s="37">
        <v>82.65</v>
      </c>
      <c r="F172" s="37">
        <v>82.5</v>
      </c>
      <c r="G172" s="38">
        <v>82.15</v>
      </c>
      <c r="H172" s="38">
        <v>81.650000000000006</v>
      </c>
      <c r="I172" s="38">
        <v>81.300000000000011</v>
      </c>
      <c r="J172" s="38">
        <v>83</v>
      </c>
      <c r="K172" s="38">
        <v>83.35</v>
      </c>
      <c r="L172" s="38">
        <v>83.85</v>
      </c>
      <c r="M172" s="28">
        <v>82.85</v>
      </c>
      <c r="N172" s="28">
        <v>82</v>
      </c>
      <c r="O172" s="39">
        <v>105648000</v>
      </c>
      <c r="P172" s="40">
        <v>-1.2856386599107616E-3</v>
      </c>
    </row>
    <row r="173" spans="1:16" ht="12.75" customHeight="1">
      <c r="A173" s="28">
        <v>163</v>
      </c>
      <c r="B173" s="29" t="s">
        <v>58</v>
      </c>
      <c r="C173" s="30" t="s">
        <v>270</v>
      </c>
      <c r="D173" s="31">
        <v>45043</v>
      </c>
      <c r="E173" s="37">
        <v>759.65</v>
      </c>
      <c r="F173" s="37">
        <v>758.56666666666661</v>
      </c>
      <c r="G173" s="38">
        <v>753.23333333333323</v>
      </c>
      <c r="H173" s="38">
        <v>746.81666666666661</v>
      </c>
      <c r="I173" s="38">
        <v>741.48333333333323</v>
      </c>
      <c r="J173" s="38">
        <v>764.98333333333323</v>
      </c>
      <c r="K173" s="38">
        <v>770.31666666666672</v>
      </c>
      <c r="L173" s="38">
        <v>776.73333333333323</v>
      </c>
      <c r="M173" s="28">
        <v>763.9</v>
      </c>
      <c r="N173" s="28">
        <v>752.15</v>
      </c>
      <c r="O173" s="39">
        <v>9160800</v>
      </c>
      <c r="P173" s="40">
        <v>2.0315423683507083E-2</v>
      </c>
    </row>
    <row r="174" spans="1:16" ht="12.75" customHeight="1">
      <c r="A174" s="28">
        <v>164</v>
      </c>
      <c r="B174" s="29" t="s">
        <v>63</v>
      </c>
      <c r="C174" s="30" t="s">
        <v>185</v>
      </c>
      <c r="D174" s="31">
        <v>45043</v>
      </c>
      <c r="E174" s="37">
        <v>1147.4000000000001</v>
      </c>
      <c r="F174" s="37">
        <v>1144.0833333333335</v>
      </c>
      <c r="G174" s="38">
        <v>1136.2166666666669</v>
      </c>
      <c r="H174" s="38">
        <v>1125.0333333333335</v>
      </c>
      <c r="I174" s="38">
        <v>1117.166666666667</v>
      </c>
      <c r="J174" s="38">
        <v>1155.2666666666669</v>
      </c>
      <c r="K174" s="38">
        <v>1163.1333333333337</v>
      </c>
      <c r="L174" s="38">
        <v>1174.3166666666668</v>
      </c>
      <c r="M174" s="28">
        <v>1151.95</v>
      </c>
      <c r="N174" s="28">
        <v>1132.9000000000001</v>
      </c>
      <c r="O174" s="39">
        <v>6794250</v>
      </c>
      <c r="P174" s="40">
        <v>5.4384017758046617E-3</v>
      </c>
    </row>
    <row r="175" spans="1:16" ht="12.75" customHeight="1">
      <c r="A175" s="28">
        <v>165</v>
      </c>
      <c r="B175" s="29" t="s">
        <v>58</v>
      </c>
      <c r="C175" s="30" t="s">
        <v>186</v>
      </c>
      <c r="D175" s="31">
        <v>45043</v>
      </c>
      <c r="E175" s="37">
        <v>546.04999999999995</v>
      </c>
      <c r="F175" s="37">
        <v>541.41666666666663</v>
      </c>
      <c r="G175" s="38">
        <v>536.13333333333321</v>
      </c>
      <c r="H175" s="38">
        <v>526.21666666666658</v>
      </c>
      <c r="I175" s="38">
        <v>520.93333333333317</v>
      </c>
      <c r="J175" s="38">
        <v>551.33333333333326</v>
      </c>
      <c r="K175" s="38">
        <v>556.61666666666679</v>
      </c>
      <c r="L175" s="38">
        <v>566.5333333333333</v>
      </c>
      <c r="M175" s="28">
        <v>546.70000000000005</v>
      </c>
      <c r="N175" s="28">
        <v>531.5</v>
      </c>
      <c r="O175" s="39">
        <v>80872500</v>
      </c>
      <c r="P175" s="40">
        <v>1.762896132575829E-2</v>
      </c>
    </row>
    <row r="176" spans="1:16" ht="12.75" customHeight="1">
      <c r="A176" s="28">
        <v>166</v>
      </c>
      <c r="B176" s="29" t="s">
        <v>42</v>
      </c>
      <c r="C176" s="30" t="s">
        <v>187</v>
      </c>
      <c r="D176" s="31">
        <v>45043</v>
      </c>
      <c r="E176" s="37">
        <v>25558.95</v>
      </c>
      <c r="F176" s="37">
        <v>25734.95</v>
      </c>
      <c r="G176" s="38">
        <v>25339.9</v>
      </c>
      <c r="H176" s="38">
        <v>25120.850000000002</v>
      </c>
      <c r="I176" s="38">
        <v>24725.800000000003</v>
      </c>
      <c r="J176" s="38">
        <v>25954</v>
      </c>
      <c r="K176" s="38">
        <v>26349.049999999996</v>
      </c>
      <c r="L176" s="38">
        <v>26568.1</v>
      </c>
      <c r="M176" s="28">
        <v>26130</v>
      </c>
      <c r="N176" s="28">
        <v>25515.9</v>
      </c>
      <c r="O176" s="39">
        <v>343850</v>
      </c>
      <c r="P176" s="40">
        <v>2.3134716953061074E-2</v>
      </c>
    </row>
    <row r="177" spans="1:16" ht="12.75" customHeight="1">
      <c r="A177" s="28">
        <v>167</v>
      </c>
      <c r="B177" s="29" t="s">
        <v>70</v>
      </c>
      <c r="C177" s="30" t="s">
        <v>188</v>
      </c>
      <c r="D177" s="31">
        <v>45043</v>
      </c>
      <c r="E177" s="37">
        <v>3353.15</v>
      </c>
      <c r="F177" s="37">
        <v>3353.1333333333332</v>
      </c>
      <c r="G177" s="38">
        <v>3325.1666666666665</v>
      </c>
      <c r="H177" s="38">
        <v>3297.1833333333334</v>
      </c>
      <c r="I177" s="38">
        <v>3269.2166666666667</v>
      </c>
      <c r="J177" s="38">
        <v>3381.1166666666663</v>
      </c>
      <c r="K177" s="38">
        <v>3409.0833333333335</v>
      </c>
      <c r="L177" s="38">
        <v>3437.0666666666662</v>
      </c>
      <c r="M177" s="28">
        <v>3381.1</v>
      </c>
      <c r="N177" s="28">
        <v>3325.15</v>
      </c>
      <c r="O177" s="39">
        <v>1654950</v>
      </c>
      <c r="P177" s="40">
        <v>-1.5701668302257114E-2</v>
      </c>
    </row>
    <row r="178" spans="1:16" ht="12.75" customHeight="1">
      <c r="A178" s="28">
        <v>168</v>
      </c>
      <c r="B178" s="29" t="s">
        <v>40</v>
      </c>
      <c r="C178" s="30" t="s">
        <v>189</v>
      </c>
      <c r="D178" s="31">
        <v>45043</v>
      </c>
      <c r="E178" s="37">
        <v>2467.25</v>
      </c>
      <c r="F178" s="37">
        <v>2457.6</v>
      </c>
      <c r="G178" s="38">
        <v>2444.4499999999998</v>
      </c>
      <c r="H178" s="38">
        <v>2421.65</v>
      </c>
      <c r="I178" s="38">
        <v>2408.5</v>
      </c>
      <c r="J178" s="38">
        <v>2480.3999999999996</v>
      </c>
      <c r="K178" s="38">
        <v>2493.5500000000002</v>
      </c>
      <c r="L178" s="38">
        <v>2516.3499999999995</v>
      </c>
      <c r="M178" s="28">
        <v>2470.75</v>
      </c>
      <c r="N178" s="28">
        <v>2434.8000000000002</v>
      </c>
      <c r="O178" s="39">
        <v>2954625</v>
      </c>
      <c r="P178" s="40">
        <v>8.964015879113843E-3</v>
      </c>
    </row>
    <row r="179" spans="1:16" ht="12.75" customHeight="1">
      <c r="A179" s="28">
        <v>169</v>
      </c>
      <c r="B179" s="29" t="s">
        <v>63</v>
      </c>
      <c r="C179" s="30" t="s">
        <v>865</v>
      </c>
      <c r="D179" s="31">
        <v>45043</v>
      </c>
      <c r="E179" s="37">
        <v>1320.4</v>
      </c>
      <c r="F179" s="37">
        <v>1315.5</v>
      </c>
      <c r="G179" s="38">
        <v>1307</v>
      </c>
      <c r="H179" s="38">
        <v>1293.5999999999999</v>
      </c>
      <c r="I179" s="38">
        <v>1285.0999999999999</v>
      </c>
      <c r="J179" s="38">
        <v>1328.9</v>
      </c>
      <c r="K179" s="38">
        <v>1337.4</v>
      </c>
      <c r="L179" s="38">
        <v>1350.8000000000002</v>
      </c>
      <c r="M179" s="28">
        <v>1324</v>
      </c>
      <c r="N179" s="28">
        <v>1302.0999999999999</v>
      </c>
      <c r="O179" s="39">
        <v>4467600</v>
      </c>
      <c r="P179" s="40">
        <v>5.9443393677384489E-3</v>
      </c>
    </row>
    <row r="180" spans="1:16" ht="12.75" customHeight="1">
      <c r="A180" s="28">
        <v>170</v>
      </c>
      <c r="B180" s="29" t="s">
        <v>47</v>
      </c>
      <c r="C180" s="30" t="s">
        <v>190</v>
      </c>
      <c r="D180" s="31">
        <v>45043</v>
      </c>
      <c r="E180" s="37">
        <v>1002.6</v>
      </c>
      <c r="F180" s="37">
        <v>1004.9666666666667</v>
      </c>
      <c r="G180" s="38">
        <v>997.33333333333337</v>
      </c>
      <c r="H180" s="38">
        <v>992.06666666666672</v>
      </c>
      <c r="I180" s="38">
        <v>984.43333333333339</v>
      </c>
      <c r="J180" s="38">
        <v>1010.2333333333333</v>
      </c>
      <c r="K180" s="38">
        <v>1017.8666666666666</v>
      </c>
      <c r="L180" s="38">
        <v>1023.1333333333333</v>
      </c>
      <c r="M180" s="28">
        <v>1012.6</v>
      </c>
      <c r="N180" s="28">
        <v>999.7</v>
      </c>
      <c r="O180" s="39">
        <v>18816000</v>
      </c>
      <c r="P180" s="40">
        <v>1.6769144773616546E-3</v>
      </c>
    </row>
    <row r="181" spans="1:16" ht="12.75" customHeight="1">
      <c r="A181" s="28">
        <v>171</v>
      </c>
      <c r="B181" s="29" t="s">
        <v>178</v>
      </c>
      <c r="C181" s="30" t="s">
        <v>191</v>
      </c>
      <c r="D181" s="31">
        <v>45043</v>
      </c>
      <c r="E181" s="37">
        <v>424.1</v>
      </c>
      <c r="F181" s="37">
        <v>425.83333333333331</v>
      </c>
      <c r="G181" s="38">
        <v>420.41666666666663</v>
      </c>
      <c r="H181" s="38">
        <v>416.73333333333329</v>
      </c>
      <c r="I181" s="38">
        <v>411.31666666666661</v>
      </c>
      <c r="J181" s="38">
        <v>429.51666666666665</v>
      </c>
      <c r="K181" s="38">
        <v>434.93333333333328</v>
      </c>
      <c r="L181" s="38">
        <v>438.61666666666667</v>
      </c>
      <c r="M181" s="28">
        <v>431.25</v>
      </c>
      <c r="N181" s="28">
        <v>422.15</v>
      </c>
      <c r="O181" s="39">
        <v>8616000</v>
      </c>
      <c r="P181" s="40">
        <v>-6.2283737024221453E-3</v>
      </c>
    </row>
    <row r="182" spans="1:16" ht="12.75" customHeight="1">
      <c r="A182" s="28">
        <v>172</v>
      </c>
      <c r="B182" s="29" t="s">
        <v>47</v>
      </c>
      <c r="C182" s="30" t="s">
        <v>272</v>
      </c>
      <c r="D182" s="31">
        <v>45043</v>
      </c>
      <c r="E182" s="37">
        <v>612.75</v>
      </c>
      <c r="F182" s="37">
        <v>615.06666666666672</v>
      </c>
      <c r="G182" s="38">
        <v>609.13333333333344</v>
      </c>
      <c r="H182" s="38">
        <v>605.51666666666677</v>
      </c>
      <c r="I182" s="38">
        <v>599.58333333333348</v>
      </c>
      <c r="J182" s="38">
        <v>618.68333333333339</v>
      </c>
      <c r="K182" s="38">
        <v>624.61666666666656</v>
      </c>
      <c r="L182" s="38">
        <v>628.23333333333335</v>
      </c>
      <c r="M182" s="28">
        <v>621</v>
      </c>
      <c r="N182" s="28">
        <v>611.45000000000005</v>
      </c>
      <c r="O182" s="39">
        <v>2470000</v>
      </c>
      <c r="P182" s="40">
        <v>4.4733631557543714E-3</v>
      </c>
    </row>
    <row r="183" spans="1:16" ht="12.75" customHeight="1">
      <c r="A183" s="28">
        <v>173</v>
      </c>
      <c r="B183" s="29" t="s">
        <v>38</v>
      </c>
      <c r="C183" s="30" t="s">
        <v>192</v>
      </c>
      <c r="D183" s="31">
        <v>45043</v>
      </c>
      <c r="E183" s="37">
        <v>992.3</v>
      </c>
      <c r="F183" s="37">
        <v>1005.0166666666668</v>
      </c>
      <c r="G183" s="38">
        <v>975.58333333333348</v>
      </c>
      <c r="H183" s="38">
        <v>958.86666666666667</v>
      </c>
      <c r="I183" s="38">
        <v>929.43333333333339</v>
      </c>
      <c r="J183" s="38">
        <v>1021.7333333333336</v>
      </c>
      <c r="K183" s="38">
        <v>1051.1666666666667</v>
      </c>
      <c r="L183" s="38">
        <v>1067.8833333333337</v>
      </c>
      <c r="M183" s="28">
        <v>1034.45</v>
      </c>
      <c r="N183" s="28">
        <v>988.3</v>
      </c>
      <c r="O183" s="39">
        <v>4827000</v>
      </c>
      <c r="P183" s="40">
        <v>1.4501891551071878E-2</v>
      </c>
    </row>
    <row r="184" spans="1:16" ht="12.75" customHeight="1">
      <c r="A184" s="28">
        <v>174</v>
      </c>
      <c r="B184" s="29" t="s">
        <v>74</v>
      </c>
      <c r="C184" s="30" t="s">
        <v>485</v>
      </c>
      <c r="D184" s="31">
        <v>45043</v>
      </c>
      <c r="E184" s="37">
        <v>1249</v>
      </c>
      <c r="F184" s="37">
        <v>1250.6333333333334</v>
      </c>
      <c r="G184" s="38">
        <v>1235.3666666666668</v>
      </c>
      <c r="H184" s="38">
        <v>1221.7333333333333</v>
      </c>
      <c r="I184" s="38">
        <v>1206.4666666666667</v>
      </c>
      <c r="J184" s="38">
        <v>1264.2666666666669</v>
      </c>
      <c r="K184" s="38">
        <v>1279.5333333333338</v>
      </c>
      <c r="L184" s="38">
        <v>1293.166666666667</v>
      </c>
      <c r="M184" s="28">
        <v>1265.9000000000001</v>
      </c>
      <c r="N184" s="28">
        <v>1237</v>
      </c>
      <c r="O184" s="39">
        <v>2096500</v>
      </c>
      <c r="P184" s="40">
        <v>7.0462088332907832E-2</v>
      </c>
    </row>
    <row r="185" spans="1:16" ht="12.75" customHeight="1">
      <c r="A185" s="28">
        <v>175</v>
      </c>
      <c r="B185" s="29" t="s">
        <v>56</v>
      </c>
      <c r="C185" s="30" t="s">
        <v>193</v>
      </c>
      <c r="D185" s="31">
        <v>45043</v>
      </c>
      <c r="E185" s="37">
        <v>716</v>
      </c>
      <c r="F185" s="37">
        <v>717.68333333333339</v>
      </c>
      <c r="G185" s="38">
        <v>713.06666666666683</v>
      </c>
      <c r="H185" s="38">
        <v>710.13333333333344</v>
      </c>
      <c r="I185" s="38">
        <v>705.51666666666688</v>
      </c>
      <c r="J185" s="38">
        <v>720.61666666666679</v>
      </c>
      <c r="K185" s="38">
        <v>725.23333333333335</v>
      </c>
      <c r="L185" s="38">
        <v>728.16666666666674</v>
      </c>
      <c r="M185" s="28">
        <v>722.3</v>
      </c>
      <c r="N185" s="28">
        <v>714.75</v>
      </c>
      <c r="O185" s="39">
        <v>10605600</v>
      </c>
      <c r="P185" s="40">
        <v>4.9799554565701558E-2</v>
      </c>
    </row>
    <row r="186" spans="1:16" ht="12.75" customHeight="1">
      <c r="A186" s="28">
        <v>176</v>
      </c>
      <c r="B186" s="29" t="s">
        <v>49</v>
      </c>
      <c r="C186" s="30" t="s">
        <v>194</v>
      </c>
      <c r="D186" s="31">
        <v>45043</v>
      </c>
      <c r="E186" s="37">
        <v>473.25</v>
      </c>
      <c r="F186" s="37">
        <v>472.5</v>
      </c>
      <c r="G186" s="38">
        <v>468</v>
      </c>
      <c r="H186" s="38">
        <v>462.75</v>
      </c>
      <c r="I186" s="38">
        <v>458.25</v>
      </c>
      <c r="J186" s="38">
        <v>477.75</v>
      </c>
      <c r="K186" s="38">
        <v>482.25</v>
      </c>
      <c r="L186" s="38">
        <v>487.5</v>
      </c>
      <c r="M186" s="28">
        <v>477</v>
      </c>
      <c r="N186" s="28">
        <v>467.25</v>
      </c>
      <c r="O186" s="39">
        <v>61444575</v>
      </c>
      <c r="P186" s="40">
        <v>2.9559943649865094E-2</v>
      </c>
    </row>
    <row r="187" spans="1:16" ht="12.75" customHeight="1">
      <c r="A187" s="28">
        <v>177</v>
      </c>
      <c r="B187" s="29" t="s">
        <v>166</v>
      </c>
      <c r="C187" s="30" t="s">
        <v>195</v>
      </c>
      <c r="D187" s="31">
        <v>45043</v>
      </c>
      <c r="E187" s="37">
        <v>197.55</v>
      </c>
      <c r="F187" s="37">
        <v>197.01666666666668</v>
      </c>
      <c r="G187" s="38">
        <v>195.63333333333335</v>
      </c>
      <c r="H187" s="38">
        <v>193.71666666666667</v>
      </c>
      <c r="I187" s="38">
        <v>192.33333333333334</v>
      </c>
      <c r="J187" s="38">
        <v>198.93333333333337</v>
      </c>
      <c r="K187" s="38">
        <v>200.31666666666669</v>
      </c>
      <c r="L187" s="38">
        <v>202.23333333333338</v>
      </c>
      <c r="M187" s="28">
        <v>198.4</v>
      </c>
      <c r="N187" s="28">
        <v>195.1</v>
      </c>
      <c r="O187" s="39">
        <v>95316750</v>
      </c>
      <c r="P187" s="40">
        <v>-3.7392408635529843E-3</v>
      </c>
    </row>
    <row r="188" spans="1:16" ht="12.75" customHeight="1">
      <c r="A188" s="28">
        <v>178</v>
      </c>
      <c r="B188" s="29" t="s">
        <v>119</v>
      </c>
      <c r="C188" s="30" t="s">
        <v>196</v>
      </c>
      <c r="D188" s="31">
        <v>45043</v>
      </c>
      <c r="E188" s="37">
        <v>107.65</v>
      </c>
      <c r="F188" s="37">
        <v>107.71666666666665</v>
      </c>
      <c r="G188" s="38">
        <v>106.93333333333331</v>
      </c>
      <c r="H188" s="38">
        <v>106.21666666666665</v>
      </c>
      <c r="I188" s="38">
        <v>105.43333333333331</v>
      </c>
      <c r="J188" s="38">
        <v>108.43333333333331</v>
      </c>
      <c r="K188" s="38">
        <v>109.21666666666664</v>
      </c>
      <c r="L188" s="38">
        <v>109.93333333333331</v>
      </c>
      <c r="M188" s="28">
        <v>108.5</v>
      </c>
      <c r="N188" s="28">
        <v>107</v>
      </c>
      <c r="O188" s="39">
        <v>189145000</v>
      </c>
      <c r="P188" s="40">
        <v>1.7847100955988991E-2</v>
      </c>
    </row>
    <row r="189" spans="1:16" ht="12.75" customHeight="1">
      <c r="A189" s="28">
        <v>179</v>
      </c>
      <c r="B189" s="29" t="s">
        <v>86</v>
      </c>
      <c r="C189" s="30" t="s">
        <v>197</v>
      </c>
      <c r="D189" s="31">
        <v>45043</v>
      </c>
      <c r="E189" s="37">
        <v>3153.2</v>
      </c>
      <c r="F189" s="37">
        <v>3137.5666666666671</v>
      </c>
      <c r="G189" s="38">
        <v>3098.5833333333339</v>
      </c>
      <c r="H189" s="38">
        <v>3043.9666666666667</v>
      </c>
      <c r="I189" s="38">
        <v>3004.9833333333336</v>
      </c>
      <c r="J189" s="38">
        <v>3192.1833333333343</v>
      </c>
      <c r="K189" s="38">
        <v>3231.166666666667</v>
      </c>
      <c r="L189" s="38">
        <v>3285.7833333333347</v>
      </c>
      <c r="M189" s="28">
        <v>3176.55</v>
      </c>
      <c r="N189" s="28">
        <v>3082.95</v>
      </c>
      <c r="O189" s="39">
        <v>11588150</v>
      </c>
      <c r="P189" s="40">
        <v>3.2430072655835855E-2</v>
      </c>
    </row>
    <row r="190" spans="1:16" ht="12.75" customHeight="1">
      <c r="A190" s="28">
        <v>180</v>
      </c>
      <c r="B190" s="29" t="s">
        <v>86</v>
      </c>
      <c r="C190" s="30" t="s">
        <v>198</v>
      </c>
      <c r="D190" s="31">
        <v>45043</v>
      </c>
      <c r="E190" s="37">
        <v>1032.7</v>
      </c>
      <c r="F190" s="37">
        <v>1027.0833333333333</v>
      </c>
      <c r="G190" s="38">
        <v>1008.1666666666665</v>
      </c>
      <c r="H190" s="38">
        <v>983.63333333333321</v>
      </c>
      <c r="I190" s="38">
        <v>964.71666666666647</v>
      </c>
      <c r="J190" s="38">
        <v>1051.6166666666666</v>
      </c>
      <c r="K190" s="38">
        <v>1070.5333333333331</v>
      </c>
      <c r="L190" s="38">
        <v>1095.0666666666666</v>
      </c>
      <c r="M190" s="28">
        <v>1046</v>
      </c>
      <c r="N190" s="28">
        <v>1002.55</v>
      </c>
      <c r="O190" s="39">
        <v>11478600</v>
      </c>
      <c r="P190" s="40">
        <v>6.6269089287704822E-2</v>
      </c>
    </row>
    <row r="191" spans="1:16" ht="12.75" customHeight="1">
      <c r="A191" s="28">
        <v>181</v>
      </c>
      <c r="B191" s="29" t="s">
        <v>56</v>
      </c>
      <c r="C191" s="30" t="s">
        <v>199</v>
      </c>
      <c r="D191" s="31">
        <v>45043</v>
      </c>
      <c r="E191" s="37">
        <v>2607.9</v>
      </c>
      <c r="F191" s="37">
        <v>2603.7166666666667</v>
      </c>
      <c r="G191" s="38">
        <v>2591.9333333333334</v>
      </c>
      <c r="H191" s="38">
        <v>2575.9666666666667</v>
      </c>
      <c r="I191" s="38">
        <v>2564.1833333333334</v>
      </c>
      <c r="J191" s="38">
        <v>2619.6833333333334</v>
      </c>
      <c r="K191" s="38">
        <v>2631.4666666666672</v>
      </c>
      <c r="L191" s="38">
        <v>2647.4333333333334</v>
      </c>
      <c r="M191" s="28">
        <v>2615.5</v>
      </c>
      <c r="N191" s="28">
        <v>2587.75</v>
      </c>
      <c r="O191" s="39">
        <v>4680375</v>
      </c>
      <c r="P191" s="40">
        <v>-2.4235790790399499E-2</v>
      </c>
    </row>
    <row r="192" spans="1:16" ht="12.75" customHeight="1">
      <c r="A192" s="28">
        <v>182</v>
      </c>
      <c r="B192" s="29" t="s">
        <v>47</v>
      </c>
      <c r="C192" s="30" t="s">
        <v>200</v>
      </c>
      <c r="D192" s="31">
        <v>45043</v>
      </c>
      <c r="E192" s="37">
        <v>1588.15</v>
      </c>
      <c r="F192" s="37">
        <v>1583.05</v>
      </c>
      <c r="G192" s="38">
        <v>1573.35</v>
      </c>
      <c r="H192" s="38">
        <v>1558.55</v>
      </c>
      <c r="I192" s="38">
        <v>1548.85</v>
      </c>
      <c r="J192" s="38">
        <v>1597.85</v>
      </c>
      <c r="K192" s="38">
        <v>1607.5500000000002</v>
      </c>
      <c r="L192" s="38">
        <v>1622.35</v>
      </c>
      <c r="M192" s="28">
        <v>1592.75</v>
      </c>
      <c r="N192" s="28">
        <v>1568.25</v>
      </c>
      <c r="O192" s="39">
        <v>1766500</v>
      </c>
      <c r="P192" s="40">
        <v>-9.809417040358745E-3</v>
      </c>
    </row>
    <row r="193" spans="1:16" ht="12.75" customHeight="1">
      <c r="A193" s="28">
        <v>183</v>
      </c>
      <c r="B193" s="29" t="s">
        <v>44</v>
      </c>
      <c r="C193" s="30" t="s">
        <v>202</v>
      </c>
      <c r="D193" s="31">
        <v>45043</v>
      </c>
      <c r="E193" s="37">
        <v>1368.85</v>
      </c>
      <c r="F193" s="37">
        <v>1362.0166666666667</v>
      </c>
      <c r="G193" s="38">
        <v>1350.0833333333333</v>
      </c>
      <c r="H193" s="38">
        <v>1331.3166666666666</v>
      </c>
      <c r="I193" s="38">
        <v>1319.3833333333332</v>
      </c>
      <c r="J193" s="38">
        <v>1380.7833333333333</v>
      </c>
      <c r="K193" s="38">
        <v>1392.7166666666667</v>
      </c>
      <c r="L193" s="38">
        <v>1411.4833333333333</v>
      </c>
      <c r="M193" s="28">
        <v>1373.95</v>
      </c>
      <c r="N193" s="28">
        <v>1343.25</v>
      </c>
      <c r="O193" s="39">
        <v>3776000</v>
      </c>
      <c r="P193" s="40">
        <v>1.6803102111158982E-2</v>
      </c>
    </row>
    <row r="194" spans="1:16" ht="12.75" customHeight="1">
      <c r="A194" s="28">
        <v>184</v>
      </c>
      <c r="B194" s="29" t="s">
        <v>49</v>
      </c>
      <c r="C194" s="30" t="s">
        <v>203</v>
      </c>
      <c r="D194" s="31">
        <v>45043</v>
      </c>
      <c r="E194" s="37">
        <v>1165</v>
      </c>
      <c r="F194" s="37">
        <v>1162.5166666666667</v>
      </c>
      <c r="G194" s="38">
        <v>1155.5333333333333</v>
      </c>
      <c r="H194" s="38">
        <v>1146.0666666666666</v>
      </c>
      <c r="I194" s="38">
        <v>1139.0833333333333</v>
      </c>
      <c r="J194" s="38">
        <v>1171.9833333333333</v>
      </c>
      <c r="K194" s="38">
        <v>1178.9666666666665</v>
      </c>
      <c r="L194" s="38">
        <v>1188.4333333333334</v>
      </c>
      <c r="M194" s="28">
        <v>1169.5</v>
      </c>
      <c r="N194" s="28">
        <v>1153.05</v>
      </c>
      <c r="O194" s="39">
        <v>7098700</v>
      </c>
      <c r="P194" s="40">
        <v>6.1996020525709496E-2</v>
      </c>
    </row>
    <row r="195" spans="1:16" ht="12.75" customHeight="1">
      <c r="A195" s="28">
        <v>185</v>
      </c>
      <c r="B195" s="29" t="s">
        <v>56</v>
      </c>
      <c r="C195" s="30" t="s">
        <v>204</v>
      </c>
      <c r="D195" s="31">
        <v>45043</v>
      </c>
      <c r="E195" s="37">
        <v>1416.5</v>
      </c>
      <c r="F195" s="37">
        <v>1411.2</v>
      </c>
      <c r="G195" s="38">
        <v>1400.3000000000002</v>
      </c>
      <c r="H195" s="38">
        <v>1384.1000000000001</v>
      </c>
      <c r="I195" s="38">
        <v>1373.2000000000003</v>
      </c>
      <c r="J195" s="38">
        <v>1427.4</v>
      </c>
      <c r="K195" s="38">
        <v>1438.3000000000002</v>
      </c>
      <c r="L195" s="38">
        <v>1454.5</v>
      </c>
      <c r="M195" s="28">
        <v>1422.1</v>
      </c>
      <c r="N195" s="28">
        <v>1395</v>
      </c>
      <c r="O195" s="39">
        <v>1355200</v>
      </c>
      <c r="P195" s="40">
        <v>-4.3208133295679185E-2</v>
      </c>
    </row>
    <row r="196" spans="1:16" ht="12.75" customHeight="1">
      <c r="A196" s="28">
        <v>186</v>
      </c>
      <c r="B196" s="29" t="s">
        <v>42</v>
      </c>
      <c r="C196" s="30" t="s">
        <v>205</v>
      </c>
      <c r="D196" s="31">
        <v>45043</v>
      </c>
      <c r="E196" s="37">
        <v>7773.8</v>
      </c>
      <c r="F196" s="37">
        <v>7759.0999999999995</v>
      </c>
      <c r="G196" s="38">
        <v>7680.6499999999987</v>
      </c>
      <c r="H196" s="38">
        <v>7587.4999999999991</v>
      </c>
      <c r="I196" s="38">
        <v>7509.0499999999984</v>
      </c>
      <c r="J196" s="38">
        <v>7852.2499999999991</v>
      </c>
      <c r="K196" s="38">
        <v>7930.7</v>
      </c>
      <c r="L196" s="38">
        <v>8023.8499999999995</v>
      </c>
      <c r="M196" s="28">
        <v>7837.55</v>
      </c>
      <c r="N196" s="28">
        <v>7665.95</v>
      </c>
      <c r="O196" s="39">
        <v>1812100</v>
      </c>
      <c r="P196" s="40">
        <v>1.1498744069215741E-2</v>
      </c>
    </row>
    <row r="197" spans="1:16" ht="12.75" customHeight="1">
      <c r="A197" s="28">
        <v>187</v>
      </c>
      <c r="B197" s="29" t="s">
        <v>38</v>
      </c>
      <c r="C197" s="30" t="s">
        <v>206</v>
      </c>
      <c r="D197" s="31">
        <v>45043</v>
      </c>
      <c r="E197" s="37">
        <v>738.5</v>
      </c>
      <c r="F197" s="37">
        <v>739.86666666666667</v>
      </c>
      <c r="G197" s="38">
        <v>733.73333333333335</v>
      </c>
      <c r="H197" s="38">
        <v>728.9666666666667</v>
      </c>
      <c r="I197" s="38">
        <v>722.83333333333337</v>
      </c>
      <c r="J197" s="38">
        <v>744.63333333333333</v>
      </c>
      <c r="K197" s="38">
        <v>750.76666666666677</v>
      </c>
      <c r="L197" s="38">
        <v>755.5333333333333</v>
      </c>
      <c r="M197" s="28">
        <v>746</v>
      </c>
      <c r="N197" s="28">
        <v>735.1</v>
      </c>
      <c r="O197" s="39">
        <v>14927900</v>
      </c>
      <c r="P197" s="40">
        <v>1.520643621253647E-2</v>
      </c>
    </row>
    <row r="198" spans="1:16" ht="12.75" customHeight="1">
      <c r="A198" s="28">
        <v>188</v>
      </c>
      <c r="B198" s="29" t="s">
        <v>119</v>
      </c>
      <c r="C198" s="30" t="s">
        <v>207</v>
      </c>
      <c r="D198" s="31">
        <v>45043</v>
      </c>
      <c r="E198" s="37">
        <v>279.55</v>
      </c>
      <c r="F198" s="37">
        <v>277.91666666666669</v>
      </c>
      <c r="G198" s="38">
        <v>275.63333333333338</v>
      </c>
      <c r="H198" s="38">
        <v>271.7166666666667</v>
      </c>
      <c r="I198" s="38">
        <v>269.43333333333339</v>
      </c>
      <c r="J198" s="38">
        <v>281.83333333333337</v>
      </c>
      <c r="K198" s="38">
        <v>284.11666666666667</v>
      </c>
      <c r="L198" s="38">
        <v>288.03333333333336</v>
      </c>
      <c r="M198" s="28">
        <v>280.2</v>
      </c>
      <c r="N198" s="28">
        <v>274</v>
      </c>
      <c r="O198" s="39">
        <v>34978000</v>
      </c>
      <c r="P198" s="40">
        <v>-3.620632646313237E-2</v>
      </c>
    </row>
    <row r="199" spans="1:16" ht="12.75" customHeight="1">
      <c r="A199" s="28">
        <v>189</v>
      </c>
      <c r="B199" s="29" t="s">
        <v>70</v>
      </c>
      <c r="C199" s="30" t="s">
        <v>208</v>
      </c>
      <c r="D199" s="31">
        <v>45043</v>
      </c>
      <c r="E199" s="37">
        <v>838.75</v>
      </c>
      <c r="F199" s="37">
        <v>832.58333333333337</v>
      </c>
      <c r="G199" s="38">
        <v>821.66666666666674</v>
      </c>
      <c r="H199" s="38">
        <v>804.58333333333337</v>
      </c>
      <c r="I199" s="38">
        <v>793.66666666666674</v>
      </c>
      <c r="J199" s="38">
        <v>849.66666666666674</v>
      </c>
      <c r="K199" s="38">
        <v>860.58333333333348</v>
      </c>
      <c r="L199" s="38">
        <v>877.66666666666674</v>
      </c>
      <c r="M199" s="28">
        <v>843.5</v>
      </c>
      <c r="N199" s="28">
        <v>815.5</v>
      </c>
      <c r="O199" s="39">
        <v>5263200</v>
      </c>
      <c r="P199" s="40">
        <v>-6.6808510638297874E-2</v>
      </c>
    </row>
    <row r="200" spans="1:16" ht="12.75" customHeight="1">
      <c r="A200" s="28">
        <v>190</v>
      </c>
      <c r="B200" s="29" t="s">
        <v>70</v>
      </c>
      <c r="C200" s="30" t="s">
        <v>277</v>
      </c>
      <c r="D200" s="31">
        <v>45043</v>
      </c>
      <c r="E200" s="37">
        <v>1323.3</v>
      </c>
      <c r="F200" s="37">
        <v>1325.75</v>
      </c>
      <c r="G200" s="38">
        <v>1316.25</v>
      </c>
      <c r="H200" s="38">
        <v>1309.2</v>
      </c>
      <c r="I200" s="38">
        <v>1299.7</v>
      </c>
      <c r="J200" s="38">
        <v>1332.8</v>
      </c>
      <c r="K200" s="38">
        <v>1342.3</v>
      </c>
      <c r="L200" s="38">
        <v>1349.35</v>
      </c>
      <c r="M200" s="28">
        <v>1335.25</v>
      </c>
      <c r="N200" s="28">
        <v>1318.7</v>
      </c>
      <c r="O200" s="39">
        <v>785750</v>
      </c>
      <c r="P200" s="40">
        <v>1.2173128944995492E-2</v>
      </c>
    </row>
    <row r="201" spans="1:16" ht="12.75" customHeight="1">
      <c r="A201" s="28">
        <v>191</v>
      </c>
      <c r="B201" s="29" t="s">
        <v>86</v>
      </c>
      <c r="C201" s="30" t="s">
        <v>209</v>
      </c>
      <c r="D201" s="31">
        <v>45043</v>
      </c>
      <c r="E201" s="37">
        <v>362</v>
      </c>
      <c r="F201" s="37">
        <v>358.98333333333329</v>
      </c>
      <c r="G201" s="38">
        <v>355.16666666666657</v>
      </c>
      <c r="H201" s="38">
        <v>348.33333333333326</v>
      </c>
      <c r="I201" s="38">
        <v>344.51666666666654</v>
      </c>
      <c r="J201" s="38">
        <v>365.81666666666661</v>
      </c>
      <c r="K201" s="38">
        <v>369.63333333333333</v>
      </c>
      <c r="L201" s="38">
        <v>376.46666666666664</v>
      </c>
      <c r="M201" s="28">
        <v>362.8</v>
      </c>
      <c r="N201" s="28">
        <v>352.15</v>
      </c>
      <c r="O201" s="39">
        <v>33840000</v>
      </c>
      <c r="P201" s="40">
        <v>-5.378714399082973E-3</v>
      </c>
    </row>
    <row r="202" spans="1:16" ht="12.75" customHeight="1">
      <c r="A202" s="28">
        <v>192</v>
      </c>
      <c r="B202" s="29" t="s">
        <v>178</v>
      </c>
      <c r="C202" s="30" t="s">
        <v>210</v>
      </c>
      <c r="D202" s="31">
        <v>45043</v>
      </c>
      <c r="E202" s="37">
        <v>204.8</v>
      </c>
      <c r="F202" s="37">
        <v>207.26666666666665</v>
      </c>
      <c r="G202" s="38">
        <v>199.73333333333329</v>
      </c>
      <c r="H202" s="38">
        <v>194.66666666666663</v>
      </c>
      <c r="I202" s="38">
        <v>187.13333333333327</v>
      </c>
      <c r="J202" s="38">
        <v>212.33333333333331</v>
      </c>
      <c r="K202" s="38">
        <v>219.86666666666667</v>
      </c>
      <c r="L202" s="38">
        <v>224.93333333333334</v>
      </c>
      <c r="M202" s="28">
        <v>214.8</v>
      </c>
      <c r="N202" s="28">
        <v>202.2</v>
      </c>
      <c r="O202" s="39">
        <v>86079000</v>
      </c>
      <c r="P202" s="40">
        <v>0.14831712490495058</v>
      </c>
    </row>
    <row r="203" spans="1:16" ht="12.75" customHeight="1">
      <c r="A203" s="28">
        <v>193</v>
      </c>
      <c r="B203" s="29" t="s">
        <v>47</v>
      </c>
      <c r="C203" s="30" t="s">
        <v>797</v>
      </c>
      <c r="D203" s="31">
        <v>45043</v>
      </c>
      <c r="E203" s="37">
        <v>503.95</v>
      </c>
      <c r="F203" s="37">
        <v>505.59999999999997</v>
      </c>
      <c r="G203" s="38">
        <v>501.34999999999991</v>
      </c>
      <c r="H203" s="38">
        <v>498.74999999999994</v>
      </c>
      <c r="I203" s="38">
        <v>494.49999999999989</v>
      </c>
      <c r="J203" s="38">
        <v>508.19999999999993</v>
      </c>
      <c r="K203" s="38">
        <v>512.45000000000005</v>
      </c>
      <c r="L203" s="38">
        <v>515.04999999999995</v>
      </c>
      <c r="M203" s="28">
        <v>509.85</v>
      </c>
      <c r="N203" s="28">
        <v>503</v>
      </c>
      <c r="O203" s="39">
        <v>7673400</v>
      </c>
      <c r="P203" s="40">
        <v>-3.2675289312457452E-2</v>
      </c>
    </row>
    <row r="204" spans="1:16" ht="12.75" customHeight="1">
      <c r="A204" s="28">
        <v>194</v>
      </c>
      <c r="B204" s="29"/>
      <c r="C204" s="30"/>
      <c r="D204" s="31"/>
      <c r="E204" s="37"/>
      <c r="F204" s="37"/>
      <c r="G204" s="38"/>
      <c r="H204" s="38"/>
      <c r="I204" s="38"/>
      <c r="J204" s="38"/>
      <c r="K204" s="38"/>
      <c r="L204" s="38"/>
      <c r="M204" s="28"/>
      <c r="N204" s="28"/>
      <c r="O204" s="39"/>
      <c r="P204" s="40"/>
    </row>
    <row r="205" spans="1:16" ht="12.75" customHeight="1">
      <c r="A205" s="28"/>
      <c r="B205" s="29"/>
      <c r="C205" s="41"/>
      <c r="D205" s="43"/>
      <c r="E205" s="44"/>
      <c r="F205" s="44"/>
      <c r="G205" s="45"/>
      <c r="H205" s="45"/>
      <c r="I205" s="45"/>
      <c r="J205" s="45"/>
      <c r="K205" s="45"/>
      <c r="L205" s="45"/>
      <c r="M205" s="41"/>
      <c r="N205" s="41"/>
      <c r="O205" s="232"/>
      <c r="P205" s="233"/>
    </row>
    <row r="206" spans="1:16" ht="12.75" customHeight="1">
      <c r="A206" s="28"/>
      <c r="B206" s="42"/>
      <c r="C206" s="41"/>
      <c r="D206" s="43"/>
      <c r="E206" s="44"/>
      <c r="F206" s="44"/>
      <c r="G206" s="45"/>
      <c r="H206" s="45"/>
      <c r="I206" s="45"/>
      <c r="J206" s="45"/>
      <c r="K206" s="45"/>
      <c r="L206" s="45"/>
      <c r="M206" s="41"/>
      <c r="N206" s="41"/>
      <c r="O206" s="232"/>
      <c r="P206" s="233"/>
    </row>
    <row r="207" spans="1:16" ht="12.75" customHeight="1">
      <c r="A207" s="28"/>
      <c r="B207" s="42"/>
      <c r="C207" s="41"/>
      <c r="D207" s="43"/>
      <c r="E207" s="44"/>
      <c r="F207" s="44"/>
      <c r="G207" s="45"/>
      <c r="H207" s="45"/>
      <c r="I207" s="45"/>
      <c r="J207" s="45"/>
      <c r="K207" s="45"/>
      <c r="L207" s="1"/>
      <c r="M207" s="1"/>
      <c r="N207" s="1"/>
      <c r="O207" s="1"/>
      <c r="P207" s="1"/>
    </row>
    <row r="208" spans="1:16" ht="12.75" customHeight="1">
      <c r="A208" s="28"/>
      <c r="B208" s="4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8"/>
      <c r="B209" s="4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8"/>
      <c r="B210" s="4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6" t="s">
        <v>211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212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213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1" t="s">
        <v>216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7" t="s">
        <v>217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218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</row>
    <row r="512" spans="1:16" ht="12.75" customHeight="1">
      <c r="A512" s="1"/>
    </row>
    <row r="513" spans="1:1" ht="12.75" customHeight="1">
      <c r="A513" s="1"/>
    </row>
    <row r="514" spans="1:1" ht="12.75" customHeight="1">
      <c r="A514" s="1"/>
    </row>
    <row r="515" spans="1:1" ht="12.75" customHeight="1">
      <c r="A515" s="1"/>
    </row>
    <row r="516" spans="1:1" ht="12.75" customHeight="1">
      <c r="A516" s="1"/>
    </row>
    <row r="517" spans="1:1" ht="12.75" customHeight="1">
      <c r="A517" s="1"/>
    </row>
    <row r="518" spans="1:1" ht="12.75" customHeight="1">
      <c r="A518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E19" sqref="E19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39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45034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60" t="s">
        <v>16</v>
      </c>
      <c r="B8" s="362"/>
      <c r="C8" s="366" t="s">
        <v>20</v>
      </c>
      <c r="D8" s="366" t="s">
        <v>21</v>
      </c>
      <c r="E8" s="357" t="s">
        <v>22</v>
      </c>
      <c r="F8" s="358"/>
      <c r="G8" s="359"/>
      <c r="H8" s="357" t="s">
        <v>23</v>
      </c>
      <c r="I8" s="358"/>
      <c r="J8" s="359"/>
      <c r="K8" s="23"/>
      <c r="L8" s="50"/>
      <c r="M8" s="50"/>
      <c r="N8" s="1"/>
      <c r="O8" s="1"/>
    </row>
    <row r="9" spans="1:15" ht="36" customHeight="1">
      <c r="A9" s="364"/>
      <c r="B9" s="365"/>
      <c r="C9" s="365"/>
      <c r="D9" s="36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3">
        <v>1</v>
      </c>
      <c r="B10" s="258" t="s">
        <v>227</v>
      </c>
      <c r="C10" s="258">
        <v>17706.849999999999</v>
      </c>
      <c r="D10" s="258">
        <v>17714.633333333331</v>
      </c>
      <c r="E10" s="258">
        <v>17566.266666666663</v>
      </c>
      <c r="F10" s="258">
        <v>17425.683333333331</v>
      </c>
      <c r="G10" s="258">
        <v>17277.316666666662</v>
      </c>
      <c r="H10" s="258">
        <v>17855.216666666664</v>
      </c>
      <c r="I10" s="258">
        <v>18003.583333333332</v>
      </c>
      <c r="J10" s="258">
        <v>18144.166666666664</v>
      </c>
      <c r="K10" s="258">
        <v>17863</v>
      </c>
      <c r="L10" s="258">
        <v>17574.05</v>
      </c>
      <c r="M10" s="259"/>
      <c r="N10" s="1"/>
      <c r="O10" s="1"/>
    </row>
    <row r="11" spans="1:15" ht="12.75" customHeight="1">
      <c r="A11" s="213">
        <v>2</v>
      </c>
      <c r="B11" s="263" t="s">
        <v>228</v>
      </c>
      <c r="C11" s="258">
        <v>42262.55</v>
      </c>
      <c r="D11" s="258">
        <v>42221.700000000004</v>
      </c>
      <c r="E11" s="258">
        <v>41839.850000000006</v>
      </c>
      <c r="F11" s="258">
        <v>41417.15</v>
      </c>
      <c r="G11" s="258">
        <v>41035.300000000003</v>
      </c>
      <c r="H11" s="258">
        <v>42644.400000000009</v>
      </c>
      <c r="I11" s="258">
        <v>43026.25</v>
      </c>
      <c r="J11" s="258">
        <v>43448.950000000012</v>
      </c>
      <c r="K11" s="258">
        <v>42603.55</v>
      </c>
      <c r="L11" s="258">
        <v>41799</v>
      </c>
      <c r="M11" s="259"/>
      <c r="N11" s="1"/>
      <c r="O11" s="1"/>
    </row>
    <row r="12" spans="1:15" ht="12.75" customHeight="1">
      <c r="A12" s="213">
        <v>3</v>
      </c>
      <c r="B12" s="230" t="s">
        <v>229</v>
      </c>
      <c r="C12" s="231">
        <v>3030.85</v>
      </c>
      <c r="D12" s="231">
        <v>3028.25</v>
      </c>
      <c r="E12" s="231">
        <v>3013</v>
      </c>
      <c r="F12" s="231">
        <v>2995.15</v>
      </c>
      <c r="G12" s="231">
        <v>2979.9</v>
      </c>
      <c r="H12" s="231">
        <v>3046.1</v>
      </c>
      <c r="I12" s="231">
        <v>3061.35</v>
      </c>
      <c r="J12" s="231">
        <v>3079.2</v>
      </c>
      <c r="K12" s="231">
        <v>3043.5</v>
      </c>
      <c r="L12" s="231">
        <v>3010.4</v>
      </c>
      <c r="M12" s="259"/>
      <c r="N12" s="1"/>
      <c r="O12" s="1"/>
    </row>
    <row r="13" spans="1:15" ht="12.75" customHeight="1">
      <c r="A13" s="213">
        <v>4</v>
      </c>
      <c r="B13" s="230" t="s">
        <v>230</v>
      </c>
      <c r="C13" s="231">
        <v>5209.6499999999996</v>
      </c>
      <c r="D13" s="231">
        <v>5221.166666666667</v>
      </c>
      <c r="E13" s="231">
        <v>5183.5333333333338</v>
      </c>
      <c r="F13" s="231">
        <v>5157.416666666667</v>
      </c>
      <c r="G13" s="231">
        <v>5119.7833333333338</v>
      </c>
      <c r="H13" s="231">
        <v>5247.2833333333338</v>
      </c>
      <c r="I13" s="231">
        <v>5284.916666666667</v>
      </c>
      <c r="J13" s="231">
        <v>5311.0333333333338</v>
      </c>
      <c r="K13" s="231">
        <v>5258.8</v>
      </c>
      <c r="L13" s="231">
        <v>5195.05</v>
      </c>
      <c r="M13" s="259"/>
      <c r="N13" s="1"/>
      <c r="O13" s="1"/>
    </row>
    <row r="14" spans="1:15" ht="12.75" customHeight="1">
      <c r="A14" s="213">
        <v>5</v>
      </c>
      <c r="B14" s="230" t="s">
        <v>231</v>
      </c>
      <c r="C14" s="231">
        <v>27008.2</v>
      </c>
      <c r="D14" s="231">
        <v>26756.266666666666</v>
      </c>
      <c r="E14" s="231">
        <v>26436.383333333331</v>
      </c>
      <c r="F14" s="231">
        <v>25864.566666666666</v>
      </c>
      <c r="G14" s="231">
        <v>25544.683333333331</v>
      </c>
      <c r="H14" s="231">
        <v>27328.083333333332</v>
      </c>
      <c r="I14" s="231">
        <v>27647.966666666671</v>
      </c>
      <c r="J14" s="231">
        <v>28219.783333333333</v>
      </c>
      <c r="K14" s="231">
        <v>27076.15</v>
      </c>
      <c r="L14" s="231">
        <v>26184.45</v>
      </c>
      <c r="M14" s="259"/>
      <c r="N14" s="1"/>
      <c r="O14" s="1"/>
    </row>
    <row r="15" spans="1:15" ht="12.75" customHeight="1">
      <c r="A15" s="213">
        <v>6</v>
      </c>
      <c r="B15" s="230" t="s">
        <v>232</v>
      </c>
      <c r="C15" s="231">
        <v>4599.05</v>
      </c>
      <c r="D15" s="231">
        <v>4589.4666666666662</v>
      </c>
      <c r="E15" s="231">
        <v>4575.1833333333325</v>
      </c>
      <c r="F15" s="231">
        <v>4551.3166666666666</v>
      </c>
      <c r="G15" s="231">
        <v>4537.0333333333328</v>
      </c>
      <c r="H15" s="231">
        <v>4613.3333333333321</v>
      </c>
      <c r="I15" s="231">
        <v>4627.6166666666668</v>
      </c>
      <c r="J15" s="231">
        <v>4651.4833333333318</v>
      </c>
      <c r="K15" s="231">
        <v>4603.75</v>
      </c>
      <c r="L15" s="231">
        <v>4565.6000000000004</v>
      </c>
      <c r="M15" s="259"/>
      <c r="N15" s="1"/>
      <c r="O15" s="1"/>
    </row>
    <row r="16" spans="1:15" ht="12.75" customHeight="1">
      <c r="A16" s="213">
        <v>7</v>
      </c>
      <c r="B16" s="230" t="s">
        <v>233</v>
      </c>
      <c r="C16" s="231">
        <v>8699.2000000000007</v>
      </c>
      <c r="D16" s="231">
        <v>8672.4833333333354</v>
      </c>
      <c r="E16" s="231">
        <v>8637.1166666666704</v>
      </c>
      <c r="F16" s="231">
        <v>8575.0333333333347</v>
      </c>
      <c r="G16" s="231">
        <v>8539.6666666666697</v>
      </c>
      <c r="H16" s="231">
        <v>8734.5666666666712</v>
      </c>
      <c r="I16" s="231">
        <v>8769.9333333333361</v>
      </c>
      <c r="J16" s="231">
        <v>8832.0166666666719</v>
      </c>
      <c r="K16" s="231">
        <v>8707.85</v>
      </c>
      <c r="L16" s="231">
        <v>8610.4</v>
      </c>
      <c r="M16" s="259"/>
      <c r="N16" s="1"/>
      <c r="O16" s="1"/>
    </row>
    <row r="17" spans="1:15" ht="12.75" customHeight="1">
      <c r="A17" s="213">
        <v>8</v>
      </c>
      <c r="B17" s="216" t="s">
        <v>285</v>
      </c>
      <c r="C17" s="230">
        <v>3229</v>
      </c>
      <c r="D17" s="231">
        <v>3237.3333333333335</v>
      </c>
      <c r="E17" s="231">
        <v>3204.666666666667</v>
      </c>
      <c r="F17" s="231">
        <v>3180.3333333333335</v>
      </c>
      <c r="G17" s="231">
        <v>3147.666666666667</v>
      </c>
      <c r="H17" s="231">
        <v>3261.666666666667</v>
      </c>
      <c r="I17" s="231">
        <v>3294.3333333333339</v>
      </c>
      <c r="J17" s="231">
        <v>3318.666666666667</v>
      </c>
      <c r="K17" s="230">
        <v>3270</v>
      </c>
      <c r="L17" s="230">
        <v>3213</v>
      </c>
      <c r="M17" s="230">
        <v>2.8605900000000002</v>
      </c>
      <c r="N17" s="1"/>
      <c r="O17" s="1"/>
    </row>
    <row r="18" spans="1:15" ht="12.75" customHeight="1">
      <c r="A18" s="213">
        <v>9</v>
      </c>
      <c r="B18" s="216" t="s">
        <v>43</v>
      </c>
      <c r="C18" s="230">
        <v>1784.35</v>
      </c>
      <c r="D18" s="231">
        <v>1775.45</v>
      </c>
      <c r="E18" s="231">
        <v>1762.75</v>
      </c>
      <c r="F18" s="231">
        <v>1741.1499999999999</v>
      </c>
      <c r="G18" s="231">
        <v>1728.4499999999998</v>
      </c>
      <c r="H18" s="231">
        <v>1797.0500000000002</v>
      </c>
      <c r="I18" s="231">
        <v>1809.7500000000005</v>
      </c>
      <c r="J18" s="231">
        <v>1831.3500000000004</v>
      </c>
      <c r="K18" s="230">
        <v>1788.15</v>
      </c>
      <c r="L18" s="230">
        <v>1753.85</v>
      </c>
      <c r="M18" s="230">
        <v>7.6805099999999999</v>
      </c>
      <c r="N18" s="1"/>
      <c r="O18" s="1"/>
    </row>
    <row r="19" spans="1:15" ht="12.75" customHeight="1">
      <c r="A19" s="213">
        <v>10</v>
      </c>
      <c r="B19" s="216" t="s">
        <v>59</v>
      </c>
      <c r="C19" s="230">
        <v>688.65</v>
      </c>
      <c r="D19" s="231">
        <v>682.23333333333323</v>
      </c>
      <c r="E19" s="231">
        <v>671.51666666666642</v>
      </c>
      <c r="F19" s="231">
        <v>654.38333333333321</v>
      </c>
      <c r="G19" s="231">
        <v>643.6666666666664</v>
      </c>
      <c r="H19" s="231">
        <v>699.36666666666645</v>
      </c>
      <c r="I19" s="231">
        <v>710.08333333333337</v>
      </c>
      <c r="J19" s="231">
        <v>727.21666666666647</v>
      </c>
      <c r="K19" s="230">
        <v>692.95</v>
      </c>
      <c r="L19" s="230">
        <v>665.1</v>
      </c>
      <c r="M19" s="230">
        <v>56.36506</v>
      </c>
      <c r="N19" s="1"/>
      <c r="O19" s="1"/>
    </row>
    <row r="20" spans="1:15" ht="12.75" customHeight="1">
      <c r="A20" s="213">
        <v>11</v>
      </c>
      <c r="B20" s="216" t="s">
        <v>234</v>
      </c>
      <c r="C20" s="230">
        <v>22538.15</v>
      </c>
      <c r="D20" s="231">
        <v>22625.416666666668</v>
      </c>
      <c r="E20" s="231">
        <v>22370.833333333336</v>
      </c>
      <c r="F20" s="231">
        <v>22203.516666666666</v>
      </c>
      <c r="G20" s="231">
        <v>21948.933333333334</v>
      </c>
      <c r="H20" s="231">
        <v>22792.733333333337</v>
      </c>
      <c r="I20" s="231">
        <v>23047.316666666673</v>
      </c>
      <c r="J20" s="231">
        <v>23214.633333333339</v>
      </c>
      <c r="K20" s="230">
        <v>22880</v>
      </c>
      <c r="L20" s="230">
        <v>22458.1</v>
      </c>
      <c r="M20" s="230">
        <v>0.13700999999999999</v>
      </c>
      <c r="N20" s="1"/>
      <c r="O20" s="1"/>
    </row>
    <row r="21" spans="1:15" ht="12.75" customHeight="1">
      <c r="A21" s="213">
        <v>12</v>
      </c>
      <c r="B21" s="216" t="s">
        <v>45</v>
      </c>
      <c r="C21" s="230">
        <v>1878.75</v>
      </c>
      <c r="D21" s="231">
        <v>1876.8833333333332</v>
      </c>
      <c r="E21" s="231">
        <v>1848.8666666666663</v>
      </c>
      <c r="F21" s="231">
        <v>1818.9833333333331</v>
      </c>
      <c r="G21" s="231">
        <v>1790.9666666666662</v>
      </c>
      <c r="H21" s="231">
        <v>1906.7666666666664</v>
      </c>
      <c r="I21" s="231">
        <v>1934.7833333333333</v>
      </c>
      <c r="J21" s="231">
        <v>1964.6666666666665</v>
      </c>
      <c r="K21" s="230">
        <v>1904.9</v>
      </c>
      <c r="L21" s="230">
        <v>1847</v>
      </c>
      <c r="M21" s="230">
        <v>29.83032</v>
      </c>
      <c r="N21" s="1"/>
      <c r="O21" s="1"/>
    </row>
    <row r="22" spans="1:15" ht="12.75" customHeight="1">
      <c r="A22" s="213">
        <v>13</v>
      </c>
      <c r="B22" s="216" t="s">
        <v>235</v>
      </c>
      <c r="C22" s="230">
        <v>962.55</v>
      </c>
      <c r="D22" s="231">
        <v>959.51666666666677</v>
      </c>
      <c r="E22" s="231">
        <v>949.03333333333353</v>
      </c>
      <c r="F22" s="231">
        <v>935.51666666666677</v>
      </c>
      <c r="G22" s="231">
        <v>925.03333333333353</v>
      </c>
      <c r="H22" s="231">
        <v>973.03333333333353</v>
      </c>
      <c r="I22" s="231">
        <v>983.51666666666688</v>
      </c>
      <c r="J22" s="231">
        <v>997.03333333333353</v>
      </c>
      <c r="K22" s="230">
        <v>970</v>
      </c>
      <c r="L22" s="230">
        <v>946</v>
      </c>
      <c r="M22" s="230">
        <v>23.17568</v>
      </c>
      <c r="N22" s="1"/>
      <c r="O22" s="1"/>
    </row>
    <row r="23" spans="1:15" ht="12.75" customHeight="1">
      <c r="A23" s="213">
        <v>14</v>
      </c>
      <c r="B23" s="216" t="s">
        <v>46</v>
      </c>
      <c r="C23" s="230">
        <v>664.7</v>
      </c>
      <c r="D23" s="231">
        <v>663.13333333333333</v>
      </c>
      <c r="E23" s="231">
        <v>659.56666666666661</v>
      </c>
      <c r="F23" s="231">
        <v>654.43333333333328</v>
      </c>
      <c r="G23" s="231">
        <v>650.86666666666656</v>
      </c>
      <c r="H23" s="231">
        <v>668.26666666666665</v>
      </c>
      <c r="I23" s="231">
        <v>671.83333333333348</v>
      </c>
      <c r="J23" s="231">
        <v>676.9666666666667</v>
      </c>
      <c r="K23" s="230">
        <v>666.7</v>
      </c>
      <c r="L23" s="230">
        <v>658</v>
      </c>
      <c r="M23" s="230">
        <v>27.312249999999999</v>
      </c>
      <c r="N23" s="1"/>
      <c r="O23" s="1"/>
    </row>
    <row r="24" spans="1:15" ht="12.75" customHeight="1">
      <c r="A24" s="213">
        <v>15</v>
      </c>
      <c r="B24" s="216" t="s">
        <v>236</v>
      </c>
      <c r="C24" s="230">
        <v>946.8</v>
      </c>
      <c r="D24" s="231">
        <v>938.05000000000007</v>
      </c>
      <c r="E24" s="231">
        <v>917.10000000000014</v>
      </c>
      <c r="F24" s="231">
        <v>887.40000000000009</v>
      </c>
      <c r="G24" s="231">
        <v>866.45000000000016</v>
      </c>
      <c r="H24" s="231">
        <v>967.75000000000011</v>
      </c>
      <c r="I24" s="231">
        <v>988.70000000000016</v>
      </c>
      <c r="J24" s="231">
        <v>1018.4000000000001</v>
      </c>
      <c r="K24" s="230">
        <v>959</v>
      </c>
      <c r="L24" s="230">
        <v>908.35</v>
      </c>
      <c r="M24" s="230">
        <v>9.9992300000000007</v>
      </c>
      <c r="N24" s="1"/>
      <c r="O24" s="1"/>
    </row>
    <row r="25" spans="1:15" ht="12.75" customHeight="1">
      <c r="A25" s="213">
        <v>16</v>
      </c>
      <c r="B25" s="216" t="s">
        <v>237</v>
      </c>
      <c r="C25" s="230">
        <v>1039.5</v>
      </c>
      <c r="D25" s="231">
        <v>1033.45</v>
      </c>
      <c r="E25" s="231">
        <v>1017.3500000000001</v>
      </c>
      <c r="F25" s="231">
        <v>995.2</v>
      </c>
      <c r="G25" s="231">
        <v>979.10000000000014</v>
      </c>
      <c r="H25" s="231">
        <v>1055.6000000000001</v>
      </c>
      <c r="I25" s="231">
        <v>1071.7</v>
      </c>
      <c r="J25" s="231">
        <v>1093.8500000000001</v>
      </c>
      <c r="K25" s="230">
        <v>1049.55</v>
      </c>
      <c r="L25" s="230">
        <v>1011.3</v>
      </c>
      <c r="M25" s="230">
        <v>5.8125</v>
      </c>
      <c r="N25" s="1"/>
      <c r="O25" s="1"/>
    </row>
    <row r="26" spans="1:15" ht="12.75" customHeight="1">
      <c r="A26" s="213">
        <v>17</v>
      </c>
      <c r="B26" s="216" t="s">
        <v>842</v>
      </c>
      <c r="C26" s="230">
        <v>406.9</v>
      </c>
      <c r="D26" s="231">
        <v>408.43333333333334</v>
      </c>
      <c r="E26" s="231">
        <v>402.86666666666667</v>
      </c>
      <c r="F26" s="231">
        <v>398.83333333333331</v>
      </c>
      <c r="G26" s="231">
        <v>393.26666666666665</v>
      </c>
      <c r="H26" s="231">
        <v>412.4666666666667</v>
      </c>
      <c r="I26" s="231">
        <v>418.03333333333342</v>
      </c>
      <c r="J26" s="231">
        <v>422.06666666666672</v>
      </c>
      <c r="K26" s="230">
        <v>414</v>
      </c>
      <c r="L26" s="230">
        <v>404.4</v>
      </c>
      <c r="M26" s="230">
        <v>15.24545</v>
      </c>
      <c r="N26" s="1"/>
      <c r="O26" s="1"/>
    </row>
    <row r="27" spans="1:15" ht="12.75" customHeight="1">
      <c r="A27" s="213">
        <v>18</v>
      </c>
      <c r="B27" s="216" t="s">
        <v>238</v>
      </c>
      <c r="C27" s="230">
        <v>164.65</v>
      </c>
      <c r="D27" s="231">
        <v>162.46666666666667</v>
      </c>
      <c r="E27" s="231">
        <v>158.93333333333334</v>
      </c>
      <c r="F27" s="231">
        <v>153.21666666666667</v>
      </c>
      <c r="G27" s="231">
        <v>149.68333333333334</v>
      </c>
      <c r="H27" s="231">
        <v>168.18333333333334</v>
      </c>
      <c r="I27" s="231">
        <v>171.7166666666667</v>
      </c>
      <c r="J27" s="231">
        <v>177.43333333333334</v>
      </c>
      <c r="K27" s="230">
        <v>166</v>
      </c>
      <c r="L27" s="230">
        <v>156.75</v>
      </c>
      <c r="M27" s="230">
        <v>71.820679999999996</v>
      </c>
      <c r="N27" s="1"/>
      <c r="O27" s="1"/>
    </row>
    <row r="28" spans="1:15" ht="12.75" customHeight="1">
      <c r="A28" s="213">
        <v>19</v>
      </c>
      <c r="B28" s="216" t="s">
        <v>41</v>
      </c>
      <c r="C28" s="230">
        <v>224.75</v>
      </c>
      <c r="D28" s="231">
        <v>224.51666666666665</v>
      </c>
      <c r="E28" s="231">
        <v>222.48333333333329</v>
      </c>
      <c r="F28" s="231">
        <v>220.21666666666664</v>
      </c>
      <c r="G28" s="231">
        <v>218.18333333333328</v>
      </c>
      <c r="H28" s="231">
        <v>226.7833333333333</v>
      </c>
      <c r="I28" s="231">
        <v>228.81666666666666</v>
      </c>
      <c r="J28" s="231">
        <v>231.08333333333331</v>
      </c>
      <c r="K28" s="230">
        <v>226.55</v>
      </c>
      <c r="L28" s="230">
        <v>222.25</v>
      </c>
      <c r="M28" s="230">
        <v>17.009989999999998</v>
      </c>
      <c r="N28" s="1"/>
      <c r="O28" s="1"/>
    </row>
    <row r="29" spans="1:15" ht="12.75" customHeight="1">
      <c r="A29" s="213">
        <v>20</v>
      </c>
      <c r="B29" s="216" t="s">
        <v>48</v>
      </c>
      <c r="C29" s="230">
        <v>3332.35</v>
      </c>
      <c r="D29" s="231">
        <v>3334.3833333333332</v>
      </c>
      <c r="E29" s="231">
        <v>3298.8166666666666</v>
      </c>
      <c r="F29" s="231">
        <v>3265.2833333333333</v>
      </c>
      <c r="G29" s="231">
        <v>3229.7166666666667</v>
      </c>
      <c r="H29" s="231">
        <v>3367.9166666666665</v>
      </c>
      <c r="I29" s="231">
        <v>3403.4833333333331</v>
      </c>
      <c r="J29" s="231">
        <v>3437.0166666666664</v>
      </c>
      <c r="K29" s="230">
        <v>3369.95</v>
      </c>
      <c r="L29" s="230">
        <v>3300.85</v>
      </c>
      <c r="M29" s="230">
        <v>1.2985500000000001</v>
      </c>
      <c r="N29" s="1"/>
      <c r="O29" s="1"/>
    </row>
    <row r="30" spans="1:15" ht="12.75" customHeight="1">
      <c r="A30" s="213">
        <v>21</v>
      </c>
      <c r="B30" s="216" t="s">
        <v>51</v>
      </c>
      <c r="C30" s="230">
        <v>391.55</v>
      </c>
      <c r="D30" s="231">
        <v>391.2166666666667</v>
      </c>
      <c r="E30" s="231">
        <v>387.38333333333338</v>
      </c>
      <c r="F30" s="231">
        <v>383.2166666666667</v>
      </c>
      <c r="G30" s="231">
        <v>379.38333333333338</v>
      </c>
      <c r="H30" s="231">
        <v>395.38333333333338</v>
      </c>
      <c r="I30" s="231">
        <v>399.21666666666664</v>
      </c>
      <c r="J30" s="231">
        <v>403.38333333333338</v>
      </c>
      <c r="K30" s="230">
        <v>395.05</v>
      </c>
      <c r="L30" s="230">
        <v>387.05</v>
      </c>
      <c r="M30" s="230">
        <v>49.164490000000001</v>
      </c>
      <c r="N30" s="1"/>
      <c r="O30" s="1"/>
    </row>
    <row r="31" spans="1:15" ht="12.75" customHeight="1">
      <c r="A31" s="213">
        <v>22</v>
      </c>
      <c r="B31" s="216" t="s">
        <v>53</v>
      </c>
      <c r="C31" s="230">
        <v>4386.7</v>
      </c>
      <c r="D31" s="231">
        <v>4391.7</v>
      </c>
      <c r="E31" s="231">
        <v>4335</v>
      </c>
      <c r="F31" s="231">
        <v>4283.3</v>
      </c>
      <c r="G31" s="231">
        <v>4226.6000000000004</v>
      </c>
      <c r="H31" s="231">
        <v>4443.3999999999996</v>
      </c>
      <c r="I31" s="231">
        <v>4500.0999999999985</v>
      </c>
      <c r="J31" s="231">
        <v>4551.7999999999993</v>
      </c>
      <c r="K31" s="230">
        <v>4448.3999999999996</v>
      </c>
      <c r="L31" s="230">
        <v>4340</v>
      </c>
      <c r="M31" s="230">
        <v>3.3496299999999999</v>
      </c>
      <c r="N31" s="1"/>
      <c r="O31" s="1"/>
    </row>
    <row r="32" spans="1:15" ht="12.75" customHeight="1">
      <c r="A32" s="213">
        <v>23</v>
      </c>
      <c r="B32" s="216" t="s">
        <v>55</v>
      </c>
      <c r="C32" s="230">
        <v>138.25</v>
      </c>
      <c r="D32" s="231">
        <v>138.08333333333334</v>
      </c>
      <c r="E32" s="231">
        <v>137.41666666666669</v>
      </c>
      <c r="F32" s="231">
        <v>136.58333333333334</v>
      </c>
      <c r="G32" s="231">
        <v>135.91666666666669</v>
      </c>
      <c r="H32" s="231">
        <v>138.91666666666669</v>
      </c>
      <c r="I32" s="231">
        <v>139.58333333333337</v>
      </c>
      <c r="J32" s="231">
        <v>140.41666666666669</v>
      </c>
      <c r="K32" s="230">
        <v>138.75</v>
      </c>
      <c r="L32" s="230">
        <v>137.25</v>
      </c>
      <c r="M32" s="230">
        <v>74.00403</v>
      </c>
      <c r="N32" s="1"/>
      <c r="O32" s="1"/>
    </row>
    <row r="33" spans="1:15" ht="12.75" customHeight="1">
      <c r="A33" s="213">
        <v>24</v>
      </c>
      <c r="B33" s="216" t="s">
        <v>57</v>
      </c>
      <c r="C33" s="230">
        <v>2843.1</v>
      </c>
      <c r="D33" s="231">
        <v>2831.5666666666671</v>
      </c>
      <c r="E33" s="231">
        <v>2817.5333333333342</v>
      </c>
      <c r="F33" s="231">
        <v>2791.9666666666672</v>
      </c>
      <c r="G33" s="231">
        <v>2777.9333333333343</v>
      </c>
      <c r="H33" s="231">
        <v>2857.1333333333341</v>
      </c>
      <c r="I33" s="231">
        <v>2871.166666666667</v>
      </c>
      <c r="J33" s="231">
        <v>2896.733333333334</v>
      </c>
      <c r="K33" s="230">
        <v>2845.6</v>
      </c>
      <c r="L33" s="230">
        <v>2806</v>
      </c>
      <c r="M33" s="230">
        <v>7.5455500000000004</v>
      </c>
      <c r="N33" s="1"/>
      <c r="O33" s="1"/>
    </row>
    <row r="34" spans="1:15" ht="12.75" customHeight="1">
      <c r="A34" s="213">
        <v>25</v>
      </c>
      <c r="B34" s="216" t="s">
        <v>298</v>
      </c>
      <c r="C34" s="230">
        <v>1454.35</v>
      </c>
      <c r="D34" s="231">
        <v>1450.4666666666665</v>
      </c>
      <c r="E34" s="231">
        <v>1436.9333333333329</v>
      </c>
      <c r="F34" s="231">
        <v>1419.5166666666664</v>
      </c>
      <c r="G34" s="231">
        <v>1405.9833333333329</v>
      </c>
      <c r="H34" s="231">
        <v>1467.883333333333</v>
      </c>
      <c r="I34" s="231">
        <v>1481.4166666666663</v>
      </c>
      <c r="J34" s="231">
        <v>1498.833333333333</v>
      </c>
      <c r="K34" s="230">
        <v>1464</v>
      </c>
      <c r="L34" s="230">
        <v>1433.05</v>
      </c>
      <c r="M34" s="230">
        <v>2.38001</v>
      </c>
      <c r="N34" s="1"/>
      <c r="O34" s="1"/>
    </row>
    <row r="35" spans="1:15" ht="12.75" customHeight="1">
      <c r="A35" s="213">
        <v>26</v>
      </c>
      <c r="B35" s="216" t="s">
        <v>60</v>
      </c>
      <c r="C35" s="230">
        <v>558.54999999999995</v>
      </c>
      <c r="D35" s="231">
        <v>561.2833333333333</v>
      </c>
      <c r="E35" s="231">
        <v>553.36666666666656</v>
      </c>
      <c r="F35" s="231">
        <v>548.18333333333328</v>
      </c>
      <c r="G35" s="231">
        <v>540.26666666666654</v>
      </c>
      <c r="H35" s="231">
        <v>566.46666666666658</v>
      </c>
      <c r="I35" s="231">
        <v>574.38333333333333</v>
      </c>
      <c r="J35" s="231">
        <v>579.56666666666661</v>
      </c>
      <c r="K35" s="230">
        <v>569.20000000000005</v>
      </c>
      <c r="L35" s="230">
        <v>556.1</v>
      </c>
      <c r="M35" s="230">
        <v>14.196</v>
      </c>
      <c r="N35" s="1"/>
      <c r="O35" s="1"/>
    </row>
    <row r="36" spans="1:15" ht="12.75" customHeight="1">
      <c r="A36" s="213">
        <v>27</v>
      </c>
      <c r="B36" s="216" t="s">
        <v>240</v>
      </c>
      <c r="C36" s="230">
        <v>3497.1</v>
      </c>
      <c r="D36" s="231">
        <v>3491.0333333333333</v>
      </c>
      <c r="E36" s="231">
        <v>3452.0666666666666</v>
      </c>
      <c r="F36" s="231">
        <v>3407.0333333333333</v>
      </c>
      <c r="G36" s="231">
        <v>3368.0666666666666</v>
      </c>
      <c r="H36" s="231">
        <v>3536.0666666666666</v>
      </c>
      <c r="I36" s="231">
        <v>3575.0333333333328</v>
      </c>
      <c r="J36" s="231">
        <v>3620.0666666666666</v>
      </c>
      <c r="K36" s="230">
        <v>3530</v>
      </c>
      <c r="L36" s="230">
        <v>3446</v>
      </c>
      <c r="M36" s="230">
        <v>2.39351</v>
      </c>
      <c r="N36" s="1"/>
      <c r="O36" s="1"/>
    </row>
    <row r="37" spans="1:15" ht="12.75" customHeight="1">
      <c r="A37" s="213">
        <v>28</v>
      </c>
      <c r="B37" s="216" t="s">
        <v>61</v>
      </c>
      <c r="C37" s="230">
        <v>864.55</v>
      </c>
      <c r="D37" s="231">
        <v>869.18333333333339</v>
      </c>
      <c r="E37" s="231">
        <v>856.36666666666679</v>
      </c>
      <c r="F37" s="231">
        <v>848.18333333333339</v>
      </c>
      <c r="G37" s="231">
        <v>835.36666666666679</v>
      </c>
      <c r="H37" s="231">
        <v>877.36666666666679</v>
      </c>
      <c r="I37" s="231">
        <v>890.18333333333339</v>
      </c>
      <c r="J37" s="231">
        <v>898.36666666666679</v>
      </c>
      <c r="K37" s="230">
        <v>882</v>
      </c>
      <c r="L37" s="230">
        <v>861</v>
      </c>
      <c r="M37" s="230">
        <v>225.77379999999999</v>
      </c>
      <c r="N37" s="1"/>
      <c r="O37" s="1"/>
    </row>
    <row r="38" spans="1:15" ht="12.75" customHeight="1">
      <c r="A38" s="213">
        <v>29</v>
      </c>
      <c r="B38" s="216" t="s">
        <v>62</v>
      </c>
      <c r="C38" s="230">
        <v>4254.3500000000004</v>
      </c>
      <c r="D38" s="231">
        <v>4262.1333333333341</v>
      </c>
      <c r="E38" s="231">
        <v>4213.2666666666682</v>
      </c>
      <c r="F38" s="231">
        <v>4172.1833333333343</v>
      </c>
      <c r="G38" s="231">
        <v>4123.3166666666684</v>
      </c>
      <c r="H38" s="231">
        <v>4303.2166666666681</v>
      </c>
      <c r="I38" s="231">
        <v>4352.0833333333348</v>
      </c>
      <c r="J38" s="231">
        <v>4393.1666666666679</v>
      </c>
      <c r="K38" s="230">
        <v>4311</v>
      </c>
      <c r="L38" s="230">
        <v>4221.05</v>
      </c>
      <c r="M38" s="230">
        <v>7.1898400000000002</v>
      </c>
      <c r="N38" s="1"/>
      <c r="O38" s="1"/>
    </row>
    <row r="39" spans="1:15" ht="12.75" customHeight="1">
      <c r="A39" s="213">
        <v>30</v>
      </c>
      <c r="B39" s="216" t="s">
        <v>65</v>
      </c>
      <c r="C39" s="230">
        <v>5961.45</v>
      </c>
      <c r="D39" s="231">
        <v>5953.1500000000005</v>
      </c>
      <c r="E39" s="231">
        <v>5908.3000000000011</v>
      </c>
      <c r="F39" s="231">
        <v>5855.1500000000005</v>
      </c>
      <c r="G39" s="231">
        <v>5810.3000000000011</v>
      </c>
      <c r="H39" s="231">
        <v>6006.3000000000011</v>
      </c>
      <c r="I39" s="231">
        <v>6051.1500000000015</v>
      </c>
      <c r="J39" s="231">
        <v>6104.3000000000011</v>
      </c>
      <c r="K39" s="230">
        <v>5998</v>
      </c>
      <c r="L39" s="230">
        <v>5900</v>
      </c>
      <c r="M39" s="230">
        <v>6.7285700000000004</v>
      </c>
      <c r="N39" s="1"/>
      <c r="O39" s="1"/>
    </row>
    <row r="40" spans="1:15" ht="12.75" customHeight="1">
      <c r="A40" s="213">
        <v>31</v>
      </c>
      <c r="B40" s="216" t="s">
        <v>64</v>
      </c>
      <c r="C40" s="230">
        <v>1341.15</v>
      </c>
      <c r="D40" s="231">
        <v>1341.5500000000002</v>
      </c>
      <c r="E40" s="231">
        <v>1330.1500000000003</v>
      </c>
      <c r="F40" s="231">
        <v>1319.15</v>
      </c>
      <c r="G40" s="231">
        <v>1307.7500000000002</v>
      </c>
      <c r="H40" s="231">
        <v>1352.5500000000004</v>
      </c>
      <c r="I40" s="231">
        <v>1363.95</v>
      </c>
      <c r="J40" s="231">
        <v>1374.9500000000005</v>
      </c>
      <c r="K40" s="230">
        <v>1352.95</v>
      </c>
      <c r="L40" s="230">
        <v>1330.55</v>
      </c>
      <c r="M40" s="230">
        <v>10.739229999999999</v>
      </c>
      <c r="N40" s="1"/>
      <c r="O40" s="1"/>
    </row>
    <row r="41" spans="1:15" ht="12.75" customHeight="1">
      <c r="A41" s="213">
        <v>32</v>
      </c>
      <c r="B41" s="216" t="s">
        <v>241</v>
      </c>
      <c r="C41" s="230">
        <v>6097.3</v>
      </c>
      <c r="D41" s="231">
        <v>6056.7666666666664</v>
      </c>
      <c r="E41" s="231">
        <v>5993.5333333333328</v>
      </c>
      <c r="F41" s="231">
        <v>5889.7666666666664</v>
      </c>
      <c r="G41" s="231">
        <v>5826.5333333333328</v>
      </c>
      <c r="H41" s="231">
        <v>6160.5333333333328</v>
      </c>
      <c r="I41" s="231">
        <v>6223.7666666666664</v>
      </c>
      <c r="J41" s="231">
        <v>6327.5333333333328</v>
      </c>
      <c r="K41" s="230">
        <v>6120</v>
      </c>
      <c r="L41" s="230">
        <v>5953</v>
      </c>
      <c r="M41" s="230">
        <v>0.28375</v>
      </c>
      <c r="N41" s="1"/>
      <c r="O41" s="1"/>
    </row>
    <row r="42" spans="1:15" ht="12.75" customHeight="1">
      <c r="A42" s="213">
        <v>33</v>
      </c>
      <c r="B42" s="216" t="s">
        <v>66</v>
      </c>
      <c r="C42" s="230">
        <v>2083.5500000000002</v>
      </c>
      <c r="D42" s="231">
        <v>2071.1666666666665</v>
      </c>
      <c r="E42" s="231">
        <v>2053.833333333333</v>
      </c>
      <c r="F42" s="231">
        <v>2024.1166666666666</v>
      </c>
      <c r="G42" s="231">
        <v>2006.7833333333331</v>
      </c>
      <c r="H42" s="231">
        <v>2100.8833333333332</v>
      </c>
      <c r="I42" s="231">
        <v>2118.2166666666662</v>
      </c>
      <c r="J42" s="231">
        <v>2147.9333333333329</v>
      </c>
      <c r="K42" s="230">
        <v>2088.5</v>
      </c>
      <c r="L42" s="230">
        <v>2041.45</v>
      </c>
      <c r="M42" s="230">
        <v>1.0109999999999999</v>
      </c>
      <c r="N42" s="1"/>
      <c r="O42" s="1"/>
    </row>
    <row r="43" spans="1:15" ht="12.75" customHeight="1">
      <c r="A43" s="213">
        <v>34</v>
      </c>
      <c r="B43" s="216" t="s">
        <v>67</v>
      </c>
      <c r="C43" s="230">
        <v>206.7</v>
      </c>
      <c r="D43" s="231">
        <v>206.03333333333333</v>
      </c>
      <c r="E43" s="231">
        <v>203.76666666666665</v>
      </c>
      <c r="F43" s="231">
        <v>200.83333333333331</v>
      </c>
      <c r="G43" s="231">
        <v>198.56666666666663</v>
      </c>
      <c r="H43" s="231">
        <v>208.96666666666667</v>
      </c>
      <c r="I43" s="231">
        <v>211.23333333333338</v>
      </c>
      <c r="J43" s="231">
        <v>214.16666666666669</v>
      </c>
      <c r="K43" s="230">
        <v>208.3</v>
      </c>
      <c r="L43" s="230">
        <v>203.1</v>
      </c>
      <c r="M43" s="230">
        <v>58.376609999999999</v>
      </c>
      <c r="N43" s="1"/>
      <c r="O43" s="1"/>
    </row>
    <row r="44" spans="1:15" ht="12.75" customHeight="1">
      <c r="A44" s="213">
        <v>35</v>
      </c>
      <c r="B44" s="216" t="s">
        <v>68</v>
      </c>
      <c r="C44" s="230">
        <v>176.35</v>
      </c>
      <c r="D44" s="231">
        <v>174.61666666666665</v>
      </c>
      <c r="E44" s="231">
        <v>172.43333333333328</v>
      </c>
      <c r="F44" s="231">
        <v>168.51666666666662</v>
      </c>
      <c r="G44" s="231">
        <v>166.33333333333326</v>
      </c>
      <c r="H44" s="231">
        <v>178.5333333333333</v>
      </c>
      <c r="I44" s="231">
        <v>180.71666666666664</v>
      </c>
      <c r="J44" s="231">
        <v>184.63333333333333</v>
      </c>
      <c r="K44" s="230">
        <v>176.8</v>
      </c>
      <c r="L44" s="230">
        <v>170.7</v>
      </c>
      <c r="M44" s="230">
        <v>266.81554999999997</v>
      </c>
      <c r="N44" s="1"/>
      <c r="O44" s="1"/>
    </row>
    <row r="45" spans="1:15" ht="12.75" customHeight="1">
      <c r="A45" s="213">
        <v>36</v>
      </c>
      <c r="B45" s="216" t="s">
        <v>242</v>
      </c>
      <c r="C45" s="230">
        <v>79.95</v>
      </c>
      <c r="D45" s="231">
        <v>78.8</v>
      </c>
      <c r="E45" s="231">
        <v>77.349999999999994</v>
      </c>
      <c r="F45" s="231">
        <v>74.75</v>
      </c>
      <c r="G45" s="231">
        <v>73.3</v>
      </c>
      <c r="H45" s="231">
        <v>81.399999999999991</v>
      </c>
      <c r="I45" s="231">
        <v>82.850000000000009</v>
      </c>
      <c r="J45" s="231">
        <v>85.449999999999989</v>
      </c>
      <c r="K45" s="230">
        <v>80.25</v>
      </c>
      <c r="L45" s="230">
        <v>76.2</v>
      </c>
      <c r="M45" s="230">
        <v>160.77036000000001</v>
      </c>
      <c r="N45" s="1"/>
      <c r="O45" s="1"/>
    </row>
    <row r="46" spans="1:15" ht="12.75" customHeight="1">
      <c r="A46" s="213">
        <v>37</v>
      </c>
      <c r="B46" s="216" t="s">
        <v>69</v>
      </c>
      <c r="C46" s="230">
        <v>1408.85</v>
      </c>
      <c r="D46" s="231">
        <v>1403.5833333333333</v>
      </c>
      <c r="E46" s="231">
        <v>1395.2666666666664</v>
      </c>
      <c r="F46" s="231">
        <v>1381.6833333333332</v>
      </c>
      <c r="G46" s="231">
        <v>1373.3666666666663</v>
      </c>
      <c r="H46" s="231">
        <v>1417.1666666666665</v>
      </c>
      <c r="I46" s="231">
        <v>1425.4833333333336</v>
      </c>
      <c r="J46" s="231">
        <v>1439.0666666666666</v>
      </c>
      <c r="K46" s="230">
        <v>1411.9</v>
      </c>
      <c r="L46" s="230">
        <v>1390</v>
      </c>
      <c r="M46" s="230">
        <v>4.9255000000000004</v>
      </c>
      <c r="N46" s="1"/>
      <c r="O46" s="1"/>
    </row>
    <row r="47" spans="1:15" ht="12.75" customHeight="1">
      <c r="A47" s="213">
        <v>38</v>
      </c>
      <c r="B47" s="216" t="s">
        <v>72</v>
      </c>
      <c r="C47" s="230">
        <v>580.75</v>
      </c>
      <c r="D47" s="231">
        <v>579.9</v>
      </c>
      <c r="E47" s="231">
        <v>574.84999999999991</v>
      </c>
      <c r="F47" s="231">
        <v>568.94999999999993</v>
      </c>
      <c r="G47" s="231">
        <v>563.89999999999986</v>
      </c>
      <c r="H47" s="231">
        <v>585.79999999999995</v>
      </c>
      <c r="I47" s="231">
        <v>590.84999999999991</v>
      </c>
      <c r="J47" s="231">
        <v>596.75</v>
      </c>
      <c r="K47" s="230">
        <v>584.95000000000005</v>
      </c>
      <c r="L47" s="230">
        <v>574</v>
      </c>
      <c r="M47" s="230">
        <v>3.1872799999999999</v>
      </c>
      <c r="N47" s="1"/>
      <c r="O47" s="1"/>
    </row>
    <row r="48" spans="1:15" ht="12.75" customHeight="1">
      <c r="A48" s="213">
        <v>39</v>
      </c>
      <c r="B48" s="216" t="s">
        <v>71</v>
      </c>
      <c r="C48" s="230">
        <v>101.4</v>
      </c>
      <c r="D48" s="231">
        <v>100.96666666666665</v>
      </c>
      <c r="E48" s="231">
        <v>100.43333333333331</v>
      </c>
      <c r="F48" s="231">
        <v>99.466666666666654</v>
      </c>
      <c r="G48" s="231">
        <v>98.933333333333309</v>
      </c>
      <c r="H48" s="231">
        <v>101.93333333333331</v>
      </c>
      <c r="I48" s="231">
        <v>102.46666666666664</v>
      </c>
      <c r="J48" s="231">
        <v>103.43333333333331</v>
      </c>
      <c r="K48" s="230">
        <v>101.5</v>
      </c>
      <c r="L48" s="230">
        <v>100</v>
      </c>
      <c r="M48" s="230">
        <v>83.231620000000007</v>
      </c>
      <c r="N48" s="1"/>
      <c r="O48" s="1"/>
    </row>
    <row r="49" spans="1:15" ht="12.75" customHeight="1">
      <c r="A49" s="213">
        <v>40</v>
      </c>
      <c r="B49" s="216" t="s">
        <v>73</v>
      </c>
      <c r="C49" s="230">
        <v>777.95</v>
      </c>
      <c r="D49" s="231">
        <v>772.29999999999984</v>
      </c>
      <c r="E49" s="231">
        <v>765.1999999999997</v>
      </c>
      <c r="F49" s="231">
        <v>752.44999999999982</v>
      </c>
      <c r="G49" s="231">
        <v>745.34999999999968</v>
      </c>
      <c r="H49" s="231">
        <v>785.04999999999973</v>
      </c>
      <c r="I49" s="231">
        <v>792.14999999999986</v>
      </c>
      <c r="J49" s="231">
        <v>804.89999999999975</v>
      </c>
      <c r="K49" s="230">
        <v>779.4</v>
      </c>
      <c r="L49" s="230">
        <v>759.55</v>
      </c>
      <c r="M49" s="230">
        <v>8.6579700000000006</v>
      </c>
      <c r="N49" s="1"/>
      <c r="O49" s="1"/>
    </row>
    <row r="50" spans="1:15" ht="12.75" customHeight="1">
      <c r="A50" s="213">
        <v>41</v>
      </c>
      <c r="B50" s="216" t="s">
        <v>76</v>
      </c>
      <c r="C50" s="230">
        <v>72.650000000000006</v>
      </c>
      <c r="D50" s="231">
        <v>72.216666666666669</v>
      </c>
      <c r="E50" s="231">
        <v>71.433333333333337</v>
      </c>
      <c r="F50" s="231">
        <v>70.216666666666669</v>
      </c>
      <c r="G50" s="231">
        <v>69.433333333333337</v>
      </c>
      <c r="H50" s="231">
        <v>73.433333333333337</v>
      </c>
      <c r="I50" s="231">
        <v>74.216666666666669</v>
      </c>
      <c r="J50" s="231">
        <v>75.433333333333337</v>
      </c>
      <c r="K50" s="230">
        <v>73</v>
      </c>
      <c r="L50" s="230">
        <v>71</v>
      </c>
      <c r="M50" s="230">
        <v>100.21225</v>
      </c>
      <c r="N50" s="1"/>
      <c r="O50" s="1"/>
    </row>
    <row r="51" spans="1:15" ht="12.75" customHeight="1">
      <c r="A51" s="213">
        <v>42</v>
      </c>
      <c r="B51" s="216" t="s">
        <v>80</v>
      </c>
      <c r="C51" s="230">
        <v>335.7</v>
      </c>
      <c r="D51" s="231">
        <v>334</v>
      </c>
      <c r="E51" s="231">
        <v>332</v>
      </c>
      <c r="F51" s="231">
        <v>328.3</v>
      </c>
      <c r="G51" s="231">
        <v>326.3</v>
      </c>
      <c r="H51" s="231">
        <v>337.7</v>
      </c>
      <c r="I51" s="231">
        <v>339.7</v>
      </c>
      <c r="J51" s="231">
        <v>343.4</v>
      </c>
      <c r="K51" s="230">
        <v>336</v>
      </c>
      <c r="L51" s="230">
        <v>330.3</v>
      </c>
      <c r="M51" s="230">
        <v>14.527810000000001</v>
      </c>
      <c r="N51" s="1"/>
      <c r="O51" s="1"/>
    </row>
    <row r="52" spans="1:15" ht="12.75" customHeight="1">
      <c r="A52" s="213">
        <v>43</v>
      </c>
      <c r="B52" s="216" t="s">
        <v>75</v>
      </c>
      <c r="C52" s="230">
        <v>759.65</v>
      </c>
      <c r="D52" s="231">
        <v>767.66666666666663</v>
      </c>
      <c r="E52" s="231">
        <v>746.33333333333326</v>
      </c>
      <c r="F52" s="231">
        <v>733.01666666666665</v>
      </c>
      <c r="G52" s="231">
        <v>711.68333333333328</v>
      </c>
      <c r="H52" s="231">
        <v>780.98333333333323</v>
      </c>
      <c r="I52" s="231">
        <v>802.31666666666649</v>
      </c>
      <c r="J52" s="231">
        <v>815.63333333333321</v>
      </c>
      <c r="K52" s="230">
        <v>789</v>
      </c>
      <c r="L52" s="230">
        <v>754.35</v>
      </c>
      <c r="M52" s="230">
        <v>90.834370000000007</v>
      </c>
      <c r="N52" s="1"/>
      <c r="O52" s="1"/>
    </row>
    <row r="53" spans="1:15" ht="12.75" customHeight="1">
      <c r="A53" s="213">
        <v>44</v>
      </c>
      <c r="B53" s="216" t="s">
        <v>77</v>
      </c>
      <c r="C53" s="230">
        <v>223.95</v>
      </c>
      <c r="D53" s="231">
        <v>223.61666666666667</v>
      </c>
      <c r="E53" s="231">
        <v>222.58333333333334</v>
      </c>
      <c r="F53" s="231">
        <v>221.21666666666667</v>
      </c>
      <c r="G53" s="231">
        <v>220.18333333333334</v>
      </c>
      <c r="H53" s="231">
        <v>224.98333333333335</v>
      </c>
      <c r="I53" s="231">
        <v>226.01666666666665</v>
      </c>
      <c r="J53" s="231">
        <v>227.38333333333335</v>
      </c>
      <c r="K53" s="230">
        <v>224.65</v>
      </c>
      <c r="L53" s="230">
        <v>222.25</v>
      </c>
      <c r="M53" s="230">
        <v>31.000509999999998</v>
      </c>
      <c r="N53" s="1"/>
      <c r="O53" s="1"/>
    </row>
    <row r="54" spans="1:15" ht="12.75" customHeight="1">
      <c r="A54" s="213">
        <v>45</v>
      </c>
      <c r="B54" s="216" t="s">
        <v>78</v>
      </c>
      <c r="C54" s="230">
        <v>18885.2</v>
      </c>
      <c r="D54" s="231">
        <v>18899.050000000003</v>
      </c>
      <c r="E54" s="231">
        <v>18748.200000000004</v>
      </c>
      <c r="F54" s="231">
        <v>18611.2</v>
      </c>
      <c r="G54" s="231">
        <v>18460.350000000002</v>
      </c>
      <c r="H54" s="231">
        <v>19036.050000000007</v>
      </c>
      <c r="I54" s="231">
        <v>19186.900000000005</v>
      </c>
      <c r="J54" s="231">
        <v>19323.900000000009</v>
      </c>
      <c r="K54" s="230">
        <v>19049.900000000001</v>
      </c>
      <c r="L54" s="230">
        <v>18762.05</v>
      </c>
      <c r="M54" s="230">
        <v>0.21809999999999999</v>
      </c>
      <c r="N54" s="1"/>
      <c r="O54" s="1"/>
    </row>
    <row r="55" spans="1:15" ht="12.75" customHeight="1">
      <c r="A55" s="213">
        <v>46</v>
      </c>
      <c r="B55" s="216" t="s">
        <v>81</v>
      </c>
      <c r="C55" s="230">
        <v>4338.6000000000004</v>
      </c>
      <c r="D55" s="231">
        <v>4334.4333333333334</v>
      </c>
      <c r="E55" s="231">
        <v>4263.8666666666668</v>
      </c>
      <c r="F55" s="231">
        <v>4189.1333333333332</v>
      </c>
      <c r="G55" s="231">
        <v>4118.5666666666666</v>
      </c>
      <c r="H55" s="231">
        <v>4409.166666666667</v>
      </c>
      <c r="I55" s="231">
        <v>4479.7333333333345</v>
      </c>
      <c r="J55" s="231">
        <v>4554.4666666666672</v>
      </c>
      <c r="K55" s="230">
        <v>4405</v>
      </c>
      <c r="L55" s="230">
        <v>4259.7</v>
      </c>
      <c r="M55" s="230">
        <v>6.3145699999999998</v>
      </c>
      <c r="N55" s="1"/>
      <c r="O55" s="1"/>
    </row>
    <row r="56" spans="1:15" ht="12.75" customHeight="1">
      <c r="A56" s="213">
        <v>47</v>
      </c>
      <c r="B56" s="216" t="s">
        <v>82</v>
      </c>
      <c r="C56" s="230">
        <v>297.45</v>
      </c>
      <c r="D56" s="231">
        <v>294.58333333333331</v>
      </c>
      <c r="E56" s="231">
        <v>291.16666666666663</v>
      </c>
      <c r="F56" s="231">
        <v>284.88333333333333</v>
      </c>
      <c r="G56" s="231">
        <v>281.46666666666664</v>
      </c>
      <c r="H56" s="231">
        <v>300.86666666666662</v>
      </c>
      <c r="I56" s="231">
        <v>304.28333333333325</v>
      </c>
      <c r="J56" s="231">
        <v>310.56666666666661</v>
      </c>
      <c r="K56" s="230">
        <v>298</v>
      </c>
      <c r="L56" s="230">
        <v>288.3</v>
      </c>
      <c r="M56" s="230">
        <v>90.78989</v>
      </c>
      <c r="N56" s="1"/>
      <c r="O56" s="1"/>
    </row>
    <row r="57" spans="1:15" ht="12.75" customHeight="1">
      <c r="A57" s="213">
        <v>48</v>
      </c>
      <c r="B57" s="216" t="s">
        <v>83</v>
      </c>
      <c r="C57" s="230">
        <v>836.45</v>
      </c>
      <c r="D57" s="231">
        <v>831.88333333333321</v>
      </c>
      <c r="E57" s="231">
        <v>823.86666666666645</v>
      </c>
      <c r="F57" s="231">
        <v>811.28333333333319</v>
      </c>
      <c r="G57" s="231">
        <v>803.26666666666642</v>
      </c>
      <c r="H57" s="231">
        <v>844.46666666666647</v>
      </c>
      <c r="I57" s="231">
        <v>852.48333333333335</v>
      </c>
      <c r="J57" s="231">
        <v>865.06666666666649</v>
      </c>
      <c r="K57" s="230">
        <v>839.9</v>
      </c>
      <c r="L57" s="230">
        <v>819.3</v>
      </c>
      <c r="M57" s="230">
        <v>25.269259999999999</v>
      </c>
      <c r="N57" s="1"/>
      <c r="O57" s="1"/>
    </row>
    <row r="58" spans="1:15" ht="12.75" customHeight="1">
      <c r="A58" s="213">
        <v>49</v>
      </c>
      <c r="B58" s="216" t="s">
        <v>84</v>
      </c>
      <c r="C58" s="230">
        <v>906.45</v>
      </c>
      <c r="D58" s="231">
        <v>908.33333333333337</v>
      </c>
      <c r="E58" s="231">
        <v>899.2166666666667</v>
      </c>
      <c r="F58" s="231">
        <v>891.98333333333335</v>
      </c>
      <c r="G58" s="231">
        <v>882.86666666666667</v>
      </c>
      <c r="H58" s="231">
        <v>915.56666666666672</v>
      </c>
      <c r="I58" s="231">
        <v>924.68333333333328</v>
      </c>
      <c r="J58" s="231">
        <v>931.91666666666674</v>
      </c>
      <c r="K58" s="230">
        <v>917.45</v>
      </c>
      <c r="L58" s="230">
        <v>901.1</v>
      </c>
      <c r="M58" s="230">
        <v>26.049790000000002</v>
      </c>
      <c r="N58" s="1"/>
      <c r="O58" s="1"/>
    </row>
    <row r="59" spans="1:15" ht="12.75" customHeight="1">
      <c r="A59" s="213">
        <v>50</v>
      </c>
      <c r="B59" s="216" t="s">
        <v>802</v>
      </c>
      <c r="C59" s="230">
        <v>1424.55</v>
      </c>
      <c r="D59" s="231">
        <v>1432.3833333333332</v>
      </c>
      <c r="E59" s="231">
        <v>1407.1666666666665</v>
      </c>
      <c r="F59" s="231">
        <v>1389.7833333333333</v>
      </c>
      <c r="G59" s="231">
        <v>1364.5666666666666</v>
      </c>
      <c r="H59" s="231">
        <v>1449.7666666666664</v>
      </c>
      <c r="I59" s="231">
        <v>1474.9833333333331</v>
      </c>
      <c r="J59" s="231">
        <v>1492.3666666666663</v>
      </c>
      <c r="K59" s="230">
        <v>1457.6</v>
      </c>
      <c r="L59" s="230">
        <v>1415</v>
      </c>
      <c r="M59" s="230">
        <v>0.42802000000000001</v>
      </c>
      <c r="N59" s="1"/>
      <c r="O59" s="1"/>
    </row>
    <row r="60" spans="1:15" ht="12.75" customHeight="1">
      <c r="A60" s="213">
        <v>51</v>
      </c>
      <c r="B60" s="216" t="s">
        <v>85</v>
      </c>
      <c r="C60" s="230">
        <v>229.6</v>
      </c>
      <c r="D60" s="231">
        <v>228.31666666666663</v>
      </c>
      <c r="E60" s="231">
        <v>226.68333333333328</v>
      </c>
      <c r="F60" s="231">
        <v>223.76666666666665</v>
      </c>
      <c r="G60" s="231">
        <v>222.1333333333333</v>
      </c>
      <c r="H60" s="231">
        <v>231.23333333333326</v>
      </c>
      <c r="I60" s="231">
        <v>232.86666666666665</v>
      </c>
      <c r="J60" s="231">
        <v>235.78333333333325</v>
      </c>
      <c r="K60" s="230">
        <v>229.95</v>
      </c>
      <c r="L60" s="230">
        <v>225.4</v>
      </c>
      <c r="M60" s="230">
        <v>62.65943</v>
      </c>
      <c r="N60" s="1"/>
      <c r="O60" s="1"/>
    </row>
    <row r="61" spans="1:15" ht="12.75" customHeight="1">
      <c r="A61" s="213">
        <v>52</v>
      </c>
      <c r="B61" s="216" t="s">
        <v>87</v>
      </c>
      <c r="C61" s="230">
        <v>3891.9</v>
      </c>
      <c r="D61" s="231">
        <v>3851.2999999999997</v>
      </c>
      <c r="E61" s="231">
        <v>3792.5999999999995</v>
      </c>
      <c r="F61" s="231">
        <v>3693.2999999999997</v>
      </c>
      <c r="G61" s="231">
        <v>3634.5999999999995</v>
      </c>
      <c r="H61" s="231">
        <v>3950.5999999999995</v>
      </c>
      <c r="I61" s="231">
        <v>4009.2999999999993</v>
      </c>
      <c r="J61" s="231">
        <v>4108.5999999999995</v>
      </c>
      <c r="K61" s="230">
        <v>3910</v>
      </c>
      <c r="L61" s="230">
        <v>3752</v>
      </c>
      <c r="M61" s="230">
        <v>7.3472900000000001</v>
      </c>
      <c r="N61" s="1"/>
      <c r="O61" s="1"/>
    </row>
    <row r="62" spans="1:15" ht="12.75" customHeight="1">
      <c r="A62" s="213">
        <v>53</v>
      </c>
      <c r="B62" s="216" t="s">
        <v>88</v>
      </c>
      <c r="C62" s="230">
        <v>1559.2</v>
      </c>
      <c r="D62" s="231">
        <v>1557.8500000000001</v>
      </c>
      <c r="E62" s="231">
        <v>1547.0000000000002</v>
      </c>
      <c r="F62" s="231">
        <v>1534.8000000000002</v>
      </c>
      <c r="G62" s="231">
        <v>1523.9500000000003</v>
      </c>
      <c r="H62" s="231">
        <v>1570.0500000000002</v>
      </c>
      <c r="I62" s="231">
        <v>1580.9</v>
      </c>
      <c r="J62" s="231">
        <v>1593.1000000000001</v>
      </c>
      <c r="K62" s="230">
        <v>1568.7</v>
      </c>
      <c r="L62" s="230">
        <v>1545.65</v>
      </c>
      <c r="M62" s="230">
        <v>3.1083099999999999</v>
      </c>
      <c r="N62" s="1"/>
      <c r="O62" s="1"/>
    </row>
    <row r="63" spans="1:15" ht="12.75" customHeight="1">
      <c r="A63" s="213">
        <v>54</v>
      </c>
      <c r="B63" s="216" t="s">
        <v>89</v>
      </c>
      <c r="C63" s="230">
        <v>605.04999999999995</v>
      </c>
      <c r="D63" s="231">
        <v>604.01666666666665</v>
      </c>
      <c r="E63" s="231">
        <v>599.0333333333333</v>
      </c>
      <c r="F63" s="231">
        <v>593.01666666666665</v>
      </c>
      <c r="G63" s="231">
        <v>588.0333333333333</v>
      </c>
      <c r="H63" s="231">
        <v>610.0333333333333</v>
      </c>
      <c r="I63" s="231">
        <v>615.01666666666665</v>
      </c>
      <c r="J63" s="231">
        <v>621.0333333333333</v>
      </c>
      <c r="K63" s="230">
        <v>609</v>
      </c>
      <c r="L63" s="230">
        <v>598</v>
      </c>
      <c r="M63" s="230">
        <v>5.2506899999999996</v>
      </c>
      <c r="N63" s="1"/>
      <c r="O63" s="1"/>
    </row>
    <row r="64" spans="1:15" ht="12.75" customHeight="1">
      <c r="A64" s="213">
        <v>55</v>
      </c>
      <c r="B64" s="216" t="s">
        <v>90</v>
      </c>
      <c r="C64" s="230">
        <v>925.95</v>
      </c>
      <c r="D64" s="231">
        <v>926.35</v>
      </c>
      <c r="E64" s="231">
        <v>918.85</v>
      </c>
      <c r="F64" s="231">
        <v>911.75</v>
      </c>
      <c r="G64" s="231">
        <v>904.25</v>
      </c>
      <c r="H64" s="231">
        <v>933.45</v>
      </c>
      <c r="I64" s="231">
        <v>940.95</v>
      </c>
      <c r="J64" s="231">
        <v>948.05000000000007</v>
      </c>
      <c r="K64" s="230">
        <v>933.85</v>
      </c>
      <c r="L64" s="230">
        <v>919.25</v>
      </c>
      <c r="M64" s="230">
        <v>1.7961100000000001</v>
      </c>
      <c r="N64" s="1"/>
      <c r="O64" s="1"/>
    </row>
    <row r="65" spans="1:15" ht="12.75" customHeight="1">
      <c r="A65" s="213">
        <v>56</v>
      </c>
      <c r="B65" s="216" t="s">
        <v>246</v>
      </c>
      <c r="C65" s="230">
        <v>291.39999999999998</v>
      </c>
      <c r="D65" s="231">
        <v>293.01666666666665</v>
      </c>
      <c r="E65" s="231">
        <v>288.63333333333333</v>
      </c>
      <c r="F65" s="231">
        <v>285.86666666666667</v>
      </c>
      <c r="G65" s="231">
        <v>281.48333333333335</v>
      </c>
      <c r="H65" s="231">
        <v>295.7833333333333</v>
      </c>
      <c r="I65" s="231">
        <v>300.16666666666663</v>
      </c>
      <c r="J65" s="231">
        <v>302.93333333333328</v>
      </c>
      <c r="K65" s="230">
        <v>297.39999999999998</v>
      </c>
      <c r="L65" s="230">
        <v>290.25</v>
      </c>
      <c r="M65" s="230">
        <v>21.541080000000001</v>
      </c>
      <c r="N65" s="1"/>
      <c r="O65" s="1"/>
    </row>
    <row r="66" spans="1:15" ht="12.75" customHeight="1">
      <c r="A66" s="213">
        <v>57</v>
      </c>
      <c r="B66" s="216" t="s">
        <v>92</v>
      </c>
      <c r="C66" s="230">
        <v>1498.65</v>
      </c>
      <c r="D66" s="231">
        <v>1510.55</v>
      </c>
      <c r="E66" s="231">
        <v>1481.1</v>
      </c>
      <c r="F66" s="231">
        <v>1463.55</v>
      </c>
      <c r="G66" s="231">
        <v>1434.1</v>
      </c>
      <c r="H66" s="231">
        <v>1528.1</v>
      </c>
      <c r="I66" s="231">
        <v>1557.5500000000002</v>
      </c>
      <c r="J66" s="231">
        <v>1575.1</v>
      </c>
      <c r="K66" s="230">
        <v>1540</v>
      </c>
      <c r="L66" s="230">
        <v>1493</v>
      </c>
      <c r="M66" s="230">
        <v>10.45243</v>
      </c>
      <c r="N66" s="1"/>
      <c r="O66" s="1"/>
    </row>
    <row r="67" spans="1:15" ht="12.75" customHeight="1">
      <c r="A67" s="213">
        <v>58</v>
      </c>
      <c r="B67" s="216" t="s">
        <v>97</v>
      </c>
      <c r="C67" s="230">
        <v>415.35</v>
      </c>
      <c r="D67" s="231">
        <v>415.40000000000003</v>
      </c>
      <c r="E67" s="231">
        <v>411.20000000000005</v>
      </c>
      <c r="F67" s="231">
        <v>407.05</v>
      </c>
      <c r="G67" s="231">
        <v>402.85</v>
      </c>
      <c r="H67" s="231">
        <v>419.55000000000007</v>
      </c>
      <c r="I67" s="231">
        <v>423.75</v>
      </c>
      <c r="J67" s="231">
        <v>427.90000000000009</v>
      </c>
      <c r="K67" s="230">
        <v>419.6</v>
      </c>
      <c r="L67" s="230">
        <v>411.25</v>
      </c>
      <c r="M67" s="230">
        <v>66.356679999999997</v>
      </c>
      <c r="N67" s="1"/>
      <c r="O67" s="1"/>
    </row>
    <row r="68" spans="1:15" ht="12.75" customHeight="1">
      <c r="A68" s="213">
        <v>59</v>
      </c>
      <c r="B68" s="216" t="s">
        <v>93</v>
      </c>
      <c r="C68" s="230">
        <v>524.1</v>
      </c>
      <c r="D68" s="231">
        <v>525.20000000000005</v>
      </c>
      <c r="E68" s="231">
        <v>520.45000000000005</v>
      </c>
      <c r="F68" s="231">
        <v>516.79999999999995</v>
      </c>
      <c r="G68" s="231">
        <v>512.04999999999995</v>
      </c>
      <c r="H68" s="231">
        <v>528.85000000000014</v>
      </c>
      <c r="I68" s="231">
        <v>533.60000000000014</v>
      </c>
      <c r="J68" s="231">
        <v>537.25000000000023</v>
      </c>
      <c r="K68" s="230">
        <v>529.95000000000005</v>
      </c>
      <c r="L68" s="230">
        <v>521.54999999999995</v>
      </c>
      <c r="M68" s="230">
        <v>15.555720000000001</v>
      </c>
      <c r="N68" s="1"/>
      <c r="O68" s="1"/>
    </row>
    <row r="69" spans="1:15" ht="12.75" customHeight="1">
      <c r="A69" s="213">
        <v>60</v>
      </c>
      <c r="B69" s="216" t="s">
        <v>247</v>
      </c>
      <c r="C69" s="230">
        <v>2035.2</v>
      </c>
      <c r="D69" s="231">
        <v>2020.9166666666667</v>
      </c>
      <c r="E69" s="231">
        <v>2000.3333333333335</v>
      </c>
      <c r="F69" s="231">
        <v>1965.4666666666667</v>
      </c>
      <c r="G69" s="231">
        <v>1944.8833333333334</v>
      </c>
      <c r="H69" s="231">
        <v>2055.7833333333338</v>
      </c>
      <c r="I69" s="231">
        <v>2076.3666666666668</v>
      </c>
      <c r="J69" s="231">
        <v>2111.2333333333336</v>
      </c>
      <c r="K69" s="230">
        <v>2041.5</v>
      </c>
      <c r="L69" s="230">
        <v>1986.05</v>
      </c>
      <c r="M69" s="230">
        <v>2.5897999999999999</v>
      </c>
      <c r="N69" s="1"/>
      <c r="O69" s="1"/>
    </row>
    <row r="70" spans="1:15" ht="12.75" customHeight="1">
      <c r="A70" s="213">
        <v>61</v>
      </c>
      <c r="B70" s="216" t="s">
        <v>94</v>
      </c>
      <c r="C70" s="230">
        <v>1853</v>
      </c>
      <c r="D70" s="231">
        <v>1859.1666666666667</v>
      </c>
      <c r="E70" s="231">
        <v>1835.8333333333335</v>
      </c>
      <c r="F70" s="231">
        <v>1818.6666666666667</v>
      </c>
      <c r="G70" s="231">
        <v>1795.3333333333335</v>
      </c>
      <c r="H70" s="231">
        <v>1876.3333333333335</v>
      </c>
      <c r="I70" s="231">
        <v>1899.666666666667</v>
      </c>
      <c r="J70" s="231">
        <v>1916.8333333333335</v>
      </c>
      <c r="K70" s="230">
        <v>1882.5</v>
      </c>
      <c r="L70" s="230">
        <v>1842</v>
      </c>
      <c r="M70" s="230">
        <v>3.1754899999999999</v>
      </c>
      <c r="N70" s="1"/>
      <c r="O70" s="1"/>
    </row>
    <row r="71" spans="1:15" ht="12.75" customHeight="1">
      <c r="A71" s="213">
        <v>62</v>
      </c>
      <c r="B71" s="216" t="s">
        <v>843</v>
      </c>
      <c r="C71" s="230">
        <v>323.2</v>
      </c>
      <c r="D71" s="231">
        <v>323.76666666666665</v>
      </c>
      <c r="E71" s="231">
        <v>321.08333333333331</v>
      </c>
      <c r="F71" s="231">
        <v>318.96666666666664</v>
      </c>
      <c r="G71" s="231">
        <v>316.2833333333333</v>
      </c>
      <c r="H71" s="231">
        <v>325.88333333333333</v>
      </c>
      <c r="I71" s="231">
        <v>328.56666666666672</v>
      </c>
      <c r="J71" s="231">
        <v>330.68333333333334</v>
      </c>
      <c r="K71" s="230">
        <v>326.45</v>
      </c>
      <c r="L71" s="230">
        <v>321.64999999999998</v>
      </c>
      <c r="M71" s="230">
        <v>6.48651</v>
      </c>
      <c r="N71" s="1"/>
      <c r="O71" s="1"/>
    </row>
    <row r="72" spans="1:15" ht="12.75" customHeight="1">
      <c r="A72" s="213">
        <v>63</v>
      </c>
      <c r="B72" s="216" t="s">
        <v>95</v>
      </c>
      <c r="C72" s="230">
        <v>3162.65</v>
      </c>
      <c r="D72" s="231">
        <v>3162.6666666666665</v>
      </c>
      <c r="E72" s="231">
        <v>3131.9833333333331</v>
      </c>
      <c r="F72" s="231">
        <v>3101.3166666666666</v>
      </c>
      <c r="G72" s="231">
        <v>3070.6333333333332</v>
      </c>
      <c r="H72" s="231">
        <v>3193.333333333333</v>
      </c>
      <c r="I72" s="231">
        <v>3224.0166666666664</v>
      </c>
      <c r="J72" s="231">
        <v>3254.6833333333329</v>
      </c>
      <c r="K72" s="230">
        <v>3193.35</v>
      </c>
      <c r="L72" s="230">
        <v>3132</v>
      </c>
      <c r="M72" s="230">
        <v>3.2370899999999998</v>
      </c>
      <c r="N72" s="1"/>
      <c r="O72" s="1"/>
    </row>
    <row r="73" spans="1:15" ht="12.75" customHeight="1">
      <c r="A73" s="213">
        <v>64</v>
      </c>
      <c r="B73" s="216" t="s">
        <v>249</v>
      </c>
      <c r="C73" s="230">
        <v>2957.85</v>
      </c>
      <c r="D73" s="231">
        <v>2957.1333333333332</v>
      </c>
      <c r="E73" s="231">
        <v>2931.7166666666662</v>
      </c>
      <c r="F73" s="231">
        <v>2905.583333333333</v>
      </c>
      <c r="G73" s="231">
        <v>2880.1666666666661</v>
      </c>
      <c r="H73" s="231">
        <v>2983.2666666666664</v>
      </c>
      <c r="I73" s="231">
        <v>3008.6833333333334</v>
      </c>
      <c r="J73" s="231">
        <v>3034.8166666666666</v>
      </c>
      <c r="K73" s="230">
        <v>2982.55</v>
      </c>
      <c r="L73" s="230">
        <v>2931</v>
      </c>
      <c r="M73" s="230">
        <v>1.6406099999999999</v>
      </c>
      <c r="N73" s="1"/>
      <c r="O73" s="1"/>
    </row>
    <row r="74" spans="1:15" ht="12.75" customHeight="1">
      <c r="A74" s="213">
        <v>65</v>
      </c>
      <c r="B74" s="216" t="s">
        <v>143</v>
      </c>
      <c r="C74" s="230">
        <v>1890.6</v>
      </c>
      <c r="D74" s="231">
        <v>1894.95</v>
      </c>
      <c r="E74" s="231">
        <v>1878.9</v>
      </c>
      <c r="F74" s="231">
        <v>1867.2</v>
      </c>
      <c r="G74" s="231">
        <v>1851.15</v>
      </c>
      <c r="H74" s="231">
        <v>1906.65</v>
      </c>
      <c r="I74" s="231">
        <v>1922.6999999999998</v>
      </c>
      <c r="J74" s="231">
        <v>1934.4</v>
      </c>
      <c r="K74" s="230">
        <v>1911</v>
      </c>
      <c r="L74" s="230">
        <v>1883.25</v>
      </c>
      <c r="M74" s="230">
        <v>1.2094</v>
      </c>
      <c r="N74" s="1"/>
      <c r="O74" s="1"/>
    </row>
    <row r="75" spans="1:15" ht="12.75" customHeight="1">
      <c r="A75" s="213">
        <v>66</v>
      </c>
      <c r="B75" s="216" t="s">
        <v>98</v>
      </c>
      <c r="C75" s="230">
        <v>4852.3</v>
      </c>
      <c r="D75" s="231">
        <v>4865</v>
      </c>
      <c r="E75" s="231">
        <v>4807.05</v>
      </c>
      <c r="F75" s="231">
        <v>4761.8</v>
      </c>
      <c r="G75" s="231">
        <v>4703.8500000000004</v>
      </c>
      <c r="H75" s="231">
        <v>4910.25</v>
      </c>
      <c r="I75" s="231">
        <v>4968.2000000000007</v>
      </c>
      <c r="J75" s="231">
        <v>5013.45</v>
      </c>
      <c r="K75" s="230">
        <v>4922.95</v>
      </c>
      <c r="L75" s="230">
        <v>4819.75</v>
      </c>
      <c r="M75" s="230">
        <v>3.4113500000000001</v>
      </c>
      <c r="N75" s="1"/>
      <c r="O75" s="1"/>
    </row>
    <row r="76" spans="1:15" ht="12.75" customHeight="1">
      <c r="A76" s="213">
        <v>67</v>
      </c>
      <c r="B76" s="216" t="s">
        <v>99</v>
      </c>
      <c r="C76" s="230">
        <v>3229</v>
      </c>
      <c r="D76" s="231">
        <v>3229.6666666666665</v>
      </c>
      <c r="E76" s="231">
        <v>3205.333333333333</v>
      </c>
      <c r="F76" s="231">
        <v>3181.6666666666665</v>
      </c>
      <c r="G76" s="231">
        <v>3157.333333333333</v>
      </c>
      <c r="H76" s="231">
        <v>3253.333333333333</v>
      </c>
      <c r="I76" s="231">
        <v>3277.6666666666661</v>
      </c>
      <c r="J76" s="231">
        <v>3301.333333333333</v>
      </c>
      <c r="K76" s="230">
        <v>3254</v>
      </c>
      <c r="L76" s="230">
        <v>3206</v>
      </c>
      <c r="M76" s="230">
        <v>5.39975</v>
      </c>
      <c r="N76" s="1"/>
      <c r="O76" s="1"/>
    </row>
    <row r="77" spans="1:15" ht="12.75" customHeight="1">
      <c r="A77" s="213">
        <v>68</v>
      </c>
      <c r="B77" s="216" t="s">
        <v>250</v>
      </c>
      <c r="C77" s="230">
        <v>363.35</v>
      </c>
      <c r="D77" s="231">
        <v>362.0333333333333</v>
      </c>
      <c r="E77" s="231">
        <v>360.11666666666662</v>
      </c>
      <c r="F77" s="231">
        <v>356.88333333333333</v>
      </c>
      <c r="G77" s="231">
        <v>354.96666666666664</v>
      </c>
      <c r="H77" s="231">
        <v>365.26666666666659</v>
      </c>
      <c r="I77" s="231">
        <v>367.18333333333334</v>
      </c>
      <c r="J77" s="231">
        <v>370.41666666666657</v>
      </c>
      <c r="K77" s="230">
        <v>363.95</v>
      </c>
      <c r="L77" s="230">
        <v>358.8</v>
      </c>
      <c r="M77" s="230">
        <v>1.19421</v>
      </c>
      <c r="N77" s="1"/>
      <c r="O77" s="1"/>
    </row>
    <row r="78" spans="1:15" ht="12.75" customHeight="1">
      <c r="A78" s="213">
        <v>69</v>
      </c>
      <c r="B78" s="216" t="s">
        <v>100</v>
      </c>
      <c r="C78" s="230">
        <v>1983.55</v>
      </c>
      <c r="D78" s="231">
        <v>1974.8500000000001</v>
      </c>
      <c r="E78" s="231">
        <v>1950.7000000000003</v>
      </c>
      <c r="F78" s="231">
        <v>1917.8500000000001</v>
      </c>
      <c r="G78" s="231">
        <v>1893.7000000000003</v>
      </c>
      <c r="H78" s="231">
        <v>2007.7000000000003</v>
      </c>
      <c r="I78" s="231">
        <v>2031.8500000000004</v>
      </c>
      <c r="J78" s="231">
        <v>2064.7000000000003</v>
      </c>
      <c r="K78" s="230">
        <v>1999</v>
      </c>
      <c r="L78" s="230">
        <v>1942</v>
      </c>
      <c r="M78" s="230">
        <v>2.5815299999999999</v>
      </c>
      <c r="N78" s="1"/>
      <c r="O78" s="1"/>
    </row>
    <row r="79" spans="1:15" ht="12.75" customHeight="1">
      <c r="A79" s="213">
        <v>70</v>
      </c>
      <c r="B79" s="216" t="s">
        <v>803</v>
      </c>
      <c r="C79" s="230">
        <v>125.1</v>
      </c>
      <c r="D79" s="231">
        <v>125.3</v>
      </c>
      <c r="E79" s="231">
        <v>123.94999999999999</v>
      </c>
      <c r="F79" s="231">
        <v>122.8</v>
      </c>
      <c r="G79" s="231">
        <v>121.44999999999999</v>
      </c>
      <c r="H79" s="231">
        <v>126.44999999999999</v>
      </c>
      <c r="I79" s="231">
        <v>127.79999999999998</v>
      </c>
      <c r="J79" s="231">
        <v>128.94999999999999</v>
      </c>
      <c r="K79" s="230">
        <v>126.65</v>
      </c>
      <c r="L79" s="230">
        <v>124.15</v>
      </c>
      <c r="M79" s="230">
        <v>42.137149999999998</v>
      </c>
      <c r="N79" s="1"/>
      <c r="O79" s="1"/>
    </row>
    <row r="80" spans="1:15" ht="12.75" customHeight="1">
      <c r="A80" s="213">
        <v>71</v>
      </c>
      <c r="B80" s="216" t="s">
        <v>102</v>
      </c>
      <c r="C80" s="230">
        <v>131.35</v>
      </c>
      <c r="D80" s="231">
        <v>130.04999999999998</v>
      </c>
      <c r="E80" s="231">
        <v>128.39999999999998</v>
      </c>
      <c r="F80" s="231">
        <v>125.44999999999999</v>
      </c>
      <c r="G80" s="231">
        <v>123.79999999999998</v>
      </c>
      <c r="H80" s="231">
        <v>132.99999999999997</v>
      </c>
      <c r="I80" s="231">
        <v>134.65</v>
      </c>
      <c r="J80" s="231">
        <v>137.59999999999997</v>
      </c>
      <c r="K80" s="230">
        <v>131.69999999999999</v>
      </c>
      <c r="L80" s="230">
        <v>127.1</v>
      </c>
      <c r="M80" s="230">
        <v>97.136110000000002</v>
      </c>
      <c r="N80" s="1"/>
      <c r="O80" s="1"/>
    </row>
    <row r="81" spans="1:15" ht="12.75" customHeight="1">
      <c r="A81" s="213">
        <v>72</v>
      </c>
      <c r="B81" s="216" t="s">
        <v>252</v>
      </c>
      <c r="C81" s="230">
        <v>264.89999999999998</v>
      </c>
      <c r="D81" s="231">
        <v>265</v>
      </c>
      <c r="E81" s="231">
        <v>261.95</v>
      </c>
      <c r="F81" s="231">
        <v>259</v>
      </c>
      <c r="G81" s="231">
        <v>255.95</v>
      </c>
      <c r="H81" s="231">
        <v>267.95</v>
      </c>
      <c r="I81" s="231">
        <v>270.99999999999994</v>
      </c>
      <c r="J81" s="231">
        <v>273.95</v>
      </c>
      <c r="K81" s="230">
        <v>268.05</v>
      </c>
      <c r="L81" s="230">
        <v>262.05</v>
      </c>
      <c r="M81" s="230">
        <v>7.3771199999999997</v>
      </c>
      <c r="N81" s="1"/>
      <c r="O81" s="1"/>
    </row>
    <row r="82" spans="1:15" ht="12.75" customHeight="1">
      <c r="A82" s="213">
        <v>73</v>
      </c>
      <c r="B82" s="216" t="s">
        <v>103</v>
      </c>
      <c r="C82" s="230">
        <v>110.1</v>
      </c>
      <c r="D82" s="231">
        <v>109.41666666666667</v>
      </c>
      <c r="E82" s="231">
        <v>108.23333333333335</v>
      </c>
      <c r="F82" s="231">
        <v>106.36666666666667</v>
      </c>
      <c r="G82" s="231">
        <v>105.18333333333335</v>
      </c>
      <c r="H82" s="231">
        <v>111.28333333333335</v>
      </c>
      <c r="I82" s="231">
        <v>112.46666666666665</v>
      </c>
      <c r="J82" s="231">
        <v>114.33333333333334</v>
      </c>
      <c r="K82" s="230">
        <v>110.6</v>
      </c>
      <c r="L82" s="230">
        <v>107.55</v>
      </c>
      <c r="M82" s="230">
        <v>115.80594000000001</v>
      </c>
      <c r="N82" s="1"/>
      <c r="O82" s="1"/>
    </row>
    <row r="83" spans="1:15" ht="12.75" customHeight="1">
      <c r="A83" s="213">
        <v>74</v>
      </c>
      <c r="B83" s="216" t="s">
        <v>253</v>
      </c>
      <c r="C83" s="230">
        <v>1236.4000000000001</v>
      </c>
      <c r="D83" s="231">
        <v>1245.1333333333334</v>
      </c>
      <c r="E83" s="231">
        <v>1220.2666666666669</v>
      </c>
      <c r="F83" s="231">
        <v>1204.1333333333334</v>
      </c>
      <c r="G83" s="231">
        <v>1179.2666666666669</v>
      </c>
      <c r="H83" s="231">
        <v>1261.2666666666669</v>
      </c>
      <c r="I83" s="231">
        <v>1286.1333333333332</v>
      </c>
      <c r="J83" s="231">
        <v>1302.2666666666669</v>
      </c>
      <c r="K83" s="230">
        <v>1270</v>
      </c>
      <c r="L83" s="230">
        <v>1229</v>
      </c>
      <c r="M83" s="230">
        <v>3.3857499999999998</v>
      </c>
      <c r="N83" s="1"/>
      <c r="O83" s="1"/>
    </row>
    <row r="84" spans="1:15" ht="12.75" customHeight="1">
      <c r="A84" s="213">
        <v>75</v>
      </c>
      <c r="B84" s="216" t="s">
        <v>107</v>
      </c>
      <c r="C84" s="230">
        <v>974.75</v>
      </c>
      <c r="D84" s="231">
        <v>971.7833333333333</v>
      </c>
      <c r="E84" s="231">
        <v>966.56666666666661</v>
      </c>
      <c r="F84" s="231">
        <v>958.38333333333333</v>
      </c>
      <c r="G84" s="231">
        <v>953.16666666666663</v>
      </c>
      <c r="H84" s="231">
        <v>979.96666666666658</v>
      </c>
      <c r="I84" s="231">
        <v>985.18333333333328</v>
      </c>
      <c r="J84" s="231">
        <v>993.36666666666656</v>
      </c>
      <c r="K84" s="230">
        <v>977</v>
      </c>
      <c r="L84" s="230">
        <v>963.6</v>
      </c>
      <c r="M84" s="230">
        <v>8.6852</v>
      </c>
      <c r="N84" s="1"/>
      <c r="O84" s="1"/>
    </row>
    <row r="85" spans="1:15" ht="12.75" customHeight="1">
      <c r="A85" s="213">
        <v>76</v>
      </c>
      <c r="B85" s="216" t="s">
        <v>108</v>
      </c>
      <c r="C85" s="230">
        <v>1279.3</v>
      </c>
      <c r="D85" s="231">
        <v>1282.7833333333335</v>
      </c>
      <c r="E85" s="231">
        <v>1263.8166666666671</v>
      </c>
      <c r="F85" s="231">
        <v>1248.3333333333335</v>
      </c>
      <c r="G85" s="231">
        <v>1229.366666666667</v>
      </c>
      <c r="H85" s="231">
        <v>1298.2666666666671</v>
      </c>
      <c r="I85" s="231">
        <v>1317.2333333333338</v>
      </c>
      <c r="J85" s="231">
        <v>1332.7166666666672</v>
      </c>
      <c r="K85" s="230">
        <v>1301.75</v>
      </c>
      <c r="L85" s="230">
        <v>1267.3</v>
      </c>
      <c r="M85" s="230">
        <v>8.5542200000000008</v>
      </c>
      <c r="N85" s="1"/>
      <c r="O85" s="1"/>
    </row>
    <row r="86" spans="1:15" ht="12.75" customHeight="1">
      <c r="A86" s="213">
        <v>77</v>
      </c>
      <c r="B86" s="216" t="s">
        <v>110</v>
      </c>
      <c r="C86" s="230">
        <v>1723.65</v>
      </c>
      <c r="D86" s="231">
        <v>1713.7333333333333</v>
      </c>
      <c r="E86" s="231">
        <v>1698.9666666666667</v>
      </c>
      <c r="F86" s="231">
        <v>1674.2833333333333</v>
      </c>
      <c r="G86" s="231">
        <v>1659.5166666666667</v>
      </c>
      <c r="H86" s="231">
        <v>1738.4166666666667</v>
      </c>
      <c r="I86" s="231">
        <v>1753.1833333333336</v>
      </c>
      <c r="J86" s="231">
        <v>1777.8666666666668</v>
      </c>
      <c r="K86" s="230">
        <v>1728.5</v>
      </c>
      <c r="L86" s="230">
        <v>1689.05</v>
      </c>
      <c r="M86" s="230">
        <v>7.2039799999999996</v>
      </c>
      <c r="N86" s="1"/>
      <c r="O86" s="1"/>
    </row>
    <row r="87" spans="1:15" ht="12.75" customHeight="1">
      <c r="A87" s="213">
        <v>78</v>
      </c>
      <c r="B87" s="216" t="s">
        <v>111</v>
      </c>
      <c r="C87" s="230">
        <v>469.9</v>
      </c>
      <c r="D87" s="231">
        <v>467.15000000000003</v>
      </c>
      <c r="E87" s="231">
        <v>463.55000000000007</v>
      </c>
      <c r="F87" s="231">
        <v>457.20000000000005</v>
      </c>
      <c r="G87" s="231">
        <v>453.60000000000008</v>
      </c>
      <c r="H87" s="231">
        <v>473.50000000000006</v>
      </c>
      <c r="I87" s="231">
        <v>477.10000000000008</v>
      </c>
      <c r="J87" s="231">
        <v>483.45000000000005</v>
      </c>
      <c r="K87" s="230">
        <v>470.75</v>
      </c>
      <c r="L87" s="230">
        <v>460.8</v>
      </c>
      <c r="M87" s="230">
        <v>6.0184199999999999</v>
      </c>
      <c r="N87" s="1"/>
      <c r="O87" s="1"/>
    </row>
    <row r="88" spans="1:15" ht="12.75" customHeight="1">
      <c r="A88" s="213">
        <v>79</v>
      </c>
      <c r="B88" s="216" t="s">
        <v>256</v>
      </c>
      <c r="C88" s="230">
        <v>266.8</v>
      </c>
      <c r="D88" s="231">
        <v>270</v>
      </c>
      <c r="E88" s="231">
        <v>262.60000000000002</v>
      </c>
      <c r="F88" s="231">
        <v>258.40000000000003</v>
      </c>
      <c r="G88" s="231">
        <v>251.00000000000006</v>
      </c>
      <c r="H88" s="231">
        <v>274.2</v>
      </c>
      <c r="I88" s="231">
        <v>281.59999999999997</v>
      </c>
      <c r="J88" s="231">
        <v>285.79999999999995</v>
      </c>
      <c r="K88" s="230">
        <v>277.39999999999998</v>
      </c>
      <c r="L88" s="230">
        <v>265.8</v>
      </c>
      <c r="M88" s="230">
        <v>5.1923700000000004</v>
      </c>
      <c r="N88" s="1"/>
      <c r="O88" s="1"/>
    </row>
    <row r="89" spans="1:15" ht="12.75" customHeight="1">
      <c r="A89" s="213">
        <v>80</v>
      </c>
      <c r="B89" s="216" t="s">
        <v>113</v>
      </c>
      <c r="C89" s="230">
        <v>1042.2</v>
      </c>
      <c r="D89" s="231">
        <v>1037.8166666666666</v>
      </c>
      <c r="E89" s="231">
        <v>1020.6333333333332</v>
      </c>
      <c r="F89" s="231">
        <v>999.06666666666661</v>
      </c>
      <c r="G89" s="231">
        <v>981.88333333333321</v>
      </c>
      <c r="H89" s="231">
        <v>1059.3833333333332</v>
      </c>
      <c r="I89" s="231">
        <v>1076.5666666666666</v>
      </c>
      <c r="J89" s="231">
        <v>1098.1333333333332</v>
      </c>
      <c r="K89" s="230">
        <v>1055</v>
      </c>
      <c r="L89" s="230">
        <v>1016.25</v>
      </c>
      <c r="M89" s="230">
        <v>95.094459999999998</v>
      </c>
      <c r="N89" s="1"/>
      <c r="O89" s="1"/>
    </row>
    <row r="90" spans="1:15" ht="12.75" customHeight="1">
      <c r="A90" s="213">
        <v>81</v>
      </c>
      <c r="B90" s="216" t="s">
        <v>115</v>
      </c>
      <c r="C90" s="230">
        <v>1807.15</v>
      </c>
      <c r="D90" s="231">
        <v>1800.3000000000002</v>
      </c>
      <c r="E90" s="231">
        <v>1790.1500000000003</v>
      </c>
      <c r="F90" s="231">
        <v>1773.15</v>
      </c>
      <c r="G90" s="231">
        <v>1763.0000000000002</v>
      </c>
      <c r="H90" s="231">
        <v>1817.3000000000004</v>
      </c>
      <c r="I90" s="231">
        <v>1827.45</v>
      </c>
      <c r="J90" s="231">
        <v>1844.4500000000005</v>
      </c>
      <c r="K90" s="230">
        <v>1810.45</v>
      </c>
      <c r="L90" s="230">
        <v>1783.3</v>
      </c>
      <c r="M90" s="230">
        <v>3.73312</v>
      </c>
      <c r="N90" s="1"/>
      <c r="O90" s="1"/>
    </row>
    <row r="91" spans="1:15" ht="12.75" customHeight="1">
      <c r="A91" s="213">
        <v>82</v>
      </c>
      <c r="B91" s="216" t="s">
        <v>116</v>
      </c>
      <c r="C91" s="230">
        <v>1666.65</v>
      </c>
      <c r="D91" s="231">
        <v>1679.9833333333333</v>
      </c>
      <c r="E91" s="231">
        <v>1639.9666666666667</v>
      </c>
      <c r="F91" s="231">
        <v>1613.2833333333333</v>
      </c>
      <c r="G91" s="231">
        <v>1573.2666666666667</v>
      </c>
      <c r="H91" s="231">
        <v>1706.6666666666667</v>
      </c>
      <c r="I91" s="231">
        <v>1746.6833333333336</v>
      </c>
      <c r="J91" s="231">
        <v>1773.3666666666668</v>
      </c>
      <c r="K91" s="230">
        <v>1720</v>
      </c>
      <c r="L91" s="230">
        <v>1653.3</v>
      </c>
      <c r="M91" s="230">
        <v>162.02574000000001</v>
      </c>
      <c r="N91" s="1"/>
      <c r="O91" s="1"/>
    </row>
    <row r="92" spans="1:15" ht="12.75" customHeight="1">
      <c r="A92" s="213">
        <v>83</v>
      </c>
      <c r="B92" s="216" t="s">
        <v>117</v>
      </c>
      <c r="C92" s="230">
        <v>533.4</v>
      </c>
      <c r="D92" s="231">
        <v>535.06666666666672</v>
      </c>
      <c r="E92" s="231">
        <v>527.63333333333344</v>
      </c>
      <c r="F92" s="231">
        <v>521.86666666666667</v>
      </c>
      <c r="G92" s="231">
        <v>514.43333333333339</v>
      </c>
      <c r="H92" s="231">
        <v>540.83333333333348</v>
      </c>
      <c r="I92" s="231">
        <v>548.26666666666665</v>
      </c>
      <c r="J92" s="231">
        <v>554.03333333333353</v>
      </c>
      <c r="K92" s="230">
        <v>542.5</v>
      </c>
      <c r="L92" s="230">
        <v>529.29999999999995</v>
      </c>
      <c r="M92" s="230">
        <v>34.176169999999999</v>
      </c>
      <c r="N92" s="1"/>
      <c r="O92" s="1"/>
    </row>
    <row r="93" spans="1:15" ht="12.75" customHeight="1">
      <c r="A93" s="213">
        <v>84</v>
      </c>
      <c r="B93" s="216" t="s">
        <v>112</v>
      </c>
      <c r="C93" s="230">
        <v>1215.2</v>
      </c>
      <c r="D93" s="231">
        <v>1204.3</v>
      </c>
      <c r="E93" s="231">
        <v>1186.5999999999999</v>
      </c>
      <c r="F93" s="231">
        <v>1158</v>
      </c>
      <c r="G93" s="231">
        <v>1140.3</v>
      </c>
      <c r="H93" s="231">
        <v>1232.8999999999999</v>
      </c>
      <c r="I93" s="231">
        <v>1250.6000000000001</v>
      </c>
      <c r="J93" s="231">
        <v>1279.1999999999998</v>
      </c>
      <c r="K93" s="230">
        <v>1222</v>
      </c>
      <c r="L93" s="230">
        <v>1175.7</v>
      </c>
      <c r="M93" s="230">
        <v>9.2315299999999993</v>
      </c>
      <c r="N93" s="1"/>
      <c r="O93" s="1"/>
    </row>
    <row r="94" spans="1:15" ht="12.75" customHeight="1">
      <c r="A94" s="213">
        <v>85</v>
      </c>
      <c r="B94" s="216" t="s">
        <v>118</v>
      </c>
      <c r="C94" s="230">
        <v>2465.9499999999998</v>
      </c>
      <c r="D94" s="231">
        <v>2451.4833333333331</v>
      </c>
      <c r="E94" s="231">
        <v>2433.9666666666662</v>
      </c>
      <c r="F94" s="231">
        <v>2401.9833333333331</v>
      </c>
      <c r="G94" s="231">
        <v>2384.4666666666662</v>
      </c>
      <c r="H94" s="231">
        <v>2483.4666666666662</v>
      </c>
      <c r="I94" s="231">
        <v>2500.9833333333336</v>
      </c>
      <c r="J94" s="231">
        <v>2532.9666666666662</v>
      </c>
      <c r="K94" s="230">
        <v>2469</v>
      </c>
      <c r="L94" s="230">
        <v>2419.5</v>
      </c>
      <c r="M94" s="230">
        <v>6.5622400000000001</v>
      </c>
      <c r="N94" s="1"/>
      <c r="O94" s="1"/>
    </row>
    <row r="95" spans="1:15" ht="12.75" customHeight="1">
      <c r="A95" s="213">
        <v>86</v>
      </c>
      <c r="B95" s="216" t="s">
        <v>120</v>
      </c>
      <c r="C95" s="230">
        <v>428.7</v>
      </c>
      <c r="D95" s="231">
        <v>426.48333333333329</v>
      </c>
      <c r="E95" s="231">
        <v>423.81666666666661</v>
      </c>
      <c r="F95" s="231">
        <v>418.93333333333334</v>
      </c>
      <c r="G95" s="231">
        <v>416.26666666666665</v>
      </c>
      <c r="H95" s="231">
        <v>431.36666666666656</v>
      </c>
      <c r="I95" s="231">
        <v>434.03333333333319</v>
      </c>
      <c r="J95" s="231">
        <v>438.91666666666652</v>
      </c>
      <c r="K95" s="230">
        <v>429.15</v>
      </c>
      <c r="L95" s="230">
        <v>421.6</v>
      </c>
      <c r="M95" s="230">
        <v>69.203400000000002</v>
      </c>
      <c r="N95" s="1"/>
      <c r="O95" s="1"/>
    </row>
    <row r="96" spans="1:15" ht="12.75" customHeight="1">
      <c r="A96" s="213">
        <v>87</v>
      </c>
      <c r="B96" s="216" t="s">
        <v>257</v>
      </c>
      <c r="C96" s="230">
        <v>2831.45</v>
      </c>
      <c r="D96" s="231">
        <v>2820.8166666666671</v>
      </c>
      <c r="E96" s="231">
        <v>2801.6333333333341</v>
      </c>
      <c r="F96" s="231">
        <v>2771.8166666666671</v>
      </c>
      <c r="G96" s="231">
        <v>2752.6333333333341</v>
      </c>
      <c r="H96" s="231">
        <v>2850.6333333333341</v>
      </c>
      <c r="I96" s="231">
        <v>2869.8166666666675</v>
      </c>
      <c r="J96" s="231">
        <v>2899.6333333333341</v>
      </c>
      <c r="K96" s="230">
        <v>2840</v>
      </c>
      <c r="L96" s="230">
        <v>2791</v>
      </c>
      <c r="M96" s="230">
        <v>7.1554599999999997</v>
      </c>
      <c r="N96" s="1"/>
      <c r="O96" s="1"/>
    </row>
    <row r="97" spans="1:15" ht="12.75" customHeight="1">
      <c r="A97" s="213">
        <v>88</v>
      </c>
      <c r="B97" s="216" t="s">
        <v>121</v>
      </c>
      <c r="C97" s="230">
        <v>226.9</v>
      </c>
      <c r="D97" s="231">
        <v>225.43333333333331</v>
      </c>
      <c r="E97" s="231">
        <v>223.51666666666662</v>
      </c>
      <c r="F97" s="231">
        <v>220.13333333333333</v>
      </c>
      <c r="G97" s="231">
        <v>218.21666666666664</v>
      </c>
      <c r="H97" s="231">
        <v>228.81666666666661</v>
      </c>
      <c r="I97" s="231">
        <v>230.73333333333329</v>
      </c>
      <c r="J97" s="231">
        <v>234.11666666666659</v>
      </c>
      <c r="K97" s="230">
        <v>227.35</v>
      </c>
      <c r="L97" s="230">
        <v>222.05</v>
      </c>
      <c r="M97" s="230">
        <v>19.58849</v>
      </c>
      <c r="N97" s="1"/>
      <c r="O97" s="1"/>
    </row>
    <row r="98" spans="1:15" ht="12.75" customHeight="1">
      <c r="A98" s="213">
        <v>89</v>
      </c>
      <c r="B98" s="216" t="s">
        <v>122</v>
      </c>
      <c r="C98" s="230">
        <v>2551.85</v>
      </c>
      <c r="D98" s="231">
        <v>2557.4166666666665</v>
      </c>
      <c r="E98" s="231">
        <v>2535.833333333333</v>
      </c>
      <c r="F98" s="231">
        <v>2519.8166666666666</v>
      </c>
      <c r="G98" s="231">
        <v>2498.2333333333331</v>
      </c>
      <c r="H98" s="231">
        <v>2573.4333333333329</v>
      </c>
      <c r="I98" s="231">
        <v>2595.016666666666</v>
      </c>
      <c r="J98" s="231">
        <v>2611.0333333333328</v>
      </c>
      <c r="K98" s="230">
        <v>2579</v>
      </c>
      <c r="L98" s="230">
        <v>2541.4</v>
      </c>
      <c r="M98" s="230">
        <v>15.66977</v>
      </c>
      <c r="N98" s="1"/>
      <c r="O98" s="1"/>
    </row>
    <row r="99" spans="1:15" ht="12.75" customHeight="1">
      <c r="A99" s="213">
        <v>90</v>
      </c>
      <c r="B99" s="216" t="s">
        <v>258</v>
      </c>
      <c r="C99" s="230">
        <v>318.85000000000002</v>
      </c>
      <c r="D99" s="231">
        <v>318.93333333333334</v>
      </c>
      <c r="E99" s="231">
        <v>317.01666666666665</v>
      </c>
      <c r="F99" s="231">
        <v>315.18333333333334</v>
      </c>
      <c r="G99" s="231">
        <v>313.26666666666665</v>
      </c>
      <c r="H99" s="231">
        <v>320.76666666666665</v>
      </c>
      <c r="I99" s="231">
        <v>322.68333333333328</v>
      </c>
      <c r="J99" s="231">
        <v>324.51666666666665</v>
      </c>
      <c r="K99" s="230">
        <v>320.85000000000002</v>
      </c>
      <c r="L99" s="230">
        <v>317.10000000000002</v>
      </c>
      <c r="M99" s="230">
        <v>7.6776099999999996</v>
      </c>
      <c r="N99" s="1"/>
      <c r="O99" s="1"/>
    </row>
    <row r="100" spans="1:15" ht="12.75" customHeight="1">
      <c r="A100" s="213">
        <v>91</v>
      </c>
      <c r="B100" s="216" t="s">
        <v>373</v>
      </c>
      <c r="C100" s="230">
        <v>36036.85</v>
      </c>
      <c r="D100" s="231">
        <v>36234.283333333333</v>
      </c>
      <c r="E100" s="231">
        <v>35778.566666666666</v>
      </c>
      <c r="F100" s="231">
        <v>35520.283333333333</v>
      </c>
      <c r="G100" s="231">
        <v>35064.566666666666</v>
      </c>
      <c r="H100" s="231">
        <v>36492.566666666666</v>
      </c>
      <c r="I100" s="231">
        <v>36948.283333333326</v>
      </c>
      <c r="J100" s="231">
        <v>37206.566666666666</v>
      </c>
      <c r="K100" s="230">
        <v>36690</v>
      </c>
      <c r="L100" s="230">
        <v>35976</v>
      </c>
      <c r="M100" s="230">
        <v>9.9449999999999997E-2</v>
      </c>
      <c r="N100" s="1"/>
      <c r="O100" s="1"/>
    </row>
    <row r="101" spans="1:15" ht="12.75" customHeight="1">
      <c r="A101" s="213">
        <v>92</v>
      </c>
      <c r="B101" s="216" t="s">
        <v>114</v>
      </c>
      <c r="C101" s="230">
        <v>2742.05</v>
      </c>
      <c r="D101" s="231">
        <v>2762.8666666666668</v>
      </c>
      <c r="E101" s="231">
        <v>2697.7833333333338</v>
      </c>
      <c r="F101" s="231">
        <v>2653.5166666666669</v>
      </c>
      <c r="G101" s="231">
        <v>2588.4333333333338</v>
      </c>
      <c r="H101" s="231">
        <v>2807.1333333333337</v>
      </c>
      <c r="I101" s="231">
        <v>2872.2166666666667</v>
      </c>
      <c r="J101" s="231">
        <v>2916.4833333333336</v>
      </c>
      <c r="K101" s="230">
        <v>2827.95</v>
      </c>
      <c r="L101" s="230">
        <v>2718.6</v>
      </c>
      <c r="M101" s="230">
        <v>49.531059999999997</v>
      </c>
      <c r="N101" s="1"/>
      <c r="O101" s="1"/>
    </row>
    <row r="102" spans="1:15" ht="12.75" customHeight="1">
      <c r="A102" s="213">
        <v>93</v>
      </c>
      <c r="B102" s="216" t="s">
        <v>124</v>
      </c>
      <c r="C102" s="230">
        <v>901.3</v>
      </c>
      <c r="D102" s="231">
        <v>903.91666666666663</v>
      </c>
      <c r="E102" s="231">
        <v>890.5333333333333</v>
      </c>
      <c r="F102" s="231">
        <v>879.76666666666665</v>
      </c>
      <c r="G102" s="231">
        <v>866.38333333333333</v>
      </c>
      <c r="H102" s="231">
        <v>914.68333333333328</v>
      </c>
      <c r="I102" s="231">
        <v>928.06666666666672</v>
      </c>
      <c r="J102" s="231">
        <v>938.83333333333326</v>
      </c>
      <c r="K102" s="230">
        <v>917.3</v>
      </c>
      <c r="L102" s="230">
        <v>893.15</v>
      </c>
      <c r="M102" s="230">
        <v>299.57513999999998</v>
      </c>
      <c r="N102" s="1"/>
      <c r="O102" s="1"/>
    </row>
    <row r="103" spans="1:15" ht="12.75" customHeight="1">
      <c r="A103" s="213">
        <v>94</v>
      </c>
      <c r="B103" s="216" t="s">
        <v>125</v>
      </c>
      <c r="C103" s="230">
        <v>1104.0999999999999</v>
      </c>
      <c r="D103" s="231">
        <v>1097.8833333333332</v>
      </c>
      <c r="E103" s="231">
        <v>1088.2166666666665</v>
      </c>
      <c r="F103" s="231">
        <v>1072.3333333333333</v>
      </c>
      <c r="G103" s="231">
        <v>1062.6666666666665</v>
      </c>
      <c r="H103" s="231">
        <v>1113.7666666666664</v>
      </c>
      <c r="I103" s="231">
        <v>1123.4333333333334</v>
      </c>
      <c r="J103" s="231">
        <v>1139.3166666666664</v>
      </c>
      <c r="K103" s="230">
        <v>1107.55</v>
      </c>
      <c r="L103" s="230">
        <v>1082</v>
      </c>
      <c r="M103" s="230">
        <v>5.0933999999999999</v>
      </c>
      <c r="N103" s="1"/>
      <c r="O103" s="1"/>
    </row>
    <row r="104" spans="1:15" ht="12.75" customHeight="1">
      <c r="A104" s="213">
        <v>95</v>
      </c>
      <c r="B104" s="216" t="s">
        <v>126</v>
      </c>
      <c r="C104" s="230">
        <v>450.65</v>
      </c>
      <c r="D104" s="231">
        <v>446.86666666666662</v>
      </c>
      <c r="E104" s="231">
        <v>442.03333333333325</v>
      </c>
      <c r="F104" s="231">
        <v>433.41666666666663</v>
      </c>
      <c r="G104" s="231">
        <v>428.58333333333326</v>
      </c>
      <c r="H104" s="231">
        <v>455.48333333333323</v>
      </c>
      <c r="I104" s="231">
        <v>460.31666666666661</v>
      </c>
      <c r="J104" s="231">
        <v>468.93333333333322</v>
      </c>
      <c r="K104" s="230">
        <v>451.7</v>
      </c>
      <c r="L104" s="230">
        <v>438.25</v>
      </c>
      <c r="M104" s="230">
        <v>13.354699999999999</v>
      </c>
      <c r="N104" s="1"/>
      <c r="O104" s="1"/>
    </row>
    <row r="105" spans="1:15" ht="12.75" customHeight="1">
      <c r="A105" s="213">
        <v>96</v>
      </c>
      <c r="B105" s="216" t="s">
        <v>259</v>
      </c>
      <c r="C105" s="230">
        <v>456.9</v>
      </c>
      <c r="D105" s="231">
        <v>455.43333333333334</v>
      </c>
      <c r="E105" s="231">
        <v>452.01666666666665</v>
      </c>
      <c r="F105" s="231">
        <v>447.13333333333333</v>
      </c>
      <c r="G105" s="231">
        <v>443.71666666666664</v>
      </c>
      <c r="H105" s="231">
        <v>460.31666666666666</v>
      </c>
      <c r="I105" s="231">
        <v>463.73333333333329</v>
      </c>
      <c r="J105" s="231">
        <v>468.61666666666667</v>
      </c>
      <c r="K105" s="230">
        <v>458.85</v>
      </c>
      <c r="L105" s="230">
        <v>450.55</v>
      </c>
      <c r="M105" s="230">
        <v>1.2116400000000001</v>
      </c>
      <c r="N105" s="1"/>
      <c r="O105" s="1"/>
    </row>
    <row r="106" spans="1:15" ht="12.75" customHeight="1">
      <c r="A106" s="213">
        <v>97</v>
      </c>
      <c r="B106" s="216" t="s">
        <v>128</v>
      </c>
      <c r="C106" s="230">
        <v>55.15</v>
      </c>
      <c r="D106" s="231">
        <v>54.766666666666673</v>
      </c>
      <c r="E106" s="231">
        <v>54.283333333333346</v>
      </c>
      <c r="F106" s="231">
        <v>53.416666666666671</v>
      </c>
      <c r="G106" s="231">
        <v>52.933333333333344</v>
      </c>
      <c r="H106" s="231">
        <v>55.633333333333347</v>
      </c>
      <c r="I106" s="231">
        <v>56.116666666666681</v>
      </c>
      <c r="J106" s="231">
        <v>56.983333333333348</v>
      </c>
      <c r="K106" s="230">
        <v>55.25</v>
      </c>
      <c r="L106" s="230">
        <v>53.9</v>
      </c>
      <c r="M106" s="230">
        <v>189.75863000000001</v>
      </c>
      <c r="N106" s="1"/>
      <c r="O106" s="1"/>
    </row>
    <row r="107" spans="1:15" ht="12.75" customHeight="1">
      <c r="A107" s="213">
        <v>98</v>
      </c>
      <c r="B107" s="216" t="s">
        <v>137</v>
      </c>
      <c r="C107" s="230">
        <v>400.15</v>
      </c>
      <c r="D107" s="231">
        <v>398.34999999999997</v>
      </c>
      <c r="E107" s="231">
        <v>394.69999999999993</v>
      </c>
      <c r="F107" s="231">
        <v>389.24999999999994</v>
      </c>
      <c r="G107" s="231">
        <v>385.59999999999991</v>
      </c>
      <c r="H107" s="231">
        <v>403.79999999999995</v>
      </c>
      <c r="I107" s="231">
        <v>407.44999999999993</v>
      </c>
      <c r="J107" s="231">
        <v>412.9</v>
      </c>
      <c r="K107" s="230">
        <v>402</v>
      </c>
      <c r="L107" s="230">
        <v>392.9</v>
      </c>
      <c r="M107" s="230">
        <v>110.41243</v>
      </c>
      <c r="N107" s="1"/>
      <c r="O107" s="1"/>
    </row>
    <row r="108" spans="1:15" ht="12.75" customHeight="1">
      <c r="A108" s="213">
        <v>99</v>
      </c>
      <c r="B108" s="216" t="s">
        <v>260</v>
      </c>
      <c r="C108" s="230">
        <v>5353.95</v>
      </c>
      <c r="D108" s="231">
        <v>5386.6500000000005</v>
      </c>
      <c r="E108" s="231">
        <v>5307.3000000000011</v>
      </c>
      <c r="F108" s="231">
        <v>5260.6500000000005</v>
      </c>
      <c r="G108" s="231">
        <v>5181.3000000000011</v>
      </c>
      <c r="H108" s="231">
        <v>5433.3000000000011</v>
      </c>
      <c r="I108" s="231">
        <v>5512.6500000000015</v>
      </c>
      <c r="J108" s="231">
        <v>5559.3000000000011</v>
      </c>
      <c r="K108" s="230">
        <v>5466</v>
      </c>
      <c r="L108" s="230">
        <v>5340</v>
      </c>
      <c r="M108" s="230">
        <v>1.17767</v>
      </c>
      <c r="N108" s="1"/>
      <c r="O108" s="1"/>
    </row>
    <row r="109" spans="1:15" ht="12.75" customHeight="1">
      <c r="A109" s="213">
        <v>100</v>
      </c>
      <c r="B109" s="216" t="s">
        <v>385</v>
      </c>
      <c r="C109" s="230">
        <v>309.5</v>
      </c>
      <c r="D109" s="231">
        <v>302.28333333333336</v>
      </c>
      <c r="E109" s="231">
        <v>292.56666666666672</v>
      </c>
      <c r="F109" s="231">
        <v>275.63333333333338</v>
      </c>
      <c r="G109" s="231">
        <v>265.91666666666674</v>
      </c>
      <c r="H109" s="231">
        <v>319.2166666666667</v>
      </c>
      <c r="I109" s="231">
        <v>328.93333333333328</v>
      </c>
      <c r="J109" s="231">
        <v>345.86666666666667</v>
      </c>
      <c r="K109" s="230">
        <v>312</v>
      </c>
      <c r="L109" s="230">
        <v>285.35000000000002</v>
      </c>
      <c r="M109" s="230">
        <v>48.824550000000002</v>
      </c>
      <c r="N109" s="1"/>
      <c r="O109" s="1"/>
    </row>
    <row r="110" spans="1:15" ht="12.75" customHeight="1">
      <c r="A110" s="213">
        <v>101</v>
      </c>
      <c r="B110" s="216" t="s">
        <v>386</v>
      </c>
      <c r="C110" s="230">
        <v>154.1</v>
      </c>
      <c r="D110" s="231">
        <v>153.88333333333333</v>
      </c>
      <c r="E110" s="231">
        <v>152.91666666666666</v>
      </c>
      <c r="F110" s="231">
        <v>151.73333333333332</v>
      </c>
      <c r="G110" s="231">
        <v>150.76666666666665</v>
      </c>
      <c r="H110" s="231">
        <v>155.06666666666666</v>
      </c>
      <c r="I110" s="231">
        <v>156.03333333333336</v>
      </c>
      <c r="J110" s="231">
        <v>157.21666666666667</v>
      </c>
      <c r="K110" s="230">
        <v>154.85</v>
      </c>
      <c r="L110" s="230">
        <v>152.69999999999999</v>
      </c>
      <c r="M110" s="230">
        <v>34.421340000000001</v>
      </c>
      <c r="N110" s="1"/>
      <c r="O110" s="1"/>
    </row>
    <row r="111" spans="1:15" ht="12.75" customHeight="1">
      <c r="A111" s="213">
        <v>102</v>
      </c>
      <c r="B111" s="216" t="s">
        <v>130</v>
      </c>
      <c r="C111" s="230">
        <v>332.4</v>
      </c>
      <c r="D111" s="231">
        <v>330.71666666666664</v>
      </c>
      <c r="E111" s="231">
        <v>327.93333333333328</v>
      </c>
      <c r="F111" s="231">
        <v>323.46666666666664</v>
      </c>
      <c r="G111" s="231">
        <v>320.68333333333328</v>
      </c>
      <c r="H111" s="231">
        <v>335.18333333333328</v>
      </c>
      <c r="I111" s="231">
        <v>337.9666666666667</v>
      </c>
      <c r="J111" s="231">
        <v>342.43333333333328</v>
      </c>
      <c r="K111" s="230">
        <v>333.5</v>
      </c>
      <c r="L111" s="230">
        <v>326.25</v>
      </c>
      <c r="M111" s="230">
        <v>35.745289999999997</v>
      </c>
      <c r="N111" s="1"/>
      <c r="O111" s="1"/>
    </row>
    <row r="112" spans="1:15" ht="12.75" customHeight="1">
      <c r="A112" s="213">
        <v>103</v>
      </c>
      <c r="B112" s="216" t="s">
        <v>135</v>
      </c>
      <c r="C112" s="230">
        <v>77.25</v>
      </c>
      <c r="D112" s="231">
        <v>77.166666666666671</v>
      </c>
      <c r="E112" s="231">
        <v>76.88333333333334</v>
      </c>
      <c r="F112" s="231">
        <v>76.516666666666666</v>
      </c>
      <c r="G112" s="231">
        <v>76.233333333333334</v>
      </c>
      <c r="H112" s="231">
        <v>77.533333333333346</v>
      </c>
      <c r="I112" s="231">
        <v>77.816666666666677</v>
      </c>
      <c r="J112" s="231">
        <v>78.183333333333351</v>
      </c>
      <c r="K112" s="230">
        <v>77.45</v>
      </c>
      <c r="L112" s="230">
        <v>76.8</v>
      </c>
      <c r="M112" s="230">
        <v>77.369349999999997</v>
      </c>
      <c r="N112" s="1"/>
      <c r="O112" s="1"/>
    </row>
    <row r="113" spans="1:15" ht="12.75" customHeight="1">
      <c r="A113" s="213">
        <v>104</v>
      </c>
      <c r="B113" s="216" t="s">
        <v>136</v>
      </c>
      <c r="C113" s="230">
        <v>596.65</v>
      </c>
      <c r="D113" s="231">
        <v>592.80000000000007</v>
      </c>
      <c r="E113" s="231">
        <v>588.00000000000011</v>
      </c>
      <c r="F113" s="231">
        <v>579.35</v>
      </c>
      <c r="G113" s="231">
        <v>574.55000000000007</v>
      </c>
      <c r="H113" s="231">
        <v>601.45000000000016</v>
      </c>
      <c r="I113" s="231">
        <v>606.25000000000011</v>
      </c>
      <c r="J113" s="231">
        <v>614.9000000000002</v>
      </c>
      <c r="K113" s="230">
        <v>597.6</v>
      </c>
      <c r="L113" s="230">
        <v>584.15</v>
      </c>
      <c r="M113" s="230">
        <v>9.7470700000000008</v>
      </c>
      <c r="N113" s="1"/>
      <c r="O113" s="1"/>
    </row>
    <row r="114" spans="1:15" ht="12.75" customHeight="1">
      <c r="A114" s="213">
        <v>105</v>
      </c>
      <c r="B114" s="216" t="s">
        <v>129</v>
      </c>
      <c r="C114" s="230">
        <v>491.25</v>
      </c>
      <c r="D114" s="231">
        <v>487.15000000000003</v>
      </c>
      <c r="E114" s="231">
        <v>482.55000000000007</v>
      </c>
      <c r="F114" s="231">
        <v>473.85</v>
      </c>
      <c r="G114" s="231">
        <v>469.25000000000006</v>
      </c>
      <c r="H114" s="231">
        <v>495.85000000000008</v>
      </c>
      <c r="I114" s="231">
        <v>500.4500000000001</v>
      </c>
      <c r="J114" s="231">
        <v>509.15000000000009</v>
      </c>
      <c r="K114" s="230">
        <v>491.75</v>
      </c>
      <c r="L114" s="230">
        <v>478.45</v>
      </c>
      <c r="M114" s="230">
        <v>25.008900000000001</v>
      </c>
      <c r="N114" s="1"/>
      <c r="O114" s="1"/>
    </row>
    <row r="115" spans="1:15" ht="12.75" customHeight="1">
      <c r="A115" s="213">
        <v>106</v>
      </c>
      <c r="B115" s="216" t="s">
        <v>133</v>
      </c>
      <c r="C115" s="230">
        <v>137.1</v>
      </c>
      <c r="D115" s="231">
        <v>137.68333333333331</v>
      </c>
      <c r="E115" s="231">
        <v>136.16666666666663</v>
      </c>
      <c r="F115" s="231">
        <v>135.23333333333332</v>
      </c>
      <c r="G115" s="231">
        <v>133.71666666666664</v>
      </c>
      <c r="H115" s="231">
        <v>138.61666666666662</v>
      </c>
      <c r="I115" s="231">
        <v>140.13333333333333</v>
      </c>
      <c r="J115" s="231">
        <v>141.06666666666661</v>
      </c>
      <c r="K115" s="230">
        <v>139.19999999999999</v>
      </c>
      <c r="L115" s="230">
        <v>136.75</v>
      </c>
      <c r="M115" s="230">
        <v>31.671970000000002</v>
      </c>
      <c r="N115" s="1"/>
      <c r="O115" s="1"/>
    </row>
    <row r="116" spans="1:15" ht="12.75" customHeight="1">
      <c r="A116" s="213">
        <v>107</v>
      </c>
      <c r="B116" s="216" t="s">
        <v>132</v>
      </c>
      <c r="C116" s="230">
        <v>1124.3499999999999</v>
      </c>
      <c r="D116" s="231">
        <v>1122.0166666666667</v>
      </c>
      <c r="E116" s="231">
        <v>1107.3333333333333</v>
      </c>
      <c r="F116" s="231">
        <v>1090.3166666666666</v>
      </c>
      <c r="G116" s="231">
        <v>1075.6333333333332</v>
      </c>
      <c r="H116" s="231">
        <v>1139.0333333333333</v>
      </c>
      <c r="I116" s="231">
        <v>1153.7166666666667</v>
      </c>
      <c r="J116" s="231">
        <v>1170.7333333333333</v>
      </c>
      <c r="K116" s="230">
        <v>1136.7</v>
      </c>
      <c r="L116" s="230">
        <v>1105</v>
      </c>
      <c r="M116" s="230">
        <v>53.600499999999997</v>
      </c>
      <c r="N116" s="1"/>
      <c r="O116" s="1"/>
    </row>
    <row r="117" spans="1:15" ht="12.75" customHeight="1">
      <c r="A117" s="213">
        <v>108</v>
      </c>
      <c r="B117" s="216" t="s">
        <v>162</v>
      </c>
      <c r="C117" s="230">
        <v>3664.15</v>
      </c>
      <c r="D117" s="231">
        <v>3682.0333333333328</v>
      </c>
      <c r="E117" s="231">
        <v>3586.0666666666657</v>
      </c>
      <c r="F117" s="231">
        <v>3507.9833333333327</v>
      </c>
      <c r="G117" s="231">
        <v>3412.0166666666655</v>
      </c>
      <c r="H117" s="231">
        <v>3760.1166666666659</v>
      </c>
      <c r="I117" s="231">
        <v>3856.083333333333</v>
      </c>
      <c r="J117" s="231">
        <v>3934.1666666666661</v>
      </c>
      <c r="K117" s="230">
        <v>3778</v>
      </c>
      <c r="L117" s="230">
        <v>3603.95</v>
      </c>
      <c r="M117" s="230">
        <v>3.4955799999999999</v>
      </c>
      <c r="N117" s="1"/>
      <c r="O117" s="1"/>
    </row>
    <row r="118" spans="1:15" ht="12.75" customHeight="1">
      <c r="A118" s="213">
        <v>109</v>
      </c>
      <c r="B118" s="216" t="s">
        <v>134</v>
      </c>
      <c r="C118" s="230">
        <v>1258.3</v>
      </c>
      <c r="D118" s="231">
        <v>1234.9166666666667</v>
      </c>
      <c r="E118" s="231">
        <v>1208.6833333333334</v>
      </c>
      <c r="F118" s="231">
        <v>1159.0666666666666</v>
      </c>
      <c r="G118" s="231">
        <v>1132.8333333333333</v>
      </c>
      <c r="H118" s="231">
        <v>1284.5333333333335</v>
      </c>
      <c r="I118" s="231">
        <v>1310.7666666666667</v>
      </c>
      <c r="J118" s="231">
        <v>1360.3833333333337</v>
      </c>
      <c r="K118" s="230">
        <v>1261.1500000000001</v>
      </c>
      <c r="L118" s="230">
        <v>1185.3</v>
      </c>
      <c r="M118" s="230">
        <v>531.71704999999997</v>
      </c>
      <c r="N118" s="1"/>
      <c r="O118" s="1"/>
    </row>
    <row r="119" spans="1:15" ht="12.75" customHeight="1">
      <c r="A119" s="213">
        <v>110</v>
      </c>
      <c r="B119" s="216" t="s">
        <v>131</v>
      </c>
      <c r="C119" s="230">
        <v>1937</v>
      </c>
      <c r="D119" s="231">
        <v>1919.95</v>
      </c>
      <c r="E119" s="231">
        <v>1899.9</v>
      </c>
      <c r="F119" s="231">
        <v>1862.8</v>
      </c>
      <c r="G119" s="231">
        <v>1842.75</v>
      </c>
      <c r="H119" s="231">
        <v>1957.0500000000002</v>
      </c>
      <c r="I119" s="231">
        <v>1977.1</v>
      </c>
      <c r="J119" s="231">
        <v>2014.2000000000003</v>
      </c>
      <c r="K119" s="230">
        <v>1940</v>
      </c>
      <c r="L119" s="230">
        <v>1882.85</v>
      </c>
      <c r="M119" s="230">
        <v>7.0051399999999999</v>
      </c>
      <c r="N119" s="1"/>
      <c r="O119" s="1"/>
    </row>
    <row r="120" spans="1:15" ht="12.75" customHeight="1">
      <c r="A120" s="213">
        <v>111</v>
      </c>
      <c r="B120" s="216" t="s">
        <v>261</v>
      </c>
      <c r="C120" s="230">
        <v>814.7</v>
      </c>
      <c r="D120" s="231">
        <v>814.08333333333337</v>
      </c>
      <c r="E120" s="231">
        <v>807.2166666666667</v>
      </c>
      <c r="F120" s="231">
        <v>799.73333333333335</v>
      </c>
      <c r="G120" s="231">
        <v>792.86666666666667</v>
      </c>
      <c r="H120" s="231">
        <v>821.56666666666672</v>
      </c>
      <c r="I120" s="231">
        <v>828.43333333333328</v>
      </c>
      <c r="J120" s="231">
        <v>835.91666666666674</v>
      </c>
      <c r="K120" s="230">
        <v>820.95</v>
      </c>
      <c r="L120" s="230">
        <v>806.6</v>
      </c>
      <c r="M120" s="230">
        <v>1.2971600000000001</v>
      </c>
      <c r="N120" s="1"/>
      <c r="O120" s="1"/>
    </row>
    <row r="121" spans="1:15" ht="12.75" customHeight="1">
      <c r="A121" s="213">
        <v>112</v>
      </c>
      <c r="B121" s="216" t="s">
        <v>262</v>
      </c>
      <c r="C121" s="230">
        <v>248.35</v>
      </c>
      <c r="D121" s="231">
        <v>247.53333333333333</v>
      </c>
      <c r="E121" s="231">
        <v>244.06666666666666</v>
      </c>
      <c r="F121" s="231">
        <v>239.78333333333333</v>
      </c>
      <c r="G121" s="231">
        <v>236.31666666666666</v>
      </c>
      <c r="H121" s="231">
        <v>251.81666666666666</v>
      </c>
      <c r="I121" s="231">
        <v>255.2833333333333</v>
      </c>
      <c r="J121" s="231">
        <v>259.56666666666666</v>
      </c>
      <c r="K121" s="230">
        <v>251</v>
      </c>
      <c r="L121" s="230">
        <v>243.25</v>
      </c>
      <c r="M121" s="230">
        <v>8.1187799999999992</v>
      </c>
      <c r="N121" s="1"/>
      <c r="O121" s="1"/>
    </row>
    <row r="122" spans="1:15" ht="12.75" customHeight="1">
      <c r="A122" s="213">
        <v>113</v>
      </c>
      <c r="B122" s="216" t="s">
        <v>139</v>
      </c>
      <c r="C122" s="230">
        <v>721.2</v>
      </c>
      <c r="D122" s="231">
        <v>719.61666666666667</v>
      </c>
      <c r="E122" s="231">
        <v>715.58333333333337</v>
      </c>
      <c r="F122" s="231">
        <v>709.9666666666667</v>
      </c>
      <c r="G122" s="231">
        <v>705.93333333333339</v>
      </c>
      <c r="H122" s="231">
        <v>725.23333333333335</v>
      </c>
      <c r="I122" s="231">
        <v>729.26666666666665</v>
      </c>
      <c r="J122" s="231">
        <v>734.88333333333333</v>
      </c>
      <c r="K122" s="230">
        <v>723.65</v>
      </c>
      <c r="L122" s="230">
        <v>714</v>
      </c>
      <c r="M122" s="230">
        <v>12.53589</v>
      </c>
      <c r="N122" s="1"/>
      <c r="O122" s="1"/>
    </row>
    <row r="123" spans="1:15" ht="12.75" customHeight="1">
      <c r="A123" s="213">
        <v>114</v>
      </c>
      <c r="B123" s="216" t="s">
        <v>138</v>
      </c>
      <c r="C123" s="230">
        <v>560.45000000000005</v>
      </c>
      <c r="D123" s="231">
        <v>561.58333333333337</v>
      </c>
      <c r="E123" s="231">
        <v>556.16666666666674</v>
      </c>
      <c r="F123" s="231">
        <v>551.88333333333333</v>
      </c>
      <c r="G123" s="231">
        <v>546.4666666666667</v>
      </c>
      <c r="H123" s="231">
        <v>565.86666666666679</v>
      </c>
      <c r="I123" s="231">
        <v>571.28333333333353</v>
      </c>
      <c r="J123" s="231">
        <v>575.56666666666683</v>
      </c>
      <c r="K123" s="230">
        <v>567</v>
      </c>
      <c r="L123" s="230">
        <v>557.29999999999995</v>
      </c>
      <c r="M123" s="230">
        <v>13.55214</v>
      </c>
      <c r="N123" s="1"/>
      <c r="O123" s="1"/>
    </row>
    <row r="124" spans="1:15" ht="12.75" customHeight="1">
      <c r="A124" s="213">
        <v>115</v>
      </c>
      <c r="B124" s="216" t="s">
        <v>140</v>
      </c>
      <c r="C124" s="230">
        <v>431</v>
      </c>
      <c r="D124" s="231">
        <v>433.5333333333333</v>
      </c>
      <c r="E124" s="231">
        <v>427.36666666666662</v>
      </c>
      <c r="F124" s="231">
        <v>423.73333333333329</v>
      </c>
      <c r="G124" s="231">
        <v>417.56666666666661</v>
      </c>
      <c r="H124" s="231">
        <v>437.16666666666663</v>
      </c>
      <c r="I124" s="231">
        <v>443.33333333333337</v>
      </c>
      <c r="J124" s="231">
        <v>446.96666666666664</v>
      </c>
      <c r="K124" s="230">
        <v>439.7</v>
      </c>
      <c r="L124" s="230">
        <v>429.9</v>
      </c>
      <c r="M124" s="230">
        <v>42.9114</v>
      </c>
      <c r="N124" s="1"/>
      <c r="O124" s="1"/>
    </row>
    <row r="125" spans="1:15" ht="12.75" customHeight="1">
      <c r="A125" s="213">
        <v>116</v>
      </c>
      <c r="B125" s="216" t="s">
        <v>141</v>
      </c>
      <c r="C125" s="230">
        <v>1895.15</v>
      </c>
      <c r="D125" s="231">
        <v>1878.3499999999997</v>
      </c>
      <c r="E125" s="231">
        <v>1842.8999999999994</v>
      </c>
      <c r="F125" s="231">
        <v>1790.6499999999996</v>
      </c>
      <c r="G125" s="231">
        <v>1755.1999999999994</v>
      </c>
      <c r="H125" s="231">
        <v>1930.5999999999995</v>
      </c>
      <c r="I125" s="231">
        <v>1966.0499999999997</v>
      </c>
      <c r="J125" s="231">
        <v>2018.2999999999995</v>
      </c>
      <c r="K125" s="230">
        <v>1913.8</v>
      </c>
      <c r="L125" s="230">
        <v>1826.1</v>
      </c>
      <c r="M125" s="230">
        <v>103.54299</v>
      </c>
      <c r="N125" s="1"/>
      <c r="O125" s="1"/>
    </row>
    <row r="126" spans="1:15" ht="12.75" customHeight="1">
      <c r="A126" s="213">
        <v>117</v>
      </c>
      <c r="B126" s="216" t="s">
        <v>142</v>
      </c>
      <c r="C126" s="230">
        <v>88.65</v>
      </c>
      <c r="D126" s="231">
        <v>88.25</v>
      </c>
      <c r="E126" s="231">
        <v>87.4</v>
      </c>
      <c r="F126" s="231">
        <v>86.15</v>
      </c>
      <c r="G126" s="231">
        <v>85.300000000000011</v>
      </c>
      <c r="H126" s="231">
        <v>89.5</v>
      </c>
      <c r="I126" s="231">
        <v>90.35</v>
      </c>
      <c r="J126" s="231">
        <v>91.6</v>
      </c>
      <c r="K126" s="230">
        <v>89.1</v>
      </c>
      <c r="L126" s="230">
        <v>87</v>
      </c>
      <c r="M126" s="230">
        <v>27.045829999999999</v>
      </c>
      <c r="N126" s="1"/>
      <c r="O126" s="1"/>
    </row>
    <row r="127" spans="1:15" ht="12.75" customHeight="1">
      <c r="A127" s="213">
        <v>118</v>
      </c>
      <c r="B127" s="216" t="s">
        <v>146</v>
      </c>
      <c r="C127" s="230">
        <v>3432.6</v>
      </c>
      <c r="D127" s="231">
        <v>3395.1833333333329</v>
      </c>
      <c r="E127" s="231">
        <v>3347.4166666666661</v>
      </c>
      <c r="F127" s="231">
        <v>3262.2333333333331</v>
      </c>
      <c r="G127" s="231">
        <v>3214.4666666666662</v>
      </c>
      <c r="H127" s="231">
        <v>3480.3666666666659</v>
      </c>
      <c r="I127" s="231">
        <v>3528.1333333333332</v>
      </c>
      <c r="J127" s="231">
        <v>3613.3166666666657</v>
      </c>
      <c r="K127" s="230">
        <v>3442.95</v>
      </c>
      <c r="L127" s="230">
        <v>3310</v>
      </c>
      <c r="M127" s="230">
        <v>4.7945000000000002</v>
      </c>
      <c r="N127" s="1"/>
      <c r="O127" s="1"/>
    </row>
    <row r="128" spans="1:15" ht="12.75" customHeight="1">
      <c r="A128" s="213">
        <v>119</v>
      </c>
      <c r="B128" s="216" t="s">
        <v>144</v>
      </c>
      <c r="C128" s="230">
        <v>332</v>
      </c>
      <c r="D128" s="231">
        <v>329.66666666666669</v>
      </c>
      <c r="E128" s="231">
        <v>326.83333333333337</v>
      </c>
      <c r="F128" s="231">
        <v>321.66666666666669</v>
      </c>
      <c r="G128" s="231">
        <v>318.83333333333337</v>
      </c>
      <c r="H128" s="231">
        <v>334.83333333333337</v>
      </c>
      <c r="I128" s="231">
        <v>337.66666666666674</v>
      </c>
      <c r="J128" s="231">
        <v>342.83333333333337</v>
      </c>
      <c r="K128" s="230">
        <v>332.5</v>
      </c>
      <c r="L128" s="230">
        <v>324.5</v>
      </c>
      <c r="M128" s="230">
        <v>12.401020000000001</v>
      </c>
      <c r="N128" s="1"/>
      <c r="O128" s="1"/>
    </row>
    <row r="129" spans="1:15" ht="12.75" customHeight="1">
      <c r="A129" s="213">
        <v>120</v>
      </c>
      <c r="B129" s="216" t="s">
        <v>864</v>
      </c>
      <c r="C129" s="230">
        <v>4332.6000000000004</v>
      </c>
      <c r="D129" s="231">
        <v>4334.8</v>
      </c>
      <c r="E129" s="231">
        <v>4179.6000000000004</v>
      </c>
      <c r="F129" s="231">
        <v>4026.6000000000004</v>
      </c>
      <c r="G129" s="231">
        <v>3871.4000000000005</v>
      </c>
      <c r="H129" s="231">
        <v>4487.8</v>
      </c>
      <c r="I129" s="231">
        <v>4642.9999999999991</v>
      </c>
      <c r="J129" s="231">
        <v>4796</v>
      </c>
      <c r="K129" s="230">
        <v>4490</v>
      </c>
      <c r="L129" s="230">
        <v>4181.8</v>
      </c>
      <c r="M129" s="230">
        <v>17.636389999999999</v>
      </c>
      <c r="N129" s="1"/>
      <c r="O129" s="1"/>
    </row>
    <row r="130" spans="1:15" ht="12.75" customHeight="1">
      <c r="A130" s="213">
        <v>121</v>
      </c>
      <c r="B130" s="216" t="s">
        <v>145</v>
      </c>
      <c r="C130" s="230">
        <v>2214</v>
      </c>
      <c r="D130" s="231">
        <v>2229.65</v>
      </c>
      <c r="E130" s="231">
        <v>2185.5</v>
      </c>
      <c r="F130" s="231">
        <v>2157</v>
      </c>
      <c r="G130" s="231">
        <v>2112.85</v>
      </c>
      <c r="H130" s="231">
        <v>2258.15</v>
      </c>
      <c r="I130" s="231">
        <v>2302.3000000000006</v>
      </c>
      <c r="J130" s="231">
        <v>2330.8000000000002</v>
      </c>
      <c r="K130" s="230">
        <v>2273.8000000000002</v>
      </c>
      <c r="L130" s="230">
        <v>2201.15</v>
      </c>
      <c r="M130" s="230">
        <v>41.258499999999998</v>
      </c>
      <c r="N130" s="1"/>
      <c r="O130" s="1"/>
    </row>
    <row r="131" spans="1:15" ht="12.75" customHeight="1">
      <c r="A131" s="213">
        <v>122</v>
      </c>
      <c r="B131" s="216" t="s">
        <v>263</v>
      </c>
      <c r="C131" s="230">
        <v>304.60000000000002</v>
      </c>
      <c r="D131" s="231">
        <v>307.23333333333335</v>
      </c>
      <c r="E131" s="231">
        <v>299.4666666666667</v>
      </c>
      <c r="F131" s="231">
        <v>294.33333333333337</v>
      </c>
      <c r="G131" s="231">
        <v>286.56666666666672</v>
      </c>
      <c r="H131" s="231">
        <v>312.36666666666667</v>
      </c>
      <c r="I131" s="231">
        <v>320.13333333333333</v>
      </c>
      <c r="J131" s="231">
        <v>325.26666666666665</v>
      </c>
      <c r="K131" s="230">
        <v>315</v>
      </c>
      <c r="L131" s="230">
        <v>302.10000000000002</v>
      </c>
      <c r="M131" s="230">
        <v>32.07244</v>
      </c>
      <c r="N131" s="1"/>
      <c r="O131" s="1"/>
    </row>
    <row r="132" spans="1:15" ht="12.75" customHeight="1">
      <c r="A132" s="213">
        <v>123</v>
      </c>
      <c r="B132" s="216" t="s">
        <v>844</v>
      </c>
      <c r="C132" s="230">
        <v>544.6</v>
      </c>
      <c r="D132" s="231">
        <v>546.65</v>
      </c>
      <c r="E132" s="231">
        <v>541.94999999999993</v>
      </c>
      <c r="F132" s="231">
        <v>539.29999999999995</v>
      </c>
      <c r="G132" s="231">
        <v>534.59999999999991</v>
      </c>
      <c r="H132" s="231">
        <v>549.29999999999995</v>
      </c>
      <c r="I132" s="231">
        <v>554</v>
      </c>
      <c r="J132" s="231">
        <v>556.65</v>
      </c>
      <c r="K132" s="230">
        <v>551.35</v>
      </c>
      <c r="L132" s="230">
        <v>544</v>
      </c>
      <c r="M132" s="230">
        <v>9.4767299999999999</v>
      </c>
      <c r="N132" s="1"/>
      <c r="O132" s="1"/>
    </row>
    <row r="133" spans="1:15" ht="12.75" customHeight="1">
      <c r="A133" s="213">
        <v>124</v>
      </c>
      <c r="B133" s="216" t="s">
        <v>411</v>
      </c>
      <c r="C133" s="230">
        <v>4158.95</v>
      </c>
      <c r="D133" s="231">
        <v>4169.3499999999995</v>
      </c>
      <c r="E133" s="231">
        <v>4130.7499999999991</v>
      </c>
      <c r="F133" s="231">
        <v>4102.5499999999993</v>
      </c>
      <c r="G133" s="231">
        <v>4063.9499999999989</v>
      </c>
      <c r="H133" s="231">
        <v>4197.5499999999993</v>
      </c>
      <c r="I133" s="231">
        <v>4236.1499999999996</v>
      </c>
      <c r="J133" s="231">
        <v>4264.3499999999995</v>
      </c>
      <c r="K133" s="230">
        <v>4207.95</v>
      </c>
      <c r="L133" s="230">
        <v>4141.1499999999996</v>
      </c>
      <c r="M133" s="230">
        <v>0.19298999999999999</v>
      </c>
      <c r="N133" s="1"/>
      <c r="O133" s="1"/>
    </row>
    <row r="134" spans="1:15" ht="12.75" customHeight="1">
      <c r="A134" s="213">
        <v>125</v>
      </c>
      <c r="B134" s="216" t="s">
        <v>147</v>
      </c>
      <c r="C134" s="230">
        <v>658.15</v>
      </c>
      <c r="D134" s="231">
        <v>661.18333333333339</v>
      </c>
      <c r="E134" s="231">
        <v>652.36666666666679</v>
      </c>
      <c r="F134" s="231">
        <v>646.58333333333337</v>
      </c>
      <c r="G134" s="231">
        <v>637.76666666666677</v>
      </c>
      <c r="H134" s="231">
        <v>666.96666666666681</v>
      </c>
      <c r="I134" s="231">
        <v>675.78333333333342</v>
      </c>
      <c r="J134" s="231">
        <v>681.56666666666683</v>
      </c>
      <c r="K134" s="230">
        <v>670</v>
      </c>
      <c r="L134" s="230">
        <v>655.4</v>
      </c>
      <c r="M134" s="230">
        <v>5.1975100000000003</v>
      </c>
      <c r="N134" s="1"/>
      <c r="O134" s="1"/>
    </row>
    <row r="135" spans="1:15" ht="12.75" customHeight="1">
      <c r="A135" s="213">
        <v>126</v>
      </c>
      <c r="B135" s="216" t="s">
        <v>158</v>
      </c>
      <c r="C135" s="230">
        <v>85376.35</v>
      </c>
      <c r="D135" s="231">
        <v>85359.116666666669</v>
      </c>
      <c r="E135" s="231">
        <v>85018.233333333337</v>
      </c>
      <c r="F135" s="231">
        <v>84660.116666666669</v>
      </c>
      <c r="G135" s="231">
        <v>84319.233333333337</v>
      </c>
      <c r="H135" s="231">
        <v>85717.233333333337</v>
      </c>
      <c r="I135" s="231">
        <v>86058.116666666669</v>
      </c>
      <c r="J135" s="231">
        <v>86416.233333333337</v>
      </c>
      <c r="K135" s="230">
        <v>85700</v>
      </c>
      <c r="L135" s="230">
        <v>85001</v>
      </c>
      <c r="M135" s="230">
        <v>2.5729999999999999E-2</v>
      </c>
      <c r="N135" s="1"/>
      <c r="O135" s="1"/>
    </row>
    <row r="136" spans="1:15" ht="12.75" customHeight="1">
      <c r="A136" s="213">
        <v>127</v>
      </c>
      <c r="B136" s="216" t="s">
        <v>149</v>
      </c>
      <c r="C136" s="230">
        <v>260.64999999999998</v>
      </c>
      <c r="D136" s="231">
        <v>260.25</v>
      </c>
      <c r="E136" s="231">
        <v>257.89999999999998</v>
      </c>
      <c r="F136" s="231">
        <v>255.14999999999998</v>
      </c>
      <c r="G136" s="231">
        <v>252.79999999999995</v>
      </c>
      <c r="H136" s="231">
        <v>263</v>
      </c>
      <c r="I136" s="231">
        <v>265.35000000000002</v>
      </c>
      <c r="J136" s="231">
        <v>268.10000000000002</v>
      </c>
      <c r="K136" s="230">
        <v>262.60000000000002</v>
      </c>
      <c r="L136" s="230">
        <v>257.5</v>
      </c>
      <c r="M136" s="230">
        <v>15.11223</v>
      </c>
      <c r="N136" s="1"/>
      <c r="O136" s="1"/>
    </row>
    <row r="137" spans="1:15" ht="12.75" customHeight="1">
      <c r="A137" s="213">
        <v>128</v>
      </c>
      <c r="B137" s="216" t="s">
        <v>148</v>
      </c>
      <c r="C137" s="230">
        <v>1212.95</v>
      </c>
      <c r="D137" s="231">
        <v>1211.7666666666667</v>
      </c>
      <c r="E137" s="231">
        <v>1204.5833333333333</v>
      </c>
      <c r="F137" s="231">
        <v>1196.2166666666667</v>
      </c>
      <c r="G137" s="231">
        <v>1189.0333333333333</v>
      </c>
      <c r="H137" s="231">
        <v>1220.1333333333332</v>
      </c>
      <c r="I137" s="231">
        <v>1227.3166666666666</v>
      </c>
      <c r="J137" s="231">
        <v>1235.6833333333332</v>
      </c>
      <c r="K137" s="230">
        <v>1218.95</v>
      </c>
      <c r="L137" s="230">
        <v>1203.4000000000001</v>
      </c>
      <c r="M137" s="230">
        <v>19.561979999999998</v>
      </c>
      <c r="N137" s="1"/>
      <c r="O137" s="1"/>
    </row>
    <row r="138" spans="1:15" ht="12.75" customHeight="1">
      <c r="A138" s="213">
        <v>129</v>
      </c>
      <c r="B138" s="216" t="s">
        <v>151</v>
      </c>
      <c r="C138" s="230">
        <v>479.45</v>
      </c>
      <c r="D138" s="231">
        <v>478.08333333333331</v>
      </c>
      <c r="E138" s="231">
        <v>475.36666666666662</v>
      </c>
      <c r="F138" s="231">
        <v>471.2833333333333</v>
      </c>
      <c r="G138" s="231">
        <v>468.56666666666661</v>
      </c>
      <c r="H138" s="231">
        <v>482.16666666666663</v>
      </c>
      <c r="I138" s="231">
        <v>484.88333333333333</v>
      </c>
      <c r="J138" s="231">
        <v>488.96666666666664</v>
      </c>
      <c r="K138" s="230">
        <v>480.8</v>
      </c>
      <c r="L138" s="230">
        <v>474</v>
      </c>
      <c r="M138" s="230">
        <v>10.569750000000001</v>
      </c>
      <c r="N138" s="1"/>
      <c r="O138" s="1"/>
    </row>
    <row r="139" spans="1:15" ht="12.75" customHeight="1">
      <c r="A139" s="213">
        <v>130</v>
      </c>
      <c r="B139" s="216" t="s">
        <v>152</v>
      </c>
      <c r="C139" s="230">
        <v>8674.65</v>
      </c>
      <c r="D139" s="231">
        <v>8724.8833333333332</v>
      </c>
      <c r="E139" s="231">
        <v>8599.7666666666664</v>
      </c>
      <c r="F139" s="231">
        <v>8524.8833333333332</v>
      </c>
      <c r="G139" s="231">
        <v>8399.7666666666664</v>
      </c>
      <c r="H139" s="231">
        <v>8799.7666666666664</v>
      </c>
      <c r="I139" s="231">
        <v>8924.8833333333314</v>
      </c>
      <c r="J139" s="231">
        <v>8999.7666666666664</v>
      </c>
      <c r="K139" s="230">
        <v>8850</v>
      </c>
      <c r="L139" s="230">
        <v>8650</v>
      </c>
      <c r="M139" s="230">
        <v>4.8935599999999999</v>
      </c>
      <c r="N139" s="1"/>
      <c r="O139" s="1"/>
    </row>
    <row r="140" spans="1:15" ht="12.75" customHeight="1">
      <c r="A140" s="213">
        <v>131</v>
      </c>
      <c r="B140" s="216" t="s">
        <v>155</v>
      </c>
      <c r="C140" s="230">
        <v>637.5</v>
      </c>
      <c r="D140" s="231">
        <v>632.93333333333328</v>
      </c>
      <c r="E140" s="231">
        <v>625.86666666666656</v>
      </c>
      <c r="F140" s="231">
        <v>614.23333333333323</v>
      </c>
      <c r="G140" s="231">
        <v>607.16666666666652</v>
      </c>
      <c r="H140" s="231">
        <v>644.56666666666661</v>
      </c>
      <c r="I140" s="231">
        <v>651.63333333333344</v>
      </c>
      <c r="J140" s="231">
        <v>663.26666666666665</v>
      </c>
      <c r="K140" s="230">
        <v>640</v>
      </c>
      <c r="L140" s="230">
        <v>621.29999999999995</v>
      </c>
      <c r="M140" s="230">
        <v>3.40781</v>
      </c>
      <c r="N140" s="1"/>
      <c r="O140" s="1"/>
    </row>
    <row r="141" spans="1:15" ht="12.75" customHeight="1">
      <c r="A141" s="213">
        <v>132</v>
      </c>
      <c r="B141" s="216" t="s">
        <v>419</v>
      </c>
      <c r="C141" s="230">
        <v>471.3</v>
      </c>
      <c r="D141" s="231">
        <v>467.76666666666671</v>
      </c>
      <c r="E141" s="231">
        <v>460.63333333333344</v>
      </c>
      <c r="F141" s="231">
        <v>449.96666666666675</v>
      </c>
      <c r="G141" s="231">
        <v>442.83333333333348</v>
      </c>
      <c r="H141" s="231">
        <v>478.43333333333339</v>
      </c>
      <c r="I141" s="231">
        <v>485.56666666666672</v>
      </c>
      <c r="J141" s="231">
        <v>496.23333333333335</v>
      </c>
      <c r="K141" s="230">
        <v>474.9</v>
      </c>
      <c r="L141" s="230">
        <v>457.1</v>
      </c>
      <c r="M141" s="230">
        <v>21.581389999999999</v>
      </c>
      <c r="N141" s="1"/>
      <c r="O141" s="1"/>
    </row>
    <row r="142" spans="1:15" ht="12.75" customHeight="1">
      <c r="A142" s="213">
        <v>133</v>
      </c>
      <c r="B142" s="216" t="s">
        <v>845</v>
      </c>
      <c r="C142" s="230">
        <v>50.8</v>
      </c>
      <c r="D142" s="231">
        <v>50.566666666666663</v>
      </c>
      <c r="E142" s="231">
        <v>49.783333333333324</v>
      </c>
      <c r="F142" s="231">
        <v>48.766666666666659</v>
      </c>
      <c r="G142" s="231">
        <v>47.98333333333332</v>
      </c>
      <c r="H142" s="231">
        <v>51.583333333333329</v>
      </c>
      <c r="I142" s="231">
        <v>52.36666666666666</v>
      </c>
      <c r="J142" s="231">
        <v>53.383333333333333</v>
      </c>
      <c r="K142" s="230">
        <v>51.35</v>
      </c>
      <c r="L142" s="230">
        <v>49.55</v>
      </c>
      <c r="M142" s="230">
        <v>35.02919</v>
      </c>
      <c r="N142" s="1"/>
      <c r="O142" s="1"/>
    </row>
    <row r="143" spans="1:15" ht="12.75" customHeight="1">
      <c r="A143" s="213">
        <v>134</v>
      </c>
      <c r="B143" s="216" t="s">
        <v>157</v>
      </c>
      <c r="C143" s="230">
        <v>1736.55</v>
      </c>
      <c r="D143" s="231">
        <v>1715.5166666666667</v>
      </c>
      <c r="E143" s="231">
        <v>1681.0833333333333</v>
      </c>
      <c r="F143" s="231">
        <v>1625.6166666666666</v>
      </c>
      <c r="G143" s="231">
        <v>1591.1833333333332</v>
      </c>
      <c r="H143" s="231">
        <v>1770.9833333333333</v>
      </c>
      <c r="I143" s="231">
        <v>1805.4166666666667</v>
      </c>
      <c r="J143" s="231">
        <v>1860.8833333333334</v>
      </c>
      <c r="K143" s="230">
        <v>1749.95</v>
      </c>
      <c r="L143" s="230">
        <v>1660.05</v>
      </c>
      <c r="M143" s="230">
        <v>12.18305</v>
      </c>
      <c r="N143" s="1"/>
      <c r="O143" s="1"/>
    </row>
    <row r="144" spans="1:15" ht="12.75" customHeight="1">
      <c r="A144" s="213">
        <v>135</v>
      </c>
      <c r="B144" s="216" t="s">
        <v>159</v>
      </c>
      <c r="C144" s="230">
        <v>1048.8499999999999</v>
      </c>
      <c r="D144" s="231">
        <v>1043.3500000000001</v>
      </c>
      <c r="E144" s="231">
        <v>1033.0000000000002</v>
      </c>
      <c r="F144" s="231">
        <v>1017.1500000000001</v>
      </c>
      <c r="G144" s="231">
        <v>1006.8000000000002</v>
      </c>
      <c r="H144" s="231">
        <v>1059.2000000000003</v>
      </c>
      <c r="I144" s="231">
        <v>1069.5500000000002</v>
      </c>
      <c r="J144" s="231">
        <v>1085.4000000000003</v>
      </c>
      <c r="K144" s="230">
        <v>1053.7</v>
      </c>
      <c r="L144" s="230">
        <v>1027.5</v>
      </c>
      <c r="M144" s="230">
        <v>5.0416299999999996</v>
      </c>
      <c r="N144" s="1"/>
      <c r="O144" s="1"/>
    </row>
    <row r="145" spans="1:15" ht="12.75" customHeight="1">
      <c r="A145" s="213">
        <v>136</v>
      </c>
      <c r="B145" s="216" t="s">
        <v>167</v>
      </c>
      <c r="C145" s="230">
        <v>169.6</v>
      </c>
      <c r="D145" s="231">
        <v>170.93333333333331</v>
      </c>
      <c r="E145" s="231">
        <v>167.91666666666663</v>
      </c>
      <c r="F145" s="231">
        <v>166.23333333333332</v>
      </c>
      <c r="G145" s="231">
        <v>163.21666666666664</v>
      </c>
      <c r="H145" s="231">
        <v>172.61666666666662</v>
      </c>
      <c r="I145" s="231">
        <v>175.63333333333333</v>
      </c>
      <c r="J145" s="231">
        <v>177.31666666666661</v>
      </c>
      <c r="K145" s="230">
        <v>173.95</v>
      </c>
      <c r="L145" s="230">
        <v>169.25</v>
      </c>
      <c r="M145" s="230">
        <v>174.01125999999999</v>
      </c>
      <c r="N145" s="1"/>
      <c r="O145" s="1"/>
    </row>
    <row r="146" spans="1:15" ht="12.75" customHeight="1">
      <c r="A146" s="213">
        <v>137</v>
      </c>
      <c r="B146" s="216" t="s">
        <v>161</v>
      </c>
      <c r="C146" s="230">
        <v>81.400000000000006</v>
      </c>
      <c r="D146" s="231">
        <v>80.766666666666666</v>
      </c>
      <c r="E146" s="231">
        <v>79.883333333333326</v>
      </c>
      <c r="F146" s="231">
        <v>78.36666666666666</v>
      </c>
      <c r="G146" s="231">
        <v>77.48333333333332</v>
      </c>
      <c r="H146" s="231">
        <v>82.283333333333331</v>
      </c>
      <c r="I146" s="231">
        <v>83.166666666666686</v>
      </c>
      <c r="J146" s="231">
        <v>84.683333333333337</v>
      </c>
      <c r="K146" s="230">
        <v>81.650000000000006</v>
      </c>
      <c r="L146" s="230">
        <v>79.25</v>
      </c>
      <c r="M146" s="230">
        <v>58.476939999999999</v>
      </c>
      <c r="N146" s="1"/>
      <c r="O146" s="1"/>
    </row>
    <row r="147" spans="1:15" ht="12.75" customHeight="1">
      <c r="A147" s="213">
        <v>138</v>
      </c>
      <c r="B147" s="216" t="s">
        <v>163</v>
      </c>
      <c r="C147" s="230">
        <v>4531.8999999999996</v>
      </c>
      <c r="D147" s="231">
        <v>4515.4666666666662</v>
      </c>
      <c r="E147" s="231">
        <v>4481.4333333333325</v>
      </c>
      <c r="F147" s="231">
        <v>4430.9666666666662</v>
      </c>
      <c r="G147" s="231">
        <v>4396.9333333333325</v>
      </c>
      <c r="H147" s="231">
        <v>4565.9333333333325</v>
      </c>
      <c r="I147" s="231">
        <v>4599.9666666666672</v>
      </c>
      <c r="J147" s="231">
        <v>4650.4333333333325</v>
      </c>
      <c r="K147" s="230">
        <v>4549.5</v>
      </c>
      <c r="L147" s="230">
        <v>4465</v>
      </c>
      <c r="M147" s="230">
        <v>0.84736999999999996</v>
      </c>
      <c r="N147" s="1"/>
      <c r="O147" s="1"/>
    </row>
    <row r="148" spans="1:15" ht="12.75" customHeight="1">
      <c r="A148" s="213">
        <v>139</v>
      </c>
      <c r="B148" s="216" t="s">
        <v>164</v>
      </c>
      <c r="C148" s="230">
        <v>20244.400000000001</v>
      </c>
      <c r="D148" s="231">
        <v>20052.183333333334</v>
      </c>
      <c r="E148" s="231">
        <v>19694.366666666669</v>
      </c>
      <c r="F148" s="231">
        <v>19144.333333333336</v>
      </c>
      <c r="G148" s="231">
        <v>18786.51666666667</v>
      </c>
      <c r="H148" s="231">
        <v>20602.216666666667</v>
      </c>
      <c r="I148" s="231">
        <v>20960.033333333333</v>
      </c>
      <c r="J148" s="231">
        <v>21510.066666666666</v>
      </c>
      <c r="K148" s="230">
        <v>20410</v>
      </c>
      <c r="L148" s="230">
        <v>19502.150000000001</v>
      </c>
      <c r="M148" s="230">
        <v>1.9435100000000001</v>
      </c>
      <c r="N148" s="1"/>
      <c r="O148" s="1"/>
    </row>
    <row r="149" spans="1:15" ht="12.75" customHeight="1">
      <c r="A149" s="213">
        <v>140</v>
      </c>
      <c r="B149" s="216" t="s">
        <v>160</v>
      </c>
      <c r="C149" s="230">
        <v>239.05</v>
      </c>
      <c r="D149" s="231">
        <v>237.85</v>
      </c>
      <c r="E149" s="231">
        <v>235.7</v>
      </c>
      <c r="F149" s="231">
        <v>232.35</v>
      </c>
      <c r="G149" s="231">
        <v>230.2</v>
      </c>
      <c r="H149" s="231">
        <v>241.2</v>
      </c>
      <c r="I149" s="231">
        <v>243.35000000000002</v>
      </c>
      <c r="J149" s="231">
        <v>246.7</v>
      </c>
      <c r="K149" s="230">
        <v>240</v>
      </c>
      <c r="L149" s="230">
        <v>234.5</v>
      </c>
      <c r="M149" s="230">
        <v>22.185410000000001</v>
      </c>
      <c r="N149" s="1"/>
      <c r="O149" s="1"/>
    </row>
    <row r="150" spans="1:15" ht="12.75" customHeight="1">
      <c r="A150" s="213">
        <v>141</v>
      </c>
      <c r="B150" s="216" t="s">
        <v>265</v>
      </c>
      <c r="C150" s="230">
        <v>916.8</v>
      </c>
      <c r="D150" s="231">
        <v>914.61666666666667</v>
      </c>
      <c r="E150" s="231">
        <v>906.73333333333335</v>
      </c>
      <c r="F150" s="231">
        <v>896.66666666666663</v>
      </c>
      <c r="G150" s="231">
        <v>888.7833333333333</v>
      </c>
      <c r="H150" s="231">
        <v>924.68333333333339</v>
      </c>
      <c r="I150" s="231">
        <v>932.56666666666683</v>
      </c>
      <c r="J150" s="231">
        <v>942.63333333333344</v>
      </c>
      <c r="K150" s="230">
        <v>922.5</v>
      </c>
      <c r="L150" s="230">
        <v>904.55</v>
      </c>
      <c r="M150" s="230">
        <v>4.5064000000000002</v>
      </c>
      <c r="N150" s="1"/>
      <c r="O150" s="1"/>
    </row>
    <row r="151" spans="1:15" ht="12.75" customHeight="1">
      <c r="A151" s="213">
        <v>142</v>
      </c>
      <c r="B151" s="216" t="s">
        <v>168</v>
      </c>
      <c r="C151" s="230">
        <v>160.15</v>
      </c>
      <c r="D151" s="231">
        <v>159.53333333333333</v>
      </c>
      <c r="E151" s="231">
        <v>158.61666666666667</v>
      </c>
      <c r="F151" s="231">
        <v>157.08333333333334</v>
      </c>
      <c r="G151" s="231">
        <v>156.16666666666669</v>
      </c>
      <c r="H151" s="231">
        <v>161.06666666666666</v>
      </c>
      <c r="I151" s="231">
        <v>161.98333333333335</v>
      </c>
      <c r="J151" s="231">
        <v>163.51666666666665</v>
      </c>
      <c r="K151" s="230">
        <v>160.44999999999999</v>
      </c>
      <c r="L151" s="230">
        <v>158</v>
      </c>
      <c r="M151" s="230">
        <v>93.588849999999994</v>
      </c>
      <c r="N151" s="1"/>
      <c r="O151" s="1"/>
    </row>
    <row r="152" spans="1:15" ht="12.75" customHeight="1">
      <c r="A152" s="213">
        <v>143</v>
      </c>
      <c r="B152" s="216" t="s">
        <v>266</v>
      </c>
      <c r="C152" s="230">
        <v>262.85000000000002</v>
      </c>
      <c r="D152" s="231">
        <v>263.93333333333334</v>
      </c>
      <c r="E152" s="231">
        <v>259.16666666666669</v>
      </c>
      <c r="F152" s="231">
        <v>255.48333333333335</v>
      </c>
      <c r="G152" s="231">
        <v>250.7166666666667</v>
      </c>
      <c r="H152" s="231">
        <v>267.61666666666667</v>
      </c>
      <c r="I152" s="231">
        <v>272.38333333333333</v>
      </c>
      <c r="J152" s="231">
        <v>276.06666666666666</v>
      </c>
      <c r="K152" s="230">
        <v>268.7</v>
      </c>
      <c r="L152" s="230">
        <v>260.25</v>
      </c>
      <c r="M152" s="230">
        <v>20.472480000000001</v>
      </c>
      <c r="N152" s="1"/>
      <c r="O152" s="1"/>
    </row>
    <row r="153" spans="1:15" ht="12.75" customHeight="1">
      <c r="A153" s="213">
        <v>144</v>
      </c>
      <c r="B153" s="216" t="s">
        <v>804</v>
      </c>
      <c r="C153" s="230">
        <v>645.25</v>
      </c>
      <c r="D153" s="231">
        <v>644.38333333333333</v>
      </c>
      <c r="E153" s="231">
        <v>637.86666666666667</v>
      </c>
      <c r="F153" s="231">
        <v>630.48333333333335</v>
      </c>
      <c r="G153" s="231">
        <v>623.9666666666667</v>
      </c>
      <c r="H153" s="231">
        <v>651.76666666666665</v>
      </c>
      <c r="I153" s="231">
        <v>658.2833333333333</v>
      </c>
      <c r="J153" s="231">
        <v>665.66666666666663</v>
      </c>
      <c r="K153" s="230">
        <v>650.9</v>
      </c>
      <c r="L153" s="230">
        <v>637</v>
      </c>
      <c r="M153" s="230">
        <v>14.435700000000001</v>
      </c>
      <c r="N153" s="1"/>
      <c r="O153" s="1"/>
    </row>
    <row r="154" spans="1:15" ht="12.75" customHeight="1">
      <c r="A154" s="213">
        <v>145</v>
      </c>
      <c r="B154" s="216" t="s">
        <v>431</v>
      </c>
      <c r="C154" s="230">
        <v>3281.15</v>
      </c>
      <c r="D154" s="231">
        <v>3279.6666666666665</v>
      </c>
      <c r="E154" s="231">
        <v>3229.333333333333</v>
      </c>
      <c r="F154" s="231">
        <v>3177.5166666666664</v>
      </c>
      <c r="G154" s="231">
        <v>3127.1833333333329</v>
      </c>
      <c r="H154" s="231">
        <v>3331.4833333333331</v>
      </c>
      <c r="I154" s="231">
        <v>3381.8166666666662</v>
      </c>
      <c r="J154" s="231">
        <v>3433.6333333333332</v>
      </c>
      <c r="K154" s="230">
        <v>3330</v>
      </c>
      <c r="L154" s="230">
        <v>3227.85</v>
      </c>
      <c r="M154" s="230">
        <v>0.95981000000000005</v>
      </c>
      <c r="N154" s="1"/>
      <c r="O154" s="1"/>
    </row>
    <row r="155" spans="1:15" ht="12.75" customHeight="1">
      <c r="A155" s="213">
        <v>146</v>
      </c>
      <c r="B155" s="216" t="s">
        <v>805</v>
      </c>
      <c r="C155" s="230">
        <v>595.45000000000005</v>
      </c>
      <c r="D155" s="231">
        <v>586.88333333333333</v>
      </c>
      <c r="E155" s="231">
        <v>574.86666666666667</v>
      </c>
      <c r="F155" s="231">
        <v>554.2833333333333</v>
      </c>
      <c r="G155" s="231">
        <v>542.26666666666665</v>
      </c>
      <c r="H155" s="231">
        <v>607.4666666666667</v>
      </c>
      <c r="I155" s="231">
        <v>619.48333333333335</v>
      </c>
      <c r="J155" s="231">
        <v>640.06666666666672</v>
      </c>
      <c r="K155" s="230">
        <v>598.9</v>
      </c>
      <c r="L155" s="230">
        <v>566.29999999999995</v>
      </c>
      <c r="M155" s="230">
        <v>9.1526599999999991</v>
      </c>
      <c r="N155" s="1"/>
      <c r="O155" s="1"/>
    </row>
    <row r="156" spans="1:15" ht="12.75" customHeight="1">
      <c r="A156" s="213">
        <v>147</v>
      </c>
      <c r="B156" s="216" t="s">
        <v>175</v>
      </c>
      <c r="C156" s="230">
        <v>3041.65</v>
      </c>
      <c r="D156" s="231">
        <v>3034.15</v>
      </c>
      <c r="E156" s="231">
        <v>3004.7000000000003</v>
      </c>
      <c r="F156" s="231">
        <v>2967.75</v>
      </c>
      <c r="G156" s="231">
        <v>2938.3</v>
      </c>
      <c r="H156" s="231">
        <v>3071.1000000000004</v>
      </c>
      <c r="I156" s="231">
        <v>3100.55</v>
      </c>
      <c r="J156" s="231">
        <v>3137.5000000000005</v>
      </c>
      <c r="K156" s="230">
        <v>3063.6</v>
      </c>
      <c r="L156" s="230">
        <v>2997.2</v>
      </c>
      <c r="M156" s="230">
        <v>5.9454500000000001</v>
      </c>
      <c r="N156" s="1"/>
      <c r="O156" s="1"/>
    </row>
    <row r="157" spans="1:15" ht="12.75" customHeight="1">
      <c r="A157" s="213">
        <v>148</v>
      </c>
      <c r="B157" s="216" t="s">
        <v>169</v>
      </c>
      <c r="C157" s="230">
        <v>38236.75</v>
      </c>
      <c r="D157" s="231">
        <v>38073.533333333333</v>
      </c>
      <c r="E157" s="231">
        <v>37814.066666666666</v>
      </c>
      <c r="F157" s="231">
        <v>37391.383333333331</v>
      </c>
      <c r="G157" s="231">
        <v>37131.916666666664</v>
      </c>
      <c r="H157" s="231">
        <v>38496.216666666667</v>
      </c>
      <c r="I157" s="231">
        <v>38755.683333333327</v>
      </c>
      <c r="J157" s="231">
        <v>39178.366666666669</v>
      </c>
      <c r="K157" s="230">
        <v>38333</v>
      </c>
      <c r="L157" s="230">
        <v>37650.85</v>
      </c>
      <c r="M157" s="230">
        <v>0.13597999999999999</v>
      </c>
      <c r="N157" s="1"/>
      <c r="O157" s="1"/>
    </row>
    <row r="158" spans="1:15" ht="12.75" customHeight="1">
      <c r="A158" s="213">
        <v>149</v>
      </c>
      <c r="B158" s="216" t="s">
        <v>846</v>
      </c>
      <c r="C158" s="230">
        <v>967</v>
      </c>
      <c r="D158" s="231">
        <v>964.68333333333339</v>
      </c>
      <c r="E158" s="231">
        <v>952.36666666666679</v>
      </c>
      <c r="F158" s="231">
        <v>937.73333333333335</v>
      </c>
      <c r="G158" s="231">
        <v>925.41666666666674</v>
      </c>
      <c r="H158" s="231">
        <v>979.31666666666683</v>
      </c>
      <c r="I158" s="231">
        <v>991.63333333333344</v>
      </c>
      <c r="J158" s="231">
        <v>1006.2666666666669</v>
      </c>
      <c r="K158" s="230">
        <v>977</v>
      </c>
      <c r="L158" s="230">
        <v>950.05</v>
      </c>
      <c r="M158" s="230">
        <v>0.71765999999999996</v>
      </c>
      <c r="N158" s="1"/>
      <c r="O158" s="1"/>
    </row>
    <row r="159" spans="1:15" ht="12.75" customHeight="1">
      <c r="A159" s="213">
        <v>150</v>
      </c>
      <c r="B159" s="216" t="s">
        <v>436</v>
      </c>
      <c r="C159" s="230">
        <v>4204.55</v>
      </c>
      <c r="D159" s="231">
        <v>4130.5333333333328</v>
      </c>
      <c r="E159" s="231">
        <v>4036.0666666666657</v>
      </c>
      <c r="F159" s="231">
        <v>3867.583333333333</v>
      </c>
      <c r="G159" s="231">
        <v>3773.1166666666659</v>
      </c>
      <c r="H159" s="231">
        <v>4299.0166666666655</v>
      </c>
      <c r="I159" s="231">
        <v>4393.4833333333327</v>
      </c>
      <c r="J159" s="231">
        <v>4561.9666666666653</v>
      </c>
      <c r="K159" s="230">
        <v>4225</v>
      </c>
      <c r="L159" s="230">
        <v>3962.05</v>
      </c>
      <c r="M159" s="230">
        <v>13.23898</v>
      </c>
      <c r="N159" s="1"/>
      <c r="O159" s="1"/>
    </row>
    <row r="160" spans="1:15" ht="12.75" customHeight="1">
      <c r="A160" s="213">
        <v>151</v>
      </c>
      <c r="B160" s="216" t="s">
        <v>171</v>
      </c>
      <c r="C160" s="230">
        <v>233.45</v>
      </c>
      <c r="D160" s="231">
        <v>231.29999999999998</v>
      </c>
      <c r="E160" s="231">
        <v>228.64999999999998</v>
      </c>
      <c r="F160" s="231">
        <v>223.85</v>
      </c>
      <c r="G160" s="231">
        <v>221.2</v>
      </c>
      <c r="H160" s="231">
        <v>236.09999999999997</v>
      </c>
      <c r="I160" s="231">
        <v>238.75</v>
      </c>
      <c r="J160" s="231">
        <v>243.54999999999995</v>
      </c>
      <c r="K160" s="230">
        <v>233.95</v>
      </c>
      <c r="L160" s="230">
        <v>226.5</v>
      </c>
      <c r="M160" s="230">
        <v>20.167210000000001</v>
      </c>
      <c r="N160" s="1"/>
      <c r="O160" s="1"/>
    </row>
    <row r="161" spans="1:15" ht="12.75" customHeight="1">
      <c r="A161" s="213">
        <v>152</v>
      </c>
      <c r="B161" s="216" t="s">
        <v>174</v>
      </c>
      <c r="C161" s="230">
        <v>2369.6999999999998</v>
      </c>
      <c r="D161" s="231">
        <v>2364.8666666666663</v>
      </c>
      <c r="E161" s="231">
        <v>2353.7833333333328</v>
      </c>
      <c r="F161" s="231">
        <v>2337.8666666666663</v>
      </c>
      <c r="G161" s="231">
        <v>2326.7833333333328</v>
      </c>
      <c r="H161" s="231">
        <v>2380.7833333333328</v>
      </c>
      <c r="I161" s="231">
        <v>2391.8666666666659</v>
      </c>
      <c r="J161" s="231">
        <v>2407.7833333333328</v>
      </c>
      <c r="K161" s="230">
        <v>2375.9499999999998</v>
      </c>
      <c r="L161" s="230">
        <v>2348.9499999999998</v>
      </c>
      <c r="M161" s="230">
        <v>2.4588899999999998</v>
      </c>
      <c r="N161" s="1"/>
      <c r="O161" s="1"/>
    </row>
    <row r="162" spans="1:15" ht="12.75" customHeight="1">
      <c r="A162" s="213">
        <v>153</v>
      </c>
      <c r="B162" s="216" t="s">
        <v>267</v>
      </c>
      <c r="C162" s="230">
        <v>3097.8</v>
      </c>
      <c r="D162" s="231">
        <v>3095.5666666666671</v>
      </c>
      <c r="E162" s="231">
        <v>3062.233333333334</v>
      </c>
      <c r="F162" s="231">
        <v>3026.666666666667</v>
      </c>
      <c r="G162" s="231">
        <v>2993.3333333333339</v>
      </c>
      <c r="H162" s="231">
        <v>3131.1333333333341</v>
      </c>
      <c r="I162" s="231">
        <v>3164.4666666666672</v>
      </c>
      <c r="J162" s="231">
        <v>3200.0333333333342</v>
      </c>
      <c r="K162" s="230">
        <v>3128.9</v>
      </c>
      <c r="L162" s="230">
        <v>3060</v>
      </c>
      <c r="M162" s="230">
        <v>3.83771</v>
      </c>
      <c r="N162" s="1"/>
      <c r="O162" s="1"/>
    </row>
    <row r="163" spans="1:15" ht="12.75" customHeight="1">
      <c r="A163" s="213">
        <v>154</v>
      </c>
      <c r="B163" s="216" t="s">
        <v>782</v>
      </c>
      <c r="C163" s="230">
        <v>302.2</v>
      </c>
      <c r="D163" s="231">
        <v>299.93333333333334</v>
      </c>
      <c r="E163" s="231">
        <v>295.16666666666669</v>
      </c>
      <c r="F163" s="231">
        <v>288.13333333333333</v>
      </c>
      <c r="G163" s="231">
        <v>283.36666666666667</v>
      </c>
      <c r="H163" s="231">
        <v>306.9666666666667</v>
      </c>
      <c r="I163" s="231">
        <v>311.73333333333335</v>
      </c>
      <c r="J163" s="231">
        <v>318.76666666666671</v>
      </c>
      <c r="K163" s="230">
        <v>304.7</v>
      </c>
      <c r="L163" s="230">
        <v>292.89999999999998</v>
      </c>
      <c r="M163" s="230">
        <v>39.688400000000001</v>
      </c>
      <c r="N163" s="1"/>
      <c r="O163" s="1"/>
    </row>
    <row r="164" spans="1:15" ht="12.75" customHeight="1">
      <c r="A164" s="213">
        <v>155</v>
      </c>
      <c r="B164" s="216" t="s">
        <v>172</v>
      </c>
      <c r="C164" s="230">
        <v>165.4</v>
      </c>
      <c r="D164" s="231">
        <v>163.71666666666667</v>
      </c>
      <c r="E164" s="231">
        <v>161.53333333333333</v>
      </c>
      <c r="F164" s="231">
        <v>157.66666666666666</v>
      </c>
      <c r="G164" s="231">
        <v>155.48333333333332</v>
      </c>
      <c r="H164" s="231">
        <v>167.58333333333334</v>
      </c>
      <c r="I164" s="231">
        <v>169.76666666666668</v>
      </c>
      <c r="J164" s="231">
        <v>173.63333333333335</v>
      </c>
      <c r="K164" s="230">
        <v>165.9</v>
      </c>
      <c r="L164" s="230">
        <v>159.85</v>
      </c>
      <c r="M164" s="230">
        <v>89.935379999999995</v>
      </c>
      <c r="N164" s="1"/>
      <c r="O164" s="1"/>
    </row>
    <row r="165" spans="1:15" ht="12.75" customHeight="1">
      <c r="A165" s="213">
        <v>156</v>
      </c>
      <c r="B165" s="216" t="s">
        <v>177</v>
      </c>
      <c r="C165" s="230">
        <v>236.65</v>
      </c>
      <c r="D165" s="231">
        <v>236.28333333333333</v>
      </c>
      <c r="E165" s="231">
        <v>232.66666666666666</v>
      </c>
      <c r="F165" s="231">
        <v>228.68333333333334</v>
      </c>
      <c r="G165" s="231">
        <v>225.06666666666666</v>
      </c>
      <c r="H165" s="231">
        <v>240.26666666666665</v>
      </c>
      <c r="I165" s="231">
        <v>243.88333333333333</v>
      </c>
      <c r="J165" s="231">
        <v>247.86666666666665</v>
      </c>
      <c r="K165" s="230">
        <v>239.9</v>
      </c>
      <c r="L165" s="230">
        <v>232.3</v>
      </c>
      <c r="M165" s="230">
        <v>163.61286000000001</v>
      </c>
      <c r="N165" s="1"/>
      <c r="O165" s="1"/>
    </row>
    <row r="166" spans="1:15" ht="12.75" customHeight="1">
      <c r="A166" s="213">
        <v>157</v>
      </c>
      <c r="B166" s="216" t="s">
        <v>268</v>
      </c>
      <c r="C166" s="230">
        <v>448.15</v>
      </c>
      <c r="D166" s="231">
        <v>446.76666666666671</v>
      </c>
      <c r="E166" s="231">
        <v>442.73333333333341</v>
      </c>
      <c r="F166" s="231">
        <v>437.31666666666672</v>
      </c>
      <c r="G166" s="231">
        <v>433.28333333333342</v>
      </c>
      <c r="H166" s="231">
        <v>452.18333333333339</v>
      </c>
      <c r="I166" s="231">
        <v>456.2166666666667</v>
      </c>
      <c r="J166" s="231">
        <v>461.63333333333338</v>
      </c>
      <c r="K166" s="230">
        <v>450.8</v>
      </c>
      <c r="L166" s="230">
        <v>441.35</v>
      </c>
      <c r="M166" s="230">
        <v>4.03355</v>
      </c>
      <c r="N166" s="1"/>
      <c r="O166" s="1"/>
    </row>
    <row r="167" spans="1:15" ht="12.75" customHeight="1">
      <c r="A167" s="213">
        <v>158</v>
      </c>
      <c r="B167" s="216" t="s">
        <v>269</v>
      </c>
      <c r="C167" s="230">
        <v>14068.05</v>
      </c>
      <c r="D167" s="231">
        <v>14133.35</v>
      </c>
      <c r="E167" s="231">
        <v>13895</v>
      </c>
      <c r="F167" s="231">
        <v>13721.949999999999</v>
      </c>
      <c r="G167" s="231">
        <v>13483.599999999999</v>
      </c>
      <c r="H167" s="231">
        <v>14306.400000000001</v>
      </c>
      <c r="I167" s="231">
        <v>14544.750000000004</v>
      </c>
      <c r="J167" s="231">
        <v>14717.800000000003</v>
      </c>
      <c r="K167" s="230">
        <v>14371.7</v>
      </c>
      <c r="L167" s="230">
        <v>13960.3</v>
      </c>
      <c r="M167" s="230">
        <v>4.8649999999999999E-2</v>
      </c>
      <c r="N167" s="1"/>
      <c r="O167" s="1"/>
    </row>
    <row r="168" spans="1:15" ht="12.75" customHeight="1">
      <c r="A168" s="213">
        <v>159</v>
      </c>
      <c r="B168" s="216" t="s">
        <v>176</v>
      </c>
      <c r="C168" s="230">
        <v>48.8</v>
      </c>
      <c r="D168" s="231">
        <v>48.366666666666667</v>
      </c>
      <c r="E168" s="231">
        <v>47.783333333333331</v>
      </c>
      <c r="F168" s="231">
        <v>46.766666666666666</v>
      </c>
      <c r="G168" s="231">
        <v>46.18333333333333</v>
      </c>
      <c r="H168" s="231">
        <v>49.383333333333333</v>
      </c>
      <c r="I168" s="231">
        <v>49.966666666666661</v>
      </c>
      <c r="J168" s="231">
        <v>50.983333333333334</v>
      </c>
      <c r="K168" s="230">
        <v>48.95</v>
      </c>
      <c r="L168" s="230">
        <v>47.35</v>
      </c>
      <c r="M168" s="230">
        <v>453.04745000000003</v>
      </c>
      <c r="N168" s="1"/>
      <c r="O168" s="1"/>
    </row>
    <row r="169" spans="1:15" ht="12.75" customHeight="1">
      <c r="A169" s="213">
        <v>160</v>
      </c>
      <c r="B169" s="216" t="s">
        <v>182</v>
      </c>
      <c r="C169" s="230">
        <v>122.9</v>
      </c>
      <c r="D169" s="231">
        <v>122.33333333333333</v>
      </c>
      <c r="E169" s="231">
        <v>121.06666666666666</v>
      </c>
      <c r="F169" s="231">
        <v>119.23333333333333</v>
      </c>
      <c r="G169" s="231">
        <v>117.96666666666667</v>
      </c>
      <c r="H169" s="231">
        <v>124.16666666666666</v>
      </c>
      <c r="I169" s="231">
        <v>125.43333333333334</v>
      </c>
      <c r="J169" s="231">
        <v>127.26666666666665</v>
      </c>
      <c r="K169" s="230">
        <v>123.6</v>
      </c>
      <c r="L169" s="230">
        <v>120.5</v>
      </c>
      <c r="M169" s="230">
        <v>61.668590000000002</v>
      </c>
      <c r="N169" s="1"/>
      <c r="O169" s="1"/>
    </row>
    <row r="170" spans="1:15" ht="12.75" customHeight="1">
      <c r="A170" s="213">
        <v>161</v>
      </c>
      <c r="B170" s="216" t="s">
        <v>183</v>
      </c>
      <c r="C170" s="230">
        <v>2367.4499999999998</v>
      </c>
      <c r="D170" s="231">
        <v>2380.4833333333331</v>
      </c>
      <c r="E170" s="231">
        <v>2336.0166666666664</v>
      </c>
      <c r="F170" s="231">
        <v>2304.5833333333335</v>
      </c>
      <c r="G170" s="231">
        <v>2260.1166666666668</v>
      </c>
      <c r="H170" s="231">
        <v>2411.9166666666661</v>
      </c>
      <c r="I170" s="231">
        <v>2456.3833333333323</v>
      </c>
      <c r="J170" s="231">
        <v>2487.8166666666657</v>
      </c>
      <c r="K170" s="230">
        <v>2424.9499999999998</v>
      </c>
      <c r="L170" s="230">
        <v>2349.0500000000002</v>
      </c>
      <c r="M170" s="230">
        <v>82.744519999999994</v>
      </c>
      <c r="N170" s="1"/>
      <c r="O170" s="1"/>
    </row>
    <row r="171" spans="1:15" ht="12.75" customHeight="1">
      <c r="A171" s="213">
        <v>162</v>
      </c>
      <c r="B171" s="216" t="s">
        <v>270</v>
      </c>
      <c r="C171" s="230">
        <v>762.15</v>
      </c>
      <c r="D171" s="231">
        <v>760.98333333333323</v>
      </c>
      <c r="E171" s="231">
        <v>754.06666666666649</v>
      </c>
      <c r="F171" s="231">
        <v>745.98333333333323</v>
      </c>
      <c r="G171" s="231">
        <v>739.06666666666649</v>
      </c>
      <c r="H171" s="231">
        <v>769.06666666666649</v>
      </c>
      <c r="I171" s="231">
        <v>775.98333333333323</v>
      </c>
      <c r="J171" s="231">
        <v>784.06666666666649</v>
      </c>
      <c r="K171" s="230">
        <v>767.9</v>
      </c>
      <c r="L171" s="230">
        <v>752.9</v>
      </c>
      <c r="M171" s="230">
        <v>13.75315</v>
      </c>
      <c r="N171" s="1"/>
      <c r="O171" s="1"/>
    </row>
    <row r="172" spans="1:15" ht="12.75" customHeight="1">
      <c r="A172" s="213">
        <v>163</v>
      </c>
      <c r="B172" s="216" t="s">
        <v>185</v>
      </c>
      <c r="C172" s="230">
        <v>1145.3499999999999</v>
      </c>
      <c r="D172" s="231">
        <v>1138.3666666666666</v>
      </c>
      <c r="E172" s="231">
        <v>1125.9833333333331</v>
      </c>
      <c r="F172" s="231">
        <v>1106.6166666666666</v>
      </c>
      <c r="G172" s="231">
        <v>1094.2333333333331</v>
      </c>
      <c r="H172" s="231">
        <v>1157.7333333333331</v>
      </c>
      <c r="I172" s="231">
        <v>1170.1166666666668</v>
      </c>
      <c r="J172" s="231">
        <v>1189.4833333333331</v>
      </c>
      <c r="K172" s="230">
        <v>1150.75</v>
      </c>
      <c r="L172" s="230">
        <v>1119</v>
      </c>
      <c r="M172" s="230">
        <v>10.535360000000001</v>
      </c>
      <c r="N172" s="1"/>
      <c r="O172" s="1"/>
    </row>
    <row r="173" spans="1:15" ht="12.75" customHeight="1">
      <c r="A173" s="213">
        <v>164</v>
      </c>
      <c r="B173" s="216" t="s">
        <v>189</v>
      </c>
      <c r="C173" s="230">
        <v>2461.65</v>
      </c>
      <c r="D173" s="231">
        <v>2453.9500000000003</v>
      </c>
      <c r="E173" s="231">
        <v>2440.3500000000004</v>
      </c>
      <c r="F173" s="231">
        <v>2419.0500000000002</v>
      </c>
      <c r="G173" s="231">
        <v>2405.4500000000003</v>
      </c>
      <c r="H173" s="231">
        <v>2475.2500000000005</v>
      </c>
      <c r="I173" s="231">
        <v>2488.85</v>
      </c>
      <c r="J173" s="231">
        <v>2510.1500000000005</v>
      </c>
      <c r="K173" s="230">
        <v>2467.5500000000002</v>
      </c>
      <c r="L173" s="230">
        <v>2432.65</v>
      </c>
      <c r="M173" s="230">
        <v>5.6524799999999997</v>
      </c>
      <c r="N173" s="1"/>
      <c r="O173" s="1"/>
    </row>
    <row r="174" spans="1:15" ht="12.75" customHeight="1">
      <c r="A174" s="213">
        <v>165</v>
      </c>
      <c r="B174" s="216" t="s">
        <v>801</v>
      </c>
      <c r="C174" s="230">
        <v>68.849999999999994</v>
      </c>
      <c r="D174" s="231">
        <v>68.416666666666671</v>
      </c>
      <c r="E174" s="231">
        <v>67.833333333333343</v>
      </c>
      <c r="F174" s="231">
        <v>66.816666666666677</v>
      </c>
      <c r="G174" s="231">
        <v>66.233333333333348</v>
      </c>
      <c r="H174" s="231">
        <v>69.433333333333337</v>
      </c>
      <c r="I174" s="231">
        <v>70.01666666666668</v>
      </c>
      <c r="J174" s="231">
        <v>71.033333333333331</v>
      </c>
      <c r="K174" s="230">
        <v>69</v>
      </c>
      <c r="L174" s="230">
        <v>67.400000000000006</v>
      </c>
      <c r="M174" s="230">
        <v>63.771030000000003</v>
      </c>
      <c r="N174" s="1"/>
      <c r="O174" s="1"/>
    </row>
    <row r="175" spans="1:15" ht="12.75" customHeight="1">
      <c r="A175" s="213">
        <v>166</v>
      </c>
      <c r="B175" s="216" t="s">
        <v>187</v>
      </c>
      <c r="C175" s="230">
        <v>25532.15</v>
      </c>
      <c r="D175" s="231">
        <v>25694.383333333331</v>
      </c>
      <c r="E175" s="231">
        <v>25288.766666666663</v>
      </c>
      <c r="F175" s="231">
        <v>25045.383333333331</v>
      </c>
      <c r="G175" s="231">
        <v>24639.766666666663</v>
      </c>
      <c r="H175" s="231">
        <v>25937.766666666663</v>
      </c>
      <c r="I175" s="231">
        <v>26343.383333333331</v>
      </c>
      <c r="J175" s="231">
        <v>26586.766666666663</v>
      </c>
      <c r="K175" s="230">
        <v>26100</v>
      </c>
      <c r="L175" s="230">
        <v>25451</v>
      </c>
      <c r="M175" s="230">
        <v>0.19918</v>
      </c>
      <c r="N175" s="1"/>
      <c r="O175" s="1"/>
    </row>
    <row r="176" spans="1:15" ht="12.75" customHeight="1">
      <c r="A176" s="213">
        <v>167</v>
      </c>
      <c r="B176" t="s">
        <v>865</v>
      </c>
      <c r="C176" s="276">
        <v>1321.35</v>
      </c>
      <c r="D176" s="277">
        <v>1314.75</v>
      </c>
      <c r="E176" s="277">
        <v>1302.5</v>
      </c>
      <c r="F176" s="277">
        <v>1283.6500000000001</v>
      </c>
      <c r="G176" s="277">
        <v>1271.4000000000001</v>
      </c>
      <c r="H176" s="277">
        <v>1333.6</v>
      </c>
      <c r="I176" s="277">
        <v>1345.85</v>
      </c>
      <c r="J176" s="277">
        <v>1364.6999999999998</v>
      </c>
      <c r="K176" s="276">
        <v>1327</v>
      </c>
      <c r="L176" s="276">
        <v>1295.9000000000001</v>
      </c>
      <c r="M176" s="276">
        <v>5.8548200000000001</v>
      </c>
      <c r="N176" s="1"/>
      <c r="O176" s="1"/>
    </row>
    <row r="177" spans="1:15" ht="12.75" customHeight="1">
      <c r="A177" s="213">
        <v>168</v>
      </c>
      <c r="B177" s="216" t="s">
        <v>188</v>
      </c>
      <c r="C177" s="230">
        <v>3339.65</v>
      </c>
      <c r="D177" s="231">
        <v>3343.5499999999997</v>
      </c>
      <c r="E177" s="231">
        <v>3312.0999999999995</v>
      </c>
      <c r="F177" s="231">
        <v>3284.5499999999997</v>
      </c>
      <c r="G177" s="231">
        <v>3253.0999999999995</v>
      </c>
      <c r="H177" s="231">
        <v>3371.0999999999995</v>
      </c>
      <c r="I177" s="231">
        <v>3402.5499999999993</v>
      </c>
      <c r="J177" s="231">
        <v>3430.0999999999995</v>
      </c>
      <c r="K177" s="230">
        <v>3375</v>
      </c>
      <c r="L177" s="230">
        <v>3316</v>
      </c>
      <c r="M177" s="230">
        <v>1.76644</v>
      </c>
      <c r="N177" s="1"/>
      <c r="O177" s="1"/>
    </row>
    <row r="178" spans="1:15" ht="12.75" customHeight="1">
      <c r="A178" s="213">
        <v>169</v>
      </c>
      <c r="B178" s="216" t="s">
        <v>796</v>
      </c>
      <c r="C178" s="230">
        <v>459.2</v>
      </c>
      <c r="D178" s="231">
        <v>453.01666666666671</v>
      </c>
      <c r="E178" s="231">
        <v>443.78333333333342</v>
      </c>
      <c r="F178" s="231">
        <v>428.36666666666673</v>
      </c>
      <c r="G178" s="231">
        <v>419.13333333333344</v>
      </c>
      <c r="H178" s="231">
        <v>468.43333333333339</v>
      </c>
      <c r="I178" s="231">
        <v>477.66666666666663</v>
      </c>
      <c r="J178" s="231">
        <v>493.08333333333337</v>
      </c>
      <c r="K178" s="230">
        <v>462.25</v>
      </c>
      <c r="L178" s="230">
        <v>437.6</v>
      </c>
      <c r="M178" s="230">
        <v>31.134239999999998</v>
      </c>
      <c r="N178" s="1"/>
      <c r="O178" s="1"/>
    </row>
    <row r="179" spans="1:15" ht="12.75" customHeight="1">
      <c r="A179" s="213">
        <v>170</v>
      </c>
      <c r="B179" s="216" t="s">
        <v>186</v>
      </c>
      <c r="C179" s="230">
        <v>544</v>
      </c>
      <c r="D179" s="231">
        <v>539</v>
      </c>
      <c r="E179" s="231">
        <v>533</v>
      </c>
      <c r="F179" s="231">
        <v>522</v>
      </c>
      <c r="G179" s="231">
        <v>516</v>
      </c>
      <c r="H179" s="231">
        <v>550</v>
      </c>
      <c r="I179" s="231">
        <v>556</v>
      </c>
      <c r="J179" s="231">
        <v>567</v>
      </c>
      <c r="K179" s="230">
        <v>545</v>
      </c>
      <c r="L179" s="230">
        <v>528</v>
      </c>
      <c r="M179" s="230">
        <v>324.76990000000001</v>
      </c>
      <c r="N179" s="1"/>
      <c r="O179" s="1"/>
    </row>
    <row r="180" spans="1:15" ht="12.75" customHeight="1">
      <c r="A180" s="213">
        <v>171</v>
      </c>
      <c r="B180" s="216" t="s">
        <v>184</v>
      </c>
      <c r="C180" s="230">
        <v>82.3</v>
      </c>
      <c r="D180" s="231">
        <v>82.15</v>
      </c>
      <c r="E180" s="231">
        <v>81.800000000000011</v>
      </c>
      <c r="F180" s="231">
        <v>81.300000000000011</v>
      </c>
      <c r="G180" s="231">
        <v>80.950000000000017</v>
      </c>
      <c r="H180" s="231">
        <v>82.65</v>
      </c>
      <c r="I180" s="231">
        <v>83</v>
      </c>
      <c r="J180" s="231">
        <v>83.5</v>
      </c>
      <c r="K180" s="230">
        <v>82.5</v>
      </c>
      <c r="L180" s="230">
        <v>81.650000000000006</v>
      </c>
      <c r="M180" s="230">
        <v>64.268169999999998</v>
      </c>
      <c r="N180" s="1"/>
      <c r="O180" s="1"/>
    </row>
    <row r="181" spans="1:15" ht="12.75" customHeight="1">
      <c r="A181" s="213">
        <v>172</v>
      </c>
      <c r="B181" s="216" t="s">
        <v>190</v>
      </c>
      <c r="C181" s="230">
        <v>998.7</v>
      </c>
      <c r="D181" s="231">
        <v>1001.2166666666666</v>
      </c>
      <c r="E181" s="231">
        <v>992.53333333333319</v>
      </c>
      <c r="F181" s="231">
        <v>986.36666666666656</v>
      </c>
      <c r="G181" s="231">
        <v>977.68333333333317</v>
      </c>
      <c r="H181" s="231">
        <v>1007.3833333333332</v>
      </c>
      <c r="I181" s="231">
        <v>1016.0666666666666</v>
      </c>
      <c r="J181" s="231">
        <v>1022.2333333333332</v>
      </c>
      <c r="K181" s="230">
        <v>1009.9</v>
      </c>
      <c r="L181" s="230">
        <v>995.05</v>
      </c>
      <c r="M181" s="230">
        <v>17.68817</v>
      </c>
      <c r="N181" s="1"/>
      <c r="O181" s="1"/>
    </row>
    <row r="182" spans="1:15" ht="12.75" customHeight="1">
      <c r="A182" s="213">
        <v>173</v>
      </c>
      <c r="B182" s="216" t="s">
        <v>191</v>
      </c>
      <c r="C182" s="230">
        <v>422.55</v>
      </c>
      <c r="D182" s="231">
        <v>425.0333333333333</v>
      </c>
      <c r="E182" s="231">
        <v>418.91666666666663</v>
      </c>
      <c r="F182" s="231">
        <v>415.2833333333333</v>
      </c>
      <c r="G182" s="231">
        <v>409.16666666666663</v>
      </c>
      <c r="H182" s="231">
        <v>428.66666666666663</v>
      </c>
      <c r="I182" s="231">
        <v>434.7833333333333</v>
      </c>
      <c r="J182" s="231">
        <v>438.41666666666663</v>
      </c>
      <c r="K182" s="230">
        <v>431.15</v>
      </c>
      <c r="L182" s="230">
        <v>421.4</v>
      </c>
      <c r="M182" s="230">
        <v>2.7844799999999998</v>
      </c>
      <c r="N182" s="1"/>
      <c r="O182" s="1"/>
    </row>
    <row r="183" spans="1:15" ht="12.75" customHeight="1">
      <c r="A183" s="213">
        <v>174</v>
      </c>
      <c r="B183" s="216" t="s">
        <v>272</v>
      </c>
      <c r="C183" s="230">
        <v>611.6</v>
      </c>
      <c r="D183" s="231">
        <v>613.80000000000007</v>
      </c>
      <c r="E183" s="231">
        <v>606.80000000000018</v>
      </c>
      <c r="F183" s="231">
        <v>602.00000000000011</v>
      </c>
      <c r="G183" s="231">
        <v>595.00000000000023</v>
      </c>
      <c r="H183" s="231">
        <v>618.60000000000014</v>
      </c>
      <c r="I183" s="231">
        <v>625.59999999999991</v>
      </c>
      <c r="J183" s="231">
        <v>630.40000000000009</v>
      </c>
      <c r="K183" s="230">
        <v>620.79999999999995</v>
      </c>
      <c r="L183" s="230">
        <v>609</v>
      </c>
      <c r="M183" s="230">
        <v>4.3829900000000004</v>
      </c>
      <c r="N183" s="1"/>
      <c r="O183" s="1"/>
    </row>
    <row r="184" spans="1:15" ht="12.75" customHeight="1">
      <c r="A184" s="213">
        <v>175</v>
      </c>
      <c r="B184" s="216" t="s">
        <v>203</v>
      </c>
      <c r="C184" s="230">
        <v>1169.6500000000001</v>
      </c>
      <c r="D184" s="231">
        <v>1166.2666666666667</v>
      </c>
      <c r="E184" s="231">
        <v>1159.5333333333333</v>
      </c>
      <c r="F184" s="231">
        <v>1149.4166666666667</v>
      </c>
      <c r="G184" s="231">
        <v>1142.6833333333334</v>
      </c>
      <c r="H184" s="231">
        <v>1176.3833333333332</v>
      </c>
      <c r="I184" s="231">
        <v>1183.1166666666663</v>
      </c>
      <c r="J184" s="231">
        <v>1193.2333333333331</v>
      </c>
      <c r="K184" s="230">
        <v>1173</v>
      </c>
      <c r="L184" s="230">
        <v>1156.1500000000001</v>
      </c>
      <c r="M184" s="230">
        <v>20.75441</v>
      </c>
      <c r="N184" s="1"/>
      <c r="O184" s="1"/>
    </row>
    <row r="185" spans="1:15" ht="12.75" customHeight="1">
      <c r="A185" s="213">
        <v>176</v>
      </c>
      <c r="B185" s="216" t="s">
        <v>192</v>
      </c>
      <c r="C185" s="230">
        <v>990.85</v>
      </c>
      <c r="D185" s="231">
        <v>1002.4666666666667</v>
      </c>
      <c r="E185" s="231">
        <v>975.0333333333333</v>
      </c>
      <c r="F185" s="231">
        <v>959.21666666666658</v>
      </c>
      <c r="G185" s="231">
        <v>931.78333333333319</v>
      </c>
      <c r="H185" s="231">
        <v>1018.2833333333334</v>
      </c>
      <c r="I185" s="231">
        <v>1045.7166666666667</v>
      </c>
      <c r="J185" s="231">
        <v>1061.5333333333335</v>
      </c>
      <c r="K185" s="230">
        <v>1029.9000000000001</v>
      </c>
      <c r="L185" s="230">
        <v>986.65</v>
      </c>
      <c r="M185" s="230">
        <v>6.0854799999999996</v>
      </c>
      <c r="N185" s="1"/>
      <c r="O185" s="1"/>
    </row>
    <row r="186" spans="1:15" ht="12.75" customHeight="1">
      <c r="A186" s="213">
        <v>177</v>
      </c>
      <c r="B186" s="216" t="s">
        <v>485</v>
      </c>
      <c r="C186" s="230">
        <v>1244.25</v>
      </c>
      <c r="D186" s="231">
        <v>1247.6833333333334</v>
      </c>
      <c r="E186" s="231">
        <v>1229.3166666666668</v>
      </c>
      <c r="F186" s="231">
        <v>1214.3833333333334</v>
      </c>
      <c r="G186" s="231">
        <v>1196.0166666666669</v>
      </c>
      <c r="H186" s="231">
        <v>1262.6166666666668</v>
      </c>
      <c r="I186" s="231">
        <v>1280.9833333333336</v>
      </c>
      <c r="J186" s="231">
        <v>1295.9166666666667</v>
      </c>
      <c r="K186" s="230">
        <v>1266.05</v>
      </c>
      <c r="L186" s="230">
        <v>1232.75</v>
      </c>
      <c r="M186" s="230">
        <v>2.0570599999999999</v>
      </c>
      <c r="N186" s="1"/>
      <c r="O186" s="1"/>
    </row>
    <row r="187" spans="1:15" ht="12.75" customHeight="1">
      <c r="A187" s="213">
        <v>178</v>
      </c>
      <c r="B187" s="216" t="s">
        <v>197</v>
      </c>
      <c r="C187" s="230">
        <v>3139.5</v>
      </c>
      <c r="D187" s="231">
        <v>3124.3833333333332</v>
      </c>
      <c r="E187" s="231">
        <v>3085.3666666666663</v>
      </c>
      <c r="F187" s="231">
        <v>3031.2333333333331</v>
      </c>
      <c r="G187" s="231">
        <v>2992.2166666666662</v>
      </c>
      <c r="H187" s="231">
        <v>3178.5166666666664</v>
      </c>
      <c r="I187" s="231">
        <v>3217.5333333333328</v>
      </c>
      <c r="J187" s="231">
        <v>3271.6666666666665</v>
      </c>
      <c r="K187" s="230">
        <v>3163.4</v>
      </c>
      <c r="L187" s="230">
        <v>3070.25</v>
      </c>
      <c r="M187" s="230">
        <v>55.05048</v>
      </c>
      <c r="N187" s="1"/>
      <c r="O187" s="1"/>
    </row>
    <row r="188" spans="1:15" ht="12.75" customHeight="1">
      <c r="A188" s="213">
        <v>179</v>
      </c>
      <c r="B188" s="216" t="s">
        <v>193</v>
      </c>
      <c r="C188" s="230">
        <v>713.2</v>
      </c>
      <c r="D188" s="231">
        <v>714.65</v>
      </c>
      <c r="E188" s="231">
        <v>710.05</v>
      </c>
      <c r="F188" s="231">
        <v>706.9</v>
      </c>
      <c r="G188" s="231">
        <v>702.3</v>
      </c>
      <c r="H188" s="231">
        <v>717.8</v>
      </c>
      <c r="I188" s="231">
        <v>722.40000000000009</v>
      </c>
      <c r="J188" s="231">
        <v>725.55</v>
      </c>
      <c r="K188" s="230">
        <v>719.25</v>
      </c>
      <c r="L188" s="230">
        <v>711.5</v>
      </c>
      <c r="M188" s="230">
        <v>11.806509999999999</v>
      </c>
      <c r="N188" s="1"/>
      <c r="O188" s="1"/>
    </row>
    <row r="189" spans="1:15" ht="12.75" customHeight="1">
      <c r="A189" s="213">
        <v>180</v>
      </c>
      <c r="B189" s="216" t="s">
        <v>273</v>
      </c>
      <c r="C189" s="230">
        <v>6289.75</v>
      </c>
      <c r="D189" s="231">
        <v>6256.583333333333</v>
      </c>
      <c r="E189" s="231">
        <v>6213.1666666666661</v>
      </c>
      <c r="F189" s="231">
        <v>6136.583333333333</v>
      </c>
      <c r="G189" s="231">
        <v>6093.1666666666661</v>
      </c>
      <c r="H189" s="231">
        <v>6333.1666666666661</v>
      </c>
      <c r="I189" s="231">
        <v>6376.5833333333321</v>
      </c>
      <c r="J189" s="231">
        <v>6453.1666666666661</v>
      </c>
      <c r="K189" s="230">
        <v>6300</v>
      </c>
      <c r="L189" s="230">
        <v>6180</v>
      </c>
      <c r="M189" s="230">
        <v>1.0851200000000001</v>
      </c>
      <c r="N189" s="1"/>
      <c r="O189" s="1"/>
    </row>
    <row r="190" spans="1:15" ht="12.75" customHeight="1">
      <c r="A190" s="213">
        <v>181</v>
      </c>
      <c r="B190" s="216" t="s">
        <v>194</v>
      </c>
      <c r="C190" s="230">
        <v>472.15</v>
      </c>
      <c r="D190" s="231">
        <v>470.31666666666666</v>
      </c>
      <c r="E190" s="231">
        <v>467.63333333333333</v>
      </c>
      <c r="F190" s="231">
        <v>463.11666666666667</v>
      </c>
      <c r="G190" s="231">
        <v>460.43333333333334</v>
      </c>
      <c r="H190" s="231">
        <v>474.83333333333331</v>
      </c>
      <c r="I190" s="231">
        <v>477.51666666666659</v>
      </c>
      <c r="J190" s="231">
        <v>482.0333333333333</v>
      </c>
      <c r="K190" s="230">
        <v>473</v>
      </c>
      <c r="L190" s="230">
        <v>465.8</v>
      </c>
      <c r="M190" s="230">
        <v>107.10167</v>
      </c>
      <c r="N190" s="1"/>
      <c r="O190" s="1"/>
    </row>
    <row r="191" spans="1:15" ht="12.75" customHeight="1">
      <c r="A191" s="213">
        <v>182</v>
      </c>
      <c r="B191" s="216" t="s">
        <v>195</v>
      </c>
      <c r="C191" s="230">
        <v>196.95</v>
      </c>
      <c r="D191" s="231">
        <v>196.44999999999996</v>
      </c>
      <c r="E191" s="231">
        <v>195.29999999999993</v>
      </c>
      <c r="F191" s="231">
        <v>193.64999999999998</v>
      </c>
      <c r="G191" s="231">
        <v>192.49999999999994</v>
      </c>
      <c r="H191" s="231">
        <v>198.09999999999991</v>
      </c>
      <c r="I191" s="231">
        <v>199.24999999999994</v>
      </c>
      <c r="J191" s="231">
        <v>200.89999999999989</v>
      </c>
      <c r="K191" s="230">
        <v>197.6</v>
      </c>
      <c r="L191" s="230">
        <v>194.8</v>
      </c>
      <c r="M191" s="230">
        <v>47.564520000000002</v>
      </c>
      <c r="N191" s="1"/>
      <c r="O191" s="1"/>
    </row>
    <row r="192" spans="1:15" ht="12.75" customHeight="1">
      <c r="A192" s="213">
        <v>183</v>
      </c>
      <c r="B192" s="216" t="s">
        <v>196</v>
      </c>
      <c r="C192" s="230">
        <v>107.15</v>
      </c>
      <c r="D192" s="231">
        <v>107.39999999999999</v>
      </c>
      <c r="E192" s="231">
        <v>106.49999999999999</v>
      </c>
      <c r="F192" s="231">
        <v>105.85</v>
      </c>
      <c r="G192" s="231">
        <v>104.94999999999999</v>
      </c>
      <c r="H192" s="231">
        <v>108.04999999999998</v>
      </c>
      <c r="I192" s="231">
        <v>108.94999999999999</v>
      </c>
      <c r="J192" s="231">
        <v>109.59999999999998</v>
      </c>
      <c r="K192" s="230">
        <v>108.3</v>
      </c>
      <c r="L192" s="230">
        <v>106.75</v>
      </c>
      <c r="M192" s="230">
        <v>246.42161999999999</v>
      </c>
      <c r="N192" s="1"/>
      <c r="O192" s="1"/>
    </row>
    <row r="193" spans="1:15" ht="12.75" customHeight="1">
      <c r="A193" s="213">
        <v>184</v>
      </c>
      <c r="B193" s="216" t="s">
        <v>785</v>
      </c>
      <c r="C193" s="230">
        <v>62.5</v>
      </c>
      <c r="D193" s="231">
        <v>62.483333333333327</v>
      </c>
      <c r="E193" s="231">
        <v>61.266666666666652</v>
      </c>
      <c r="F193" s="231">
        <v>60.033333333333324</v>
      </c>
      <c r="G193" s="231">
        <v>58.816666666666649</v>
      </c>
      <c r="H193" s="231">
        <v>63.716666666666654</v>
      </c>
      <c r="I193" s="231">
        <v>64.933333333333337</v>
      </c>
      <c r="J193" s="231">
        <v>66.166666666666657</v>
      </c>
      <c r="K193" s="230">
        <v>63.7</v>
      </c>
      <c r="L193" s="230">
        <v>61.25</v>
      </c>
      <c r="M193" s="230">
        <v>19.946349999999999</v>
      </c>
      <c r="N193" s="1"/>
      <c r="O193" s="1"/>
    </row>
    <row r="194" spans="1:15" ht="12.75" customHeight="1">
      <c r="A194" s="213">
        <v>185</v>
      </c>
      <c r="B194" s="216" t="s">
        <v>198</v>
      </c>
      <c r="C194" s="230">
        <v>1029.95</v>
      </c>
      <c r="D194" s="231">
        <v>1023.3166666666666</v>
      </c>
      <c r="E194" s="231">
        <v>1008.6333333333332</v>
      </c>
      <c r="F194" s="231">
        <v>987.31666666666661</v>
      </c>
      <c r="G194" s="231">
        <v>972.63333333333321</v>
      </c>
      <c r="H194" s="231">
        <v>1044.6333333333332</v>
      </c>
      <c r="I194" s="231">
        <v>1059.3166666666666</v>
      </c>
      <c r="J194" s="231">
        <v>1080.6333333333332</v>
      </c>
      <c r="K194" s="230">
        <v>1038</v>
      </c>
      <c r="L194" s="230">
        <v>1002</v>
      </c>
      <c r="M194" s="230">
        <v>43.494219999999999</v>
      </c>
      <c r="N194" s="1"/>
      <c r="O194" s="1"/>
    </row>
    <row r="195" spans="1:15" ht="12.75" customHeight="1">
      <c r="A195" s="213">
        <v>186</v>
      </c>
      <c r="B195" s="216" t="s">
        <v>180</v>
      </c>
      <c r="C195" s="230">
        <v>763</v>
      </c>
      <c r="D195" s="231">
        <v>755.30000000000007</v>
      </c>
      <c r="E195" s="231">
        <v>744.70000000000016</v>
      </c>
      <c r="F195" s="231">
        <v>726.40000000000009</v>
      </c>
      <c r="G195" s="231">
        <v>715.80000000000018</v>
      </c>
      <c r="H195" s="231">
        <v>773.60000000000014</v>
      </c>
      <c r="I195" s="231">
        <v>784.2</v>
      </c>
      <c r="J195" s="231">
        <v>802.50000000000011</v>
      </c>
      <c r="K195" s="230">
        <v>765.9</v>
      </c>
      <c r="L195" s="230">
        <v>737</v>
      </c>
      <c r="M195" s="230">
        <v>5.8187300000000004</v>
      </c>
      <c r="N195" s="1"/>
      <c r="O195" s="1"/>
    </row>
    <row r="196" spans="1:15" ht="12.75" customHeight="1">
      <c r="A196" s="213">
        <v>187</v>
      </c>
      <c r="B196" s="216" t="s">
        <v>199</v>
      </c>
      <c r="C196" s="230">
        <v>2605.6</v>
      </c>
      <c r="D196" s="231">
        <v>2600.0500000000002</v>
      </c>
      <c r="E196" s="231">
        <v>2587.8500000000004</v>
      </c>
      <c r="F196" s="231">
        <v>2570.1000000000004</v>
      </c>
      <c r="G196" s="231">
        <v>2557.9000000000005</v>
      </c>
      <c r="H196" s="231">
        <v>2617.8000000000002</v>
      </c>
      <c r="I196" s="231">
        <v>2630</v>
      </c>
      <c r="J196" s="231">
        <v>2647.75</v>
      </c>
      <c r="K196" s="230">
        <v>2612.25</v>
      </c>
      <c r="L196" s="230">
        <v>2582.3000000000002</v>
      </c>
      <c r="M196" s="230">
        <v>10.44487</v>
      </c>
      <c r="N196" s="1"/>
      <c r="O196" s="1"/>
    </row>
    <row r="197" spans="1:15" ht="12.75" customHeight="1">
      <c r="A197" s="213">
        <v>188</v>
      </c>
      <c r="B197" s="216" t="s">
        <v>200</v>
      </c>
      <c r="C197" s="230">
        <v>1585.85</v>
      </c>
      <c r="D197" s="231">
        <v>1580.1499999999999</v>
      </c>
      <c r="E197" s="231">
        <v>1570.2499999999998</v>
      </c>
      <c r="F197" s="231">
        <v>1554.6499999999999</v>
      </c>
      <c r="G197" s="231">
        <v>1544.7499999999998</v>
      </c>
      <c r="H197" s="231">
        <v>1595.7499999999998</v>
      </c>
      <c r="I197" s="231">
        <v>1605.6499999999999</v>
      </c>
      <c r="J197" s="231">
        <v>1621.2499999999998</v>
      </c>
      <c r="K197" s="230">
        <v>1590.05</v>
      </c>
      <c r="L197" s="230">
        <v>1564.55</v>
      </c>
      <c r="M197" s="230">
        <v>1.25546</v>
      </c>
      <c r="N197" s="1"/>
      <c r="O197" s="1"/>
    </row>
    <row r="198" spans="1:15" ht="12.75" customHeight="1">
      <c r="A198" s="213">
        <v>189</v>
      </c>
      <c r="B198" s="216" t="s">
        <v>201</v>
      </c>
      <c r="C198" s="230">
        <v>519.95000000000005</v>
      </c>
      <c r="D198" s="231">
        <v>524.88333333333333</v>
      </c>
      <c r="E198" s="231">
        <v>508.86666666666667</v>
      </c>
      <c r="F198" s="231">
        <v>497.7833333333333</v>
      </c>
      <c r="G198" s="231">
        <v>481.76666666666665</v>
      </c>
      <c r="H198" s="231">
        <v>535.9666666666667</v>
      </c>
      <c r="I198" s="231">
        <v>551.98333333333335</v>
      </c>
      <c r="J198" s="231">
        <v>563.06666666666672</v>
      </c>
      <c r="K198" s="230">
        <v>540.9</v>
      </c>
      <c r="L198" s="230">
        <v>513.79999999999995</v>
      </c>
      <c r="M198" s="230">
        <v>7.7506500000000003</v>
      </c>
      <c r="N198" s="1"/>
      <c r="O198" s="1"/>
    </row>
    <row r="199" spans="1:15" ht="12.75" customHeight="1">
      <c r="A199" s="213">
        <v>190</v>
      </c>
      <c r="B199" s="216" t="s">
        <v>202</v>
      </c>
      <c r="C199" s="230">
        <v>1363.3</v>
      </c>
      <c r="D199" s="231">
        <v>1357.2833333333335</v>
      </c>
      <c r="E199" s="231">
        <v>1346.5666666666671</v>
      </c>
      <c r="F199" s="231">
        <v>1329.8333333333335</v>
      </c>
      <c r="G199" s="231">
        <v>1319.116666666667</v>
      </c>
      <c r="H199" s="231">
        <v>1374.0166666666671</v>
      </c>
      <c r="I199" s="231">
        <v>1384.7333333333338</v>
      </c>
      <c r="J199" s="231">
        <v>1401.4666666666672</v>
      </c>
      <c r="K199" s="230">
        <v>1368</v>
      </c>
      <c r="L199" s="230">
        <v>1340.55</v>
      </c>
      <c r="M199" s="230">
        <v>3.7595800000000001</v>
      </c>
      <c r="N199" s="1"/>
      <c r="O199" s="1"/>
    </row>
    <row r="200" spans="1:15" ht="12.75" customHeight="1">
      <c r="A200" s="213">
        <v>191</v>
      </c>
      <c r="B200" s="216" t="s">
        <v>492</v>
      </c>
      <c r="C200" s="230">
        <v>31</v>
      </c>
      <c r="D200" s="231">
        <v>30.95</v>
      </c>
      <c r="E200" s="231">
        <v>30.45</v>
      </c>
      <c r="F200" s="231">
        <v>29.9</v>
      </c>
      <c r="G200" s="231">
        <v>29.4</v>
      </c>
      <c r="H200" s="231">
        <v>31.5</v>
      </c>
      <c r="I200" s="231">
        <v>32</v>
      </c>
      <c r="J200" s="231">
        <v>32.549999999999997</v>
      </c>
      <c r="K200" s="230">
        <v>31.45</v>
      </c>
      <c r="L200" s="230">
        <v>30.4</v>
      </c>
      <c r="M200" s="230">
        <v>91.849789999999999</v>
      </c>
      <c r="N200" s="1"/>
      <c r="O200" s="1"/>
    </row>
    <row r="201" spans="1:15" ht="12.75" customHeight="1">
      <c r="A201" s="213">
        <v>192</v>
      </c>
      <c r="B201" s="216" t="s">
        <v>494</v>
      </c>
      <c r="C201" s="230">
        <v>2707.5</v>
      </c>
      <c r="D201" s="231">
        <v>2678.6</v>
      </c>
      <c r="E201" s="231">
        <v>2627.2</v>
      </c>
      <c r="F201" s="231">
        <v>2546.9</v>
      </c>
      <c r="G201" s="231">
        <v>2495.5</v>
      </c>
      <c r="H201" s="231">
        <v>2758.8999999999996</v>
      </c>
      <c r="I201" s="231">
        <v>2810.3</v>
      </c>
      <c r="J201" s="231">
        <v>2890.5999999999995</v>
      </c>
      <c r="K201" s="230">
        <v>2730</v>
      </c>
      <c r="L201" s="230">
        <v>2598.3000000000002</v>
      </c>
      <c r="M201" s="230">
        <v>2.5966900000000002</v>
      </c>
      <c r="N201" s="1"/>
      <c r="O201" s="1"/>
    </row>
    <row r="202" spans="1:15" ht="12.75" customHeight="1">
      <c r="A202" s="213">
        <v>193</v>
      </c>
      <c r="B202" s="216" t="s">
        <v>206</v>
      </c>
      <c r="C202" s="230">
        <v>737.15</v>
      </c>
      <c r="D202" s="231">
        <v>737.88333333333333</v>
      </c>
      <c r="E202" s="231">
        <v>731.26666666666665</v>
      </c>
      <c r="F202" s="231">
        <v>725.38333333333333</v>
      </c>
      <c r="G202" s="231">
        <v>718.76666666666665</v>
      </c>
      <c r="H202" s="231">
        <v>743.76666666666665</v>
      </c>
      <c r="I202" s="231">
        <v>750.38333333333321</v>
      </c>
      <c r="J202" s="231">
        <v>756.26666666666665</v>
      </c>
      <c r="K202" s="230">
        <v>744.5</v>
      </c>
      <c r="L202" s="230">
        <v>732</v>
      </c>
      <c r="M202" s="230">
        <v>10.4308</v>
      </c>
      <c r="N202" s="1"/>
      <c r="O202" s="1"/>
    </row>
    <row r="203" spans="1:15" ht="12.75" customHeight="1">
      <c r="A203" s="213">
        <v>194</v>
      </c>
      <c r="B203" s="216" t="s">
        <v>205</v>
      </c>
      <c r="C203" s="230">
        <v>7742.45</v>
      </c>
      <c r="D203" s="231">
        <v>7737.166666666667</v>
      </c>
      <c r="E203" s="231">
        <v>7650.3333333333339</v>
      </c>
      <c r="F203" s="231">
        <v>7558.2166666666672</v>
      </c>
      <c r="G203" s="231">
        <v>7471.3833333333341</v>
      </c>
      <c r="H203" s="231">
        <v>7829.2833333333338</v>
      </c>
      <c r="I203" s="231">
        <v>7916.1166666666677</v>
      </c>
      <c r="J203" s="231">
        <v>8008.2333333333336</v>
      </c>
      <c r="K203" s="230">
        <v>7824</v>
      </c>
      <c r="L203" s="230">
        <v>7645.05</v>
      </c>
      <c r="M203" s="230">
        <v>4.88286</v>
      </c>
      <c r="N203" s="1"/>
      <c r="O203" s="1"/>
    </row>
    <row r="204" spans="1:15" ht="12.75" customHeight="1">
      <c r="A204" s="213">
        <v>195</v>
      </c>
      <c r="B204" s="216" t="s">
        <v>274</v>
      </c>
      <c r="C204" s="230">
        <v>73</v>
      </c>
      <c r="D204" s="231">
        <v>71.86666666666666</v>
      </c>
      <c r="E204" s="231">
        <v>70.23333333333332</v>
      </c>
      <c r="F204" s="231">
        <v>67.466666666666654</v>
      </c>
      <c r="G204" s="231">
        <v>65.833333333333314</v>
      </c>
      <c r="H204" s="231">
        <v>74.633333333333326</v>
      </c>
      <c r="I204" s="231">
        <v>76.26666666666668</v>
      </c>
      <c r="J204" s="231">
        <v>79.033333333333331</v>
      </c>
      <c r="K204" s="230">
        <v>73.5</v>
      </c>
      <c r="L204" s="230">
        <v>69.099999999999994</v>
      </c>
      <c r="M204" s="230">
        <v>187.12652</v>
      </c>
      <c r="N204" s="1"/>
      <c r="O204" s="1"/>
    </row>
    <row r="205" spans="1:15" ht="12.75" customHeight="1">
      <c r="A205" s="213">
        <v>196</v>
      </c>
      <c r="B205" s="216" t="s">
        <v>204</v>
      </c>
      <c r="C205" s="230">
        <v>1411.75</v>
      </c>
      <c r="D205" s="231">
        <v>1407.3500000000001</v>
      </c>
      <c r="E205" s="231">
        <v>1393.7000000000003</v>
      </c>
      <c r="F205" s="231">
        <v>1375.65</v>
      </c>
      <c r="G205" s="231">
        <v>1362.0000000000002</v>
      </c>
      <c r="H205" s="231">
        <v>1425.4000000000003</v>
      </c>
      <c r="I205" s="231">
        <v>1439.0500000000004</v>
      </c>
      <c r="J205" s="231">
        <v>1457.1000000000004</v>
      </c>
      <c r="K205" s="230">
        <v>1421</v>
      </c>
      <c r="L205" s="230">
        <v>1389.3</v>
      </c>
      <c r="M205" s="230">
        <v>2.4816500000000001</v>
      </c>
      <c r="N205" s="1"/>
      <c r="O205" s="1"/>
    </row>
    <row r="206" spans="1:15" ht="12.75" customHeight="1">
      <c r="A206" s="213">
        <v>197</v>
      </c>
      <c r="B206" s="216" t="s">
        <v>153</v>
      </c>
      <c r="C206" s="230">
        <v>765.45</v>
      </c>
      <c r="D206" s="231">
        <v>764.85</v>
      </c>
      <c r="E206" s="231">
        <v>760.1</v>
      </c>
      <c r="F206" s="231">
        <v>754.75</v>
      </c>
      <c r="G206" s="231">
        <v>750</v>
      </c>
      <c r="H206" s="231">
        <v>770.2</v>
      </c>
      <c r="I206" s="231">
        <v>774.95</v>
      </c>
      <c r="J206" s="231">
        <v>780.30000000000007</v>
      </c>
      <c r="K206" s="230">
        <v>769.6</v>
      </c>
      <c r="L206" s="230">
        <v>759.5</v>
      </c>
      <c r="M206" s="230">
        <v>7.7116699999999998</v>
      </c>
      <c r="N206" s="1"/>
      <c r="O206" s="1"/>
    </row>
    <row r="207" spans="1:15" ht="12.75" customHeight="1">
      <c r="A207" s="213">
        <v>198</v>
      </c>
      <c r="B207" s="216" t="s">
        <v>276</v>
      </c>
      <c r="C207" s="230">
        <v>1452.1</v>
      </c>
      <c r="D207" s="231">
        <v>1444.75</v>
      </c>
      <c r="E207" s="231">
        <v>1430</v>
      </c>
      <c r="F207" s="231">
        <v>1407.9</v>
      </c>
      <c r="G207" s="231">
        <v>1393.15</v>
      </c>
      <c r="H207" s="231">
        <v>1466.85</v>
      </c>
      <c r="I207" s="231">
        <v>1481.6</v>
      </c>
      <c r="J207" s="231">
        <v>1503.6999999999998</v>
      </c>
      <c r="K207" s="230">
        <v>1459.5</v>
      </c>
      <c r="L207" s="230">
        <v>1422.65</v>
      </c>
      <c r="M207" s="230">
        <v>22.047149999999998</v>
      </c>
      <c r="N207" s="1"/>
      <c r="O207" s="1"/>
    </row>
    <row r="208" spans="1:15" ht="12.75" customHeight="1">
      <c r="A208" s="213">
        <v>199</v>
      </c>
      <c r="B208" s="216" t="s">
        <v>207</v>
      </c>
      <c r="C208" s="230">
        <v>279</v>
      </c>
      <c r="D208" s="231">
        <v>277.41666666666669</v>
      </c>
      <c r="E208" s="231">
        <v>275.08333333333337</v>
      </c>
      <c r="F208" s="231">
        <v>271.16666666666669</v>
      </c>
      <c r="G208" s="231">
        <v>268.83333333333337</v>
      </c>
      <c r="H208" s="231">
        <v>281.33333333333337</v>
      </c>
      <c r="I208" s="231">
        <v>283.66666666666674</v>
      </c>
      <c r="J208" s="231">
        <v>287.58333333333337</v>
      </c>
      <c r="K208" s="230">
        <v>279.75</v>
      </c>
      <c r="L208" s="230">
        <v>273.5</v>
      </c>
      <c r="M208" s="230">
        <v>81.473870000000005</v>
      </c>
      <c r="N208" s="1"/>
      <c r="O208" s="1"/>
    </row>
    <row r="209" spans="1:15" ht="12.75" customHeight="1">
      <c r="A209" s="213">
        <v>200</v>
      </c>
      <c r="B209" s="216" t="s">
        <v>127</v>
      </c>
      <c r="C209" s="230">
        <v>6.05</v>
      </c>
      <c r="D209" s="231">
        <v>6.0666666666666664</v>
      </c>
      <c r="E209" s="231">
        <v>5.9833333333333325</v>
      </c>
      <c r="F209" s="231">
        <v>5.9166666666666661</v>
      </c>
      <c r="G209" s="231">
        <v>5.8333333333333321</v>
      </c>
      <c r="H209" s="231">
        <v>6.1333333333333329</v>
      </c>
      <c r="I209" s="231">
        <v>6.2166666666666668</v>
      </c>
      <c r="J209" s="231">
        <v>6.2833333333333332</v>
      </c>
      <c r="K209" s="230">
        <v>6.15</v>
      </c>
      <c r="L209" s="230">
        <v>6</v>
      </c>
      <c r="M209" s="230">
        <v>355.01339000000002</v>
      </c>
      <c r="N209" s="1"/>
      <c r="O209" s="1"/>
    </row>
    <row r="210" spans="1:15" ht="12.75" customHeight="1">
      <c r="A210" s="213">
        <v>201</v>
      </c>
      <c r="B210" s="216" t="s">
        <v>208</v>
      </c>
      <c r="C210" s="230">
        <v>835.3</v>
      </c>
      <c r="D210" s="231">
        <v>828.98333333333323</v>
      </c>
      <c r="E210" s="231">
        <v>818.41666666666652</v>
      </c>
      <c r="F210" s="231">
        <v>801.5333333333333</v>
      </c>
      <c r="G210" s="231">
        <v>790.96666666666658</v>
      </c>
      <c r="H210" s="231">
        <v>845.86666666666645</v>
      </c>
      <c r="I210" s="231">
        <v>856.43333333333328</v>
      </c>
      <c r="J210" s="231">
        <v>873.31666666666638</v>
      </c>
      <c r="K210" s="230">
        <v>839.55</v>
      </c>
      <c r="L210" s="230">
        <v>812.1</v>
      </c>
      <c r="M210" s="230">
        <v>20.556360000000002</v>
      </c>
      <c r="N210" s="1"/>
      <c r="O210" s="1"/>
    </row>
    <row r="211" spans="1:15" ht="12.75" customHeight="1">
      <c r="A211" s="213">
        <v>202</v>
      </c>
      <c r="B211" s="216" t="s">
        <v>277</v>
      </c>
      <c r="C211" s="230">
        <v>1329.7</v>
      </c>
      <c r="D211" s="231">
        <v>1331.9666666666669</v>
      </c>
      <c r="E211" s="231">
        <v>1320.5333333333338</v>
      </c>
      <c r="F211" s="231">
        <v>1311.3666666666668</v>
      </c>
      <c r="G211" s="231">
        <v>1299.9333333333336</v>
      </c>
      <c r="H211" s="231">
        <v>1341.1333333333339</v>
      </c>
      <c r="I211" s="231">
        <v>1352.5666666666668</v>
      </c>
      <c r="J211" s="231">
        <v>1361.733333333334</v>
      </c>
      <c r="K211" s="230">
        <v>1343.4</v>
      </c>
      <c r="L211" s="230">
        <v>1322.8</v>
      </c>
      <c r="M211" s="230">
        <v>0.88671999999999995</v>
      </c>
      <c r="N211" s="1"/>
      <c r="O211" s="1"/>
    </row>
    <row r="212" spans="1:15" ht="12.75" customHeight="1">
      <c r="A212" s="213">
        <v>203</v>
      </c>
      <c r="B212" s="216" t="s">
        <v>209</v>
      </c>
      <c r="C212" s="230">
        <v>361.35</v>
      </c>
      <c r="D212" s="231">
        <v>358.43333333333334</v>
      </c>
      <c r="E212" s="231">
        <v>354.91666666666669</v>
      </c>
      <c r="F212" s="231">
        <v>348.48333333333335</v>
      </c>
      <c r="G212" s="231">
        <v>344.9666666666667</v>
      </c>
      <c r="H212" s="231">
        <v>364.86666666666667</v>
      </c>
      <c r="I212" s="231">
        <v>368.38333333333333</v>
      </c>
      <c r="J212" s="231">
        <v>374.81666666666666</v>
      </c>
      <c r="K212" s="230">
        <v>361.95</v>
      </c>
      <c r="L212" s="230">
        <v>352</v>
      </c>
      <c r="M212" s="230">
        <v>68.016450000000006</v>
      </c>
      <c r="N212" s="1"/>
      <c r="O212" s="1"/>
    </row>
    <row r="213" spans="1:15" ht="12.75" customHeight="1">
      <c r="A213" s="213">
        <v>204</v>
      </c>
      <c r="B213" s="216" t="s">
        <v>278</v>
      </c>
      <c r="C213" s="230">
        <v>15.35</v>
      </c>
      <c r="D213" s="231">
        <v>15.333333333333334</v>
      </c>
      <c r="E213" s="231">
        <v>15.266666666666667</v>
      </c>
      <c r="F213" s="231">
        <v>15.183333333333334</v>
      </c>
      <c r="G213" s="231">
        <v>15.116666666666667</v>
      </c>
      <c r="H213" s="231">
        <v>15.416666666666668</v>
      </c>
      <c r="I213" s="231">
        <v>15.483333333333334</v>
      </c>
      <c r="J213" s="231">
        <v>15.566666666666668</v>
      </c>
      <c r="K213" s="230">
        <v>15.4</v>
      </c>
      <c r="L213" s="230">
        <v>15.25</v>
      </c>
      <c r="M213" s="230">
        <v>619.71667000000002</v>
      </c>
      <c r="N213" s="1"/>
      <c r="O213" s="1"/>
    </row>
    <row r="214" spans="1:15" ht="12.75" customHeight="1">
      <c r="A214" s="213">
        <v>205</v>
      </c>
      <c r="B214" s="216" t="s">
        <v>210</v>
      </c>
      <c r="C214" s="230">
        <v>203.85</v>
      </c>
      <c r="D214" s="231">
        <v>206.5</v>
      </c>
      <c r="E214" s="231">
        <v>199</v>
      </c>
      <c r="F214" s="231">
        <v>194.15</v>
      </c>
      <c r="G214" s="231">
        <v>186.65</v>
      </c>
      <c r="H214" s="231">
        <v>211.35</v>
      </c>
      <c r="I214" s="231">
        <v>218.85</v>
      </c>
      <c r="J214" s="231">
        <v>223.7</v>
      </c>
      <c r="K214" s="230">
        <v>214</v>
      </c>
      <c r="L214" s="230">
        <v>201.65</v>
      </c>
      <c r="M214" s="230">
        <v>170.26157000000001</v>
      </c>
      <c r="N214" s="1"/>
      <c r="O214" s="1"/>
    </row>
    <row r="215" spans="1:15" ht="12.75" customHeight="1">
      <c r="A215" s="213">
        <v>206</v>
      </c>
      <c r="B215" s="216" t="s">
        <v>806</v>
      </c>
      <c r="C215" s="230">
        <v>53.95</v>
      </c>
      <c r="D215" s="231">
        <v>53.733333333333327</v>
      </c>
      <c r="E215" s="231">
        <v>53.216666666666654</v>
      </c>
      <c r="F215" s="231">
        <v>52.483333333333327</v>
      </c>
      <c r="G215" s="231">
        <v>51.966666666666654</v>
      </c>
      <c r="H215" s="231">
        <v>54.466666666666654</v>
      </c>
      <c r="I215" s="231">
        <v>54.98333333333332</v>
      </c>
      <c r="J215" s="231">
        <v>55.716666666666654</v>
      </c>
      <c r="K215" s="230">
        <v>54.25</v>
      </c>
      <c r="L215" s="230">
        <v>53</v>
      </c>
      <c r="M215" s="230">
        <v>247.87917999999999</v>
      </c>
      <c r="N215" s="1"/>
      <c r="O215" s="1"/>
    </row>
    <row r="216" spans="1:15" ht="12.75" customHeight="1">
      <c r="A216" s="213">
        <v>207</v>
      </c>
      <c r="B216" s="216" t="s">
        <v>797</v>
      </c>
      <c r="C216" s="230">
        <v>502.1</v>
      </c>
      <c r="D216" s="231">
        <v>503.8</v>
      </c>
      <c r="E216" s="231">
        <v>498.40000000000003</v>
      </c>
      <c r="F216" s="231">
        <v>494.70000000000005</v>
      </c>
      <c r="G216" s="231">
        <v>489.30000000000007</v>
      </c>
      <c r="H216" s="231">
        <v>507.5</v>
      </c>
      <c r="I216" s="231">
        <v>512.9</v>
      </c>
      <c r="J216" s="231">
        <v>516.59999999999991</v>
      </c>
      <c r="K216" s="230">
        <v>509.2</v>
      </c>
      <c r="L216" s="230">
        <v>500.1</v>
      </c>
      <c r="M216" s="230">
        <v>11.399089999999999</v>
      </c>
      <c r="N216" s="1"/>
      <c r="O216" s="1"/>
    </row>
    <row r="217" spans="1:15" ht="12.75" customHeight="1">
      <c r="A217" s="260"/>
      <c r="B217" s="261"/>
      <c r="C217" s="262"/>
      <c r="D217" s="262"/>
      <c r="E217" s="262"/>
      <c r="F217" s="262"/>
      <c r="G217" s="262"/>
      <c r="H217" s="262"/>
      <c r="I217" s="262"/>
      <c r="J217" s="262"/>
      <c r="K217" s="262"/>
      <c r="L217" s="262"/>
      <c r="M217" s="262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D14" sqref="D14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67"/>
      <c r="B1" s="368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9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45034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0" t="s">
        <v>16</v>
      </c>
      <c r="B9" s="362" t="s">
        <v>18</v>
      </c>
      <c r="C9" s="366" t="s">
        <v>20</v>
      </c>
      <c r="D9" s="366" t="s">
        <v>21</v>
      </c>
      <c r="E9" s="357" t="s">
        <v>22</v>
      </c>
      <c r="F9" s="358"/>
      <c r="G9" s="359"/>
      <c r="H9" s="357" t="s">
        <v>23</v>
      </c>
      <c r="I9" s="358"/>
      <c r="J9" s="359"/>
      <c r="K9" s="23"/>
      <c r="L9" s="24"/>
      <c r="M9" s="50"/>
      <c r="N9" s="1"/>
      <c r="O9" s="1"/>
    </row>
    <row r="10" spans="1:15" ht="42.75" customHeight="1">
      <c r="A10" s="364"/>
      <c r="B10" s="365"/>
      <c r="C10" s="365"/>
      <c r="D10" s="36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5" t="s">
        <v>870</v>
      </c>
      <c r="C11" s="230">
        <v>403.4</v>
      </c>
      <c r="D11" s="231">
        <v>413.86666666666662</v>
      </c>
      <c r="E11" s="231">
        <v>385.33333333333326</v>
      </c>
      <c r="F11" s="231">
        <v>367.26666666666665</v>
      </c>
      <c r="G11" s="231">
        <v>338.73333333333329</v>
      </c>
      <c r="H11" s="231">
        <v>431.93333333333322</v>
      </c>
      <c r="I11" s="231">
        <v>460.46666666666664</v>
      </c>
      <c r="J11" s="231">
        <v>478.53333333333319</v>
      </c>
      <c r="K11" s="230">
        <v>442.4</v>
      </c>
      <c r="L11" s="230">
        <v>395.8</v>
      </c>
      <c r="M11" s="230">
        <v>60.704990000000002</v>
      </c>
      <c r="N11" s="1"/>
      <c r="O11" s="1"/>
    </row>
    <row r="12" spans="1:15" ht="12" customHeight="1">
      <c r="A12" s="30">
        <v>2</v>
      </c>
      <c r="B12" s="216" t="s">
        <v>284</v>
      </c>
      <c r="C12" s="230">
        <v>22966.3</v>
      </c>
      <c r="D12" s="231">
        <v>22905.433333333334</v>
      </c>
      <c r="E12" s="231">
        <v>22810.866666666669</v>
      </c>
      <c r="F12" s="231">
        <v>22655.433333333334</v>
      </c>
      <c r="G12" s="231">
        <v>22560.866666666669</v>
      </c>
      <c r="H12" s="231">
        <v>23060.866666666669</v>
      </c>
      <c r="I12" s="231">
        <v>23155.433333333334</v>
      </c>
      <c r="J12" s="231">
        <v>23310.866666666669</v>
      </c>
      <c r="K12" s="230">
        <v>23000</v>
      </c>
      <c r="L12" s="230">
        <v>22750</v>
      </c>
      <c r="M12" s="230">
        <v>2.138E-2</v>
      </c>
      <c r="N12" s="1"/>
      <c r="O12" s="1"/>
    </row>
    <row r="13" spans="1:15" ht="12" customHeight="1">
      <c r="A13" s="30">
        <v>3</v>
      </c>
      <c r="B13" s="216" t="s">
        <v>285</v>
      </c>
      <c r="C13" s="230">
        <v>3229</v>
      </c>
      <c r="D13" s="231">
        <v>3237.3333333333335</v>
      </c>
      <c r="E13" s="231">
        <v>3204.666666666667</v>
      </c>
      <c r="F13" s="231">
        <v>3180.3333333333335</v>
      </c>
      <c r="G13" s="231">
        <v>3147.666666666667</v>
      </c>
      <c r="H13" s="231">
        <v>3261.666666666667</v>
      </c>
      <c r="I13" s="231">
        <v>3294.3333333333339</v>
      </c>
      <c r="J13" s="231">
        <v>3318.666666666667</v>
      </c>
      <c r="K13" s="230">
        <v>3270</v>
      </c>
      <c r="L13" s="230">
        <v>3213</v>
      </c>
      <c r="M13" s="230">
        <v>2.8605900000000002</v>
      </c>
      <c r="N13" s="1"/>
      <c r="O13" s="1"/>
    </row>
    <row r="14" spans="1:15" ht="12" customHeight="1">
      <c r="A14" s="30">
        <v>4</v>
      </c>
      <c r="B14" s="216" t="s">
        <v>43</v>
      </c>
      <c r="C14" s="230">
        <v>1784.35</v>
      </c>
      <c r="D14" s="231">
        <v>1775.45</v>
      </c>
      <c r="E14" s="231">
        <v>1762.75</v>
      </c>
      <c r="F14" s="231">
        <v>1741.1499999999999</v>
      </c>
      <c r="G14" s="231">
        <v>1728.4499999999998</v>
      </c>
      <c r="H14" s="231">
        <v>1797.0500000000002</v>
      </c>
      <c r="I14" s="231">
        <v>1809.7500000000005</v>
      </c>
      <c r="J14" s="231">
        <v>1831.3500000000004</v>
      </c>
      <c r="K14" s="230">
        <v>1788.15</v>
      </c>
      <c r="L14" s="230">
        <v>1753.85</v>
      </c>
      <c r="M14" s="230">
        <v>7.6805099999999999</v>
      </c>
      <c r="N14" s="1"/>
      <c r="O14" s="1"/>
    </row>
    <row r="15" spans="1:15" ht="12" customHeight="1">
      <c r="A15" s="30">
        <v>5</v>
      </c>
      <c r="B15" s="216" t="s">
        <v>287</v>
      </c>
      <c r="C15" s="230">
        <v>2878.3</v>
      </c>
      <c r="D15" s="231">
        <v>2887.7833333333333</v>
      </c>
      <c r="E15" s="231">
        <v>2850.5666666666666</v>
      </c>
      <c r="F15" s="231">
        <v>2822.8333333333335</v>
      </c>
      <c r="G15" s="231">
        <v>2785.6166666666668</v>
      </c>
      <c r="H15" s="231">
        <v>2915.5166666666664</v>
      </c>
      <c r="I15" s="231">
        <v>2952.7333333333327</v>
      </c>
      <c r="J15" s="231">
        <v>2980.4666666666662</v>
      </c>
      <c r="K15" s="230">
        <v>2925</v>
      </c>
      <c r="L15" s="230">
        <v>2860.05</v>
      </c>
      <c r="M15" s="230">
        <v>0.20382</v>
      </c>
      <c r="N15" s="1"/>
      <c r="O15" s="1"/>
    </row>
    <row r="16" spans="1:15" ht="12" customHeight="1">
      <c r="A16" s="30">
        <v>6</v>
      </c>
      <c r="B16" s="216" t="s">
        <v>288</v>
      </c>
      <c r="C16" s="230">
        <v>1190.2</v>
      </c>
      <c r="D16" s="231">
        <v>1185.0333333333335</v>
      </c>
      <c r="E16" s="231">
        <v>1173.166666666667</v>
      </c>
      <c r="F16" s="231">
        <v>1156.1333333333334</v>
      </c>
      <c r="G16" s="231">
        <v>1144.2666666666669</v>
      </c>
      <c r="H16" s="231">
        <v>1202.0666666666671</v>
      </c>
      <c r="I16" s="231">
        <v>1213.9333333333334</v>
      </c>
      <c r="J16" s="231">
        <v>1230.9666666666672</v>
      </c>
      <c r="K16" s="230">
        <v>1196.9000000000001</v>
      </c>
      <c r="L16" s="230">
        <v>1168</v>
      </c>
      <c r="M16" s="230">
        <v>3.7418100000000001</v>
      </c>
      <c r="N16" s="1"/>
      <c r="O16" s="1"/>
    </row>
    <row r="17" spans="1:15" ht="12" customHeight="1">
      <c r="A17" s="30">
        <v>7</v>
      </c>
      <c r="B17" s="216" t="s">
        <v>59</v>
      </c>
      <c r="C17" s="230">
        <v>688.65</v>
      </c>
      <c r="D17" s="231">
        <v>682.23333333333323</v>
      </c>
      <c r="E17" s="231">
        <v>671.51666666666642</v>
      </c>
      <c r="F17" s="231">
        <v>654.38333333333321</v>
      </c>
      <c r="G17" s="231">
        <v>643.6666666666664</v>
      </c>
      <c r="H17" s="231">
        <v>699.36666666666645</v>
      </c>
      <c r="I17" s="231">
        <v>710.08333333333337</v>
      </c>
      <c r="J17" s="231">
        <v>727.21666666666647</v>
      </c>
      <c r="K17" s="230">
        <v>692.95</v>
      </c>
      <c r="L17" s="230">
        <v>665.1</v>
      </c>
      <c r="M17" s="230">
        <v>56.36506</v>
      </c>
      <c r="N17" s="1"/>
      <c r="O17" s="1"/>
    </row>
    <row r="18" spans="1:15" ht="12" customHeight="1">
      <c r="A18" s="30">
        <v>8</v>
      </c>
      <c r="B18" s="216" t="s">
        <v>289</v>
      </c>
      <c r="C18" s="230">
        <v>414.05</v>
      </c>
      <c r="D18" s="231">
        <v>412.85000000000008</v>
      </c>
      <c r="E18" s="231">
        <v>406.30000000000018</v>
      </c>
      <c r="F18" s="231">
        <v>398.55000000000013</v>
      </c>
      <c r="G18" s="231">
        <v>392.00000000000023</v>
      </c>
      <c r="H18" s="231">
        <v>420.60000000000014</v>
      </c>
      <c r="I18" s="231">
        <v>427.15</v>
      </c>
      <c r="J18" s="231">
        <v>434.90000000000009</v>
      </c>
      <c r="K18" s="230">
        <v>419.4</v>
      </c>
      <c r="L18" s="230">
        <v>405.1</v>
      </c>
      <c r="M18" s="230">
        <v>5.9884399999999998</v>
      </c>
      <c r="N18" s="1"/>
      <c r="O18" s="1"/>
    </row>
    <row r="19" spans="1:15" ht="12" customHeight="1">
      <c r="A19" s="30">
        <v>9</v>
      </c>
      <c r="B19" s="216" t="s">
        <v>290</v>
      </c>
      <c r="C19" s="230">
        <v>1794.65</v>
      </c>
      <c r="D19" s="231">
        <v>1782.0833333333333</v>
      </c>
      <c r="E19" s="231">
        <v>1753.8166666666666</v>
      </c>
      <c r="F19" s="231">
        <v>1712.9833333333333</v>
      </c>
      <c r="G19" s="231">
        <v>1684.7166666666667</v>
      </c>
      <c r="H19" s="231">
        <v>1822.9166666666665</v>
      </c>
      <c r="I19" s="231">
        <v>1851.1833333333334</v>
      </c>
      <c r="J19" s="231">
        <v>1892.0166666666664</v>
      </c>
      <c r="K19" s="230">
        <v>1810.35</v>
      </c>
      <c r="L19" s="230">
        <v>1741.25</v>
      </c>
      <c r="M19" s="230">
        <v>1.70173</v>
      </c>
      <c r="N19" s="1"/>
      <c r="O19" s="1"/>
    </row>
    <row r="20" spans="1:15" ht="12" customHeight="1">
      <c r="A20" s="30">
        <v>10</v>
      </c>
      <c r="B20" s="216" t="s">
        <v>234</v>
      </c>
      <c r="C20" s="230">
        <v>22538.15</v>
      </c>
      <c r="D20" s="231">
        <v>22625.416666666668</v>
      </c>
      <c r="E20" s="231">
        <v>22370.833333333336</v>
      </c>
      <c r="F20" s="231">
        <v>22203.516666666666</v>
      </c>
      <c r="G20" s="231">
        <v>21948.933333333334</v>
      </c>
      <c r="H20" s="231">
        <v>22792.733333333337</v>
      </c>
      <c r="I20" s="231">
        <v>23047.316666666673</v>
      </c>
      <c r="J20" s="231">
        <v>23214.633333333339</v>
      </c>
      <c r="K20" s="230">
        <v>22880</v>
      </c>
      <c r="L20" s="230">
        <v>22458.1</v>
      </c>
      <c r="M20" s="230">
        <v>0.13700999999999999</v>
      </c>
      <c r="N20" s="1"/>
      <c r="O20" s="1"/>
    </row>
    <row r="21" spans="1:15" ht="12" customHeight="1">
      <c r="A21" s="30">
        <v>11</v>
      </c>
      <c r="B21" s="216" t="s">
        <v>45</v>
      </c>
      <c r="C21" s="230">
        <v>1878.75</v>
      </c>
      <c r="D21" s="231">
        <v>1876.8833333333332</v>
      </c>
      <c r="E21" s="231">
        <v>1848.8666666666663</v>
      </c>
      <c r="F21" s="231">
        <v>1818.9833333333331</v>
      </c>
      <c r="G21" s="231">
        <v>1790.9666666666662</v>
      </c>
      <c r="H21" s="231">
        <v>1906.7666666666664</v>
      </c>
      <c r="I21" s="231">
        <v>1934.7833333333333</v>
      </c>
      <c r="J21" s="231">
        <v>1964.6666666666665</v>
      </c>
      <c r="K21" s="230">
        <v>1904.9</v>
      </c>
      <c r="L21" s="230">
        <v>1847</v>
      </c>
      <c r="M21" s="230">
        <v>29.83032</v>
      </c>
      <c r="N21" s="1"/>
      <c r="O21" s="1"/>
    </row>
    <row r="22" spans="1:15" ht="12" customHeight="1">
      <c r="A22" s="30">
        <v>12</v>
      </c>
      <c r="B22" s="216" t="s">
        <v>235</v>
      </c>
      <c r="C22" s="230">
        <v>962.55</v>
      </c>
      <c r="D22" s="231">
        <v>959.51666666666677</v>
      </c>
      <c r="E22" s="231">
        <v>949.03333333333353</v>
      </c>
      <c r="F22" s="231">
        <v>935.51666666666677</v>
      </c>
      <c r="G22" s="231">
        <v>925.03333333333353</v>
      </c>
      <c r="H22" s="231">
        <v>973.03333333333353</v>
      </c>
      <c r="I22" s="231">
        <v>983.51666666666688</v>
      </c>
      <c r="J22" s="231">
        <v>997.03333333333353</v>
      </c>
      <c r="K22" s="230">
        <v>970</v>
      </c>
      <c r="L22" s="230">
        <v>946</v>
      </c>
      <c r="M22" s="230">
        <v>23.17568</v>
      </c>
      <c r="N22" s="1"/>
      <c r="O22" s="1"/>
    </row>
    <row r="23" spans="1:15" ht="12.75" customHeight="1">
      <c r="A23" s="30">
        <v>13</v>
      </c>
      <c r="B23" s="216" t="s">
        <v>46</v>
      </c>
      <c r="C23" s="230">
        <v>664.7</v>
      </c>
      <c r="D23" s="231">
        <v>663.13333333333333</v>
      </c>
      <c r="E23" s="231">
        <v>659.56666666666661</v>
      </c>
      <c r="F23" s="231">
        <v>654.43333333333328</v>
      </c>
      <c r="G23" s="231">
        <v>650.86666666666656</v>
      </c>
      <c r="H23" s="231">
        <v>668.26666666666665</v>
      </c>
      <c r="I23" s="231">
        <v>671.83333333333348</v>
      </c>
      <c r="J23" s="231">
        <v>676.9666666666667</v>
      </c>
      <c r="K23" s="230">
        <v>666.7</v>
      </c>
      <c r="L23" s="230">
        <v>658</v>
      </c>
      <c r="M23" s="230">
        <v>27.312249999999999</v>
      </c>
      <c r="N23" s="1"/>
      <c r="O23" s="1"/>
    </row>
    <row r="24" spans="1:15" ht="12.75" customHeight="1">
      <c r="A24" s="30">
        <v>14</v>
      </c>
      <c r="B24" s="216" t="s">
        <v>236</v>
      </c>
      <c r="C24" s="230">
        <v>946.8</v>
      </c>
      <c r="D24" s="231">
        <v>938.05000000000007</v>
      </c>
      <c r="E24" s="231">
        <v>917.10000000000014</v>
      </c>
      <c r="F24" s="231">
        <v>887.40000000000009</v>
      </c>
      <c r="G24" s="231">
        <v>866.45000000000016</v>
      </c>
      <c r="H24" s="231">
        <v>967.75000000000011</v>
      </c>
      <c r="I24" s="231">
        <v>988.70000000000016</v>
      </c>
      <c r="J24" s="231">
        <v>1018.4000000000001</v>
      </c>
      <c r="K24" s="230">
        <v>959</v>
      </c>
      <c r="L24" s="230">
        <v>908.35</v>
      </c>
      <c r="M24" s="230">
        <v>9.9992300000000007</v>
      </c>
      <c r="N24" s="1"/>
      <c r="O24" s="1"/>
    </row>
    <row r="25" spans="1:15" ht="12.75" customHeight="1">
      <c r="A25" s="30">
        <v>15</v>
      </c>
      <c r="B25" s="216" t="s">
        <v>237</v>
      </c>
      <c r="C25" s="230">
        <v>1039.5</v>
      </c>
      <c r="D25" s="231">
        <v>1033.45</v>
      </c>
      <c r="E25" s="231">
        <v>1017.3500000000001</v>
      </c>
      <c r="F25" s="231">
        <v>995.2</v>
      </c>
      <c r="G25" s="231">
        <v>979.10000000000014</v>
      </c>
      <c r="H25" s="231">
        <v>1055.6000000000001</v>
      </c>
      <c r="I25" s="231">
        <v>1071.7</v>
      </c>
      <c r="J25" s="231">
        <v>1093.8500000000001</v>
      </c>
      <c r="K25" s="230">
        <v>1049.55</v>
      </c>
      <c r="L25" s="230">
        <v>1011.3</v>
      </c>
      <c r="M25" s="230">
        <v>5.8125</v>
      </c>
      <c r="N25" s="1"/>
      <c r="O25" s="1"/>
    </row>
    <row r="26" spans="1:15" ht="12.75" customHeight="1">
      <c r="A26" s="30">
        <v>16</v>
      </c>
      <c r="B26" s="216" t="s">
        <v>842</v>
      </c>
      <c r="C26" s="230">
        <v>406.9</v>
      </c>
      <c r="D26" s="231">
        <v>408.43333333333334</v>
      </c>
      <c r="E26" s="231">
        <v>402.86666666666667</v>
      </c>
      <c r="F26" s="231">
        <v>398.83333333333331</v>
      </c>
      <c r="G26" s="231">
        <v>393.26666666666665</v>
      </c>
      <c r="H26" s="231">
        <v>412.4666666666667</v>
      </c>
      <c r="I26" s="231">
        <v>418.03333333333342</v>
      </c>
      <c r="J26" s="231">
        <v>422.06666666666672</v>
      </c>
      <c r="K26" s="230">
        <v>414</v>
      </c>
      <c r="L26" s="230">
        <v>404.4</v>
      </c>
      <c r="M26" s="230">
        <v>15.24545</v>
      </c>
      <c r="N26" s="1"/>
      <c r="O26" s="1"/>
    </row>
    <row r="27" spans="1:15" ht="12.75" customHeight="1">
      <c r="A27" s="30">
        <v>17</v>
      </c>
      <c r="B27" s="216" t="s">
        <v>238</v>
      </c>
      <c r="C27" s="230">
        <v>164.65</v>
      </c>
      <c r="D27" s="231">
        <v>162.46666666666667</v>
      </c>
      <c r="E27" s="231">
        <v>158.93333333333334</v>
      </c>
      <c r="F27" s="231">
        <v>153.21666666666667</v>
      </c>
      <c r="G27" s="231">
        <v>149.68333333333334</v>
      </c>
      <c r="H27" s="231">
        <v>168.18333333333334</v>
      </c>
      <c r="I27" s="231">
        <v>171.7166666666667</v>
      </c>
      <c r="J27" s="231">
        <v>177.43333333333334</v>
      </c>
      <c r="K27" s="230">
        <v>166</v>
      </c>
      <c r="L27" s="230">
        <v>156.75</v>
      </c>
      <c r="M27" s="230">
        <v>71.820679999999996</v>
      </c>
      <c r="N27" s="1"/>
      <c r="O27" s="1"/>
    </row>
    <row r="28" spans="1:15" ht="12.75" customHeight="1">
      <c r="A28" s="30">
        <v>18</v>
      </c>
      <c r="B28" s="216" t="s">
        <v>41</v>
      </c>
      <c r="C28" s="230">
        <v>224.75</v>
      </c>
      <c r="D28" s="231">
        <v>224.51666666666665</v>
      </c>
      <c r="E28" s="231">
        <v>222.48333333333329</v>
      </c>
      <c r="F28" s="231">
        <v>220.21666666666664</v>
      </c>
      <c r="G28" s="231">
        <v>218.18333333333328</v>
      </c>
      <c r="H28" s="231">
        <v>226.7833333333333</v>
      </c>
      <c r="I28" s="231">
        <v>228.81666666666666</v>
      </c>
      <c r="J28" s="231">
        <v>231.08333333333331</v>
      </c>
      <c r="K28" s="230">
        <v>226.55</v>
      </c>
      <c r="L28" s="230">
        <v>222.25</v>
      </c>
      <c r="M28" s="230">
        <v>17.009989999999998</v>
      </c>
      <c r="N28" s="1"/>
      <c r="O28" s="1"/>
    </row>
    <row r="29" spans="1:15" ht="12.75" customHeight="1">
      <c r="A29" s="30">
        <v>19</v>
      </c>
      <c r="B29" s="216" t="s">
        <v>807</v>
      </c>
      <c r="C29" s="230">
        <v>339.25</v>
      </c>
      <c r="D29" s="231">
        <v>337.58333333333331</v>
      </c>
      <c r="E29" s="231">
        <v>334.86666666666662</v>
      </c>
      <c r="F29" s="231">
        <v>330.48333333333329</v>
      </c>
      <c r="G29" s="231">
        <v>327.76666666666659</v>
      </c>
      <c r="H29" s="231">
        <v>341.96666666666664</v>
      </c>
      <c r="I29" s="231">
        <v>344.68333333333334</v>
      </c>
      <c r="J29" s="231">
        <v>349.06666666666666</v>
      </c>
      <c r="K29" s="230">
        <v>340.3</v>
      </c>
      <c r="L29" s="230">
        <v>333.2</v>
      </c>
      <c r="M29" s="230">
        <v>0.44908999999999999</v>
      </c>
      <c r="N29" s="1"/>
      <c r="O29" s="1"/>
    </row>
    <row r="30" spans="1:15" ht="12.75" customHeight="1">
      <c r="A30" s="30">
        <v>20</v>
      </c>
      <c r="B30" s="216" t="s">
        <v>291</v>
      </c>
      <c r="C30" s="230">
        <v>383.45</v>
      </c>
      <c r="D30" s="231">
        <v>384.68333333333334</v>
      </c>
      <c r="E30" s="231">
        <v>380.76666666666665</v>
      </c>
      <c r="F30" s="231">
        <v>378.08333333333331</v>
      </c>
      <c r="G30" s="231">
        <v>374.16666666666663</v>
      </c>
      <c r="H30" s="231">
        <v>387.36666666666667</v>
      </c>
      <c r="I30" s="231">
        <v>391.2833333333333</v>
      </c>
      <c r="J30" s="231">
        <v>393.9666666666667</v>
      </c>
      <c r="K30" s="230">
        <v>388.6</v>
      </c>
      <c r="L30" s="230">
        <v>382</v>
      </c>
      <c r="M30" s="230">
        <v>1.42848</v>
      </c>
      <c r="N30" s="1"/>
      <c r="O30" s="1"/>
    </row>
    <row r="31" spans="1:15" ht="12.75" customHeight="1">
      <c r="A31" s="30">
        <v>21</v>
      </c>
      <c r="B31" s="216" t="s">
        <v>847</v>
      </c>
      <c r="C31" s="230">
        <v>932.3</v>
      </c>
      <c r="D31" s="231">
        <v>929.6</v>
      </c>
      <c r="E31" s="231">
        <v>919.2</v>
      </c>
      <c r="F31" s="231">
        <v>906.1</v>
      </c>
      <c r="G31" s="231">
        <v>895.7</v>
      </c>
      <c r="H31" s="231">
        <v>942.7</v>
      </c>
      <c r="I31" s="231">
        <v>953.09999999999991</v>
      </c>
      <c r="J31" s="231">
        <v>966.2</v>
      </c>
      <c r="K31" s="230">
        <v>940</v>
      </c>
      <c r="L31" s="230">
        <v>916.5</v>
      </c>
      <c r="M31" s="230">
        <v>0.35744999999999999</v>
      </c>
      <c r="N31" s="1"/>
      <c r="O31" s="1"/>
    </row>
    <row r="32" spans="1:15" ht="12.75" customHeight="1">
      <c r="A32" s="30">
        <v>22</v>
      </c>
      <c r="B32" s="216" t="s">
        <v>292</v>
      </c>
      <c r="C32" s="230">
        <v>928.9</v>
      </c>
      <c r="D32" s="231">
        <v>932.13333333333333</v>
      </c>
      <c r="E32" s="231">
        <v>924.76666666666665</v>
      </c>
      <c r="F32" s="231">
        <v>920.63333333333333</v>
      </c>
      <c r="G32" s="231">
        <v>913.26666666666665</v>
      </c>
      <c r="H32" s="231">
        <v>936.26666666666665</v>
      </c>
      <c r="I32" s="231">
        <v>943.63333333333321</v>
      </c>
      <c r="J32" s="231">
        <v>947.76666666666665</v>
      </c>
      <c r="K32" s="230">
        <v>939.5</v>
      </c>
      <c r="L32" s="230">
        <v>928</v>
      </c>
      <c r="M32" s="230">
        <v>2.7553999999999998</v>
      </c>
      <c r="N32" s="1"/>
      <c r="O32" s="1"/>
    </row>
    <row r="33" spans="1:15" ht="12.75" customHeight="1">
      <c r="A33" s="30">
        <v>23</v>
      </c>
      <c r="B33" s="216" t="s">
        <v>239</v>
      </c>
      <c r="C33" s="230">
        <v>1268.9000000000001</v>
      </c>
      <c r="D33" s="231">
        <v>1263.6166666666668</v>
      </c>
      <c r="E33" s="231">
        <v>1252.2833333333335</v>
      </c>
      <c r="F33" s="231">
        <v>1235.6666666666667</v>
      </c>
      <c r="G33" s="231">
        <v>1224.3333333333335</v>
      </c>
      <c r="H33" s="231">
        <v>1280.2333333333336</v>
      </c>
      <c r="I33" s="231">
        <v>1291.5666666666666</v>
      </c>
      <c r="J33" s="231">
        <v>1308.1833333333336</v>
      </c>
      <c r="K33" s="230">
        <v>1274.95</v>
      </c>
      <c r="L33" s="230">
        <v>1247</v>
      </c>
      <c r="M33" s="230">
        <v>0.99431999999999998</v>
      </c>
      <c r="N33" s="1"/>
      <c r="O33" s="1"/>
    </row>
    <row r="34" spans="1:15" ht="12.75" customHeight="1">
      <c r="A34" s="30">
        <v>24</v>
      </c>
      <c r="B34" s="216" t="s">
        <v>52</v>
      </c>
      <c r="C34" s="230">
        <v>531.04999999999995</v>
      </c>
      <c r="D34" s="231">
        <v>527.0333333333333</v>
      </c>
      <c r="E34" s="231">
        <v>521.06666666666661</v>
      </c>
      <c r="F34" s="231">
        <v>511.08333333333326</v>
      </c>
      <c r="G34" s="231">
        <v>505.11666666666656</v>
      </c>
      <c r="H34" s="231">
        <v>537.01666666666665</v>
      </c>
      <c r="I34" s="231">
        <v>542.98333333333335</v>
      </c>
      <c r="J34" s="231">
        <v>552.9666666666667</v>
      </c>
      <c r="K34" s="230">
        <v>533</v>
      </c>
      <c r="L34" s="230">
        <v>517.04999999999995</v>
      </c>
      <c r="M34" s="230">
        <v>0.86595999999999995</v>
      </c>
      <c r="N34" s="1"/>
      <c r="O34" s="1"/>
    </row>
    <row r="35" spans="1:15" ht="12.75" customHeight="1">
      <c r="A35" s="30">
        <v>25</v>
      </c>
      <c r="B35" s="216" t="s">
        <v>48</v>
      </c>
      <c r="C35" s="230">
        <v>3332.35</v>
      </c>
      <c r="D35" s="231">
        <v>3334.3833333333332</v>
      </c>
      <c r="E35" s="231">
        <v>3298.8166666666666</v>
      </c>
      <c r="F35" s="231">
        <v>3265.2833333333333</v>
      </c>
      <c r="G35" s="231">
        <v>3229.7166666666667</v>
      </c>
      <c r="H35" s="231">
        <v>3367.9166666666665</v>
      </c>
      <c r="I35" s="231">
        <v>3403.4833333333331</v>
      </c>
      <c r="J35" s="231">
        <v>3437.0166666666664</v>
      </c>
      <c r="K35" s="230">
        <v>3369.95</v>
      </c>
      <c r="L35" s="230">
        <v>3300.85</v>
      </c>
      <c r="M35" s="230">
        <v>1.2985500000000001</v>
      </c>
      <c r="N35" s="1"/>
      <c r="O35" s="1"/>
    </row>
    <row r="36" spans="1:15" ht="12.75" customHeight="1">
      <c r="A36" s="30">
        <v>26</v>
      </c>
      <c r="B36" s="216" t="s">
        <v>293</v>
      </c>
      <c r="C36" s="230">
        <v>2392.5500000000002</v>
      </c>
      <c r="D36" s="231">
        <v>2411.4</v>
      </c>
      <c r="E36" s="231">
        <v>2361.15</v>
      </c>
      <c r="F36" s="231">
        <v>2329.75</v>
      </c>
      <c r="G36" s="231">
        <v>2279.5</v>
      </c>
      <c r="H36" s="231">
        <v>2442.8000000000002</v>
      </c>
      <c r="I36" s="231">
        <v>2493.0500000000002</v>
      </c>
      <c r="J36" s="231">
        <v>2524.4500000000003</v>
      </c>
      <c r="K36" s="230">
        <v>2461.65</v>
      </c>
      <c r="L36" s="230">
        <v>2380</v>
      </c>
      <c r="M36" s="230">
        <v>0.28438000000000002</v>
      </c>
      <c r="N36" s="1"/>
      <c r="O36" s="1"/>
    </row>
    <row r="37" spans="1:15" ht="12.75" customHeight="1">
      <c r="A37" s="30">
        <v>27</v>
      </c>
      <c r="B37" s="216" t="s">
        <v>834</v>
      </c>
      <c r="C37" s="230">
        <v>12.8</v>
      </c>
      <c r="D37" s="231">
        <v>12.800000000000002</v>
      </c>
      <c r="E37" s="231">
        <v>12.550000000000004</v>
      </c>
      <c r="F37" s="231">
        <v>12.300000000000002</v>
      </c>
      <c r="G37" s="231">
        <v>12.050000000000004</v>
      </c>
      <c r="H37" s="231">
        <v>13.050000000000004</v>
      </c>
      <c r="I37" s="231">
        <v>13.3</v>
      </c>
      <c r="J37" s="231">
        <v>13.550000000000004</v>
      </c>
      <c r="K37" s="230">
        <v>13.05</v>
      </c>
      <c r="L37" s="230">
        <v>12.55</v>
      </c>
      <c r="M37" s="230">
        <v>49.849539999999998</v>
      </c>
      <c r="N37" s="1"/>
      <c r="O37" s="1"/>
    </row>
    <row r="38" spans="1:15" ht="12.75" customHeight="1">
      <c r="A38" s="30">
        <v>28</v>
      </c>
      <c r="B38" s="216" t="s">
        <v>50</v>
      </c>
      <c r="C38" s="230">
        <v>580.6</v>
      </c>
      <c r="D38" s="231">
        <v>577.11666666666667</v>
      </c>
      <c r="E38" s="231">
        <v>572.23333333333335</v>
      </c>
      <c r="F38" s="231">
        <v>563.86666666666667</v>
      </c>
      <c r="G38" s="231">
        <v>558.98333333333335</v>
      </c>
      <c r="H38" s="231">
        <v>585.48333333333335</v>
      </c>
      <c r="I38" s="231">
        <v>590.36666666666679</v>
      </c>
      <c r="J38" s="231">
        <v>598.73333333333335</v>
      </c>
      <c r="K38" s="230">
        <v>582</v>
      </c>
      <c r="L38" s="230">
        <v>568.75</v>
      </c>
      <c r="M38" s="230">
        <v>2.2842199999999999</v>
      </c>
      <c r="N38" s="1"/>
      <c r="O38" s="1"/>
    </row>
    <row r="39" spans="1:15" ht="12.75" customHeight="1">
      <c r="A39" s="30">
        <v>29</v>
      </c>
      <c r="B39" s="216" t="s">
        <v>294</v>
      </c>
      <c r="C39" s="230">
        <v>1857.8</v>
      </c>
      <c r="D39" s="231">
        <v>1859.4166666666667</v>
      </c>
      <c r="E39" s="231">
        <v>1851.3833333333334</v>
      </c>
      <c r="F39" s="231">
        <v>1844.9666666666667</v>
      </c>
      <c r="G39" s="231">
        <v>1836.9333333333334</v>
      </c>
      <c r="H39" s="231">
        <v>1865.8333333333335</v>
      </c>
      <c r="I39" s="231">
        <v>1873.8666666666668</v>
      </c>
      <c r="J39" s="231">
        <v>1880.2833333333335</v>
      </c>
      <c r="K39" s="230">
        <v>1867.45</v>
      </c>
      <c r="L39" s="230">
        <v>1853</v>
      </c>
      <c r="M39" s="230">
        <v>0.14818999999999999</v>
      </c>
      <c r="N39" s="1"/>
      <c r="O39" s="1"/>
    </row>
    <row r="40" spans="1:15" ht="12.75" customHeight="1">
      <c r="A40" s="30">
        <v>30</v>
      </c>
      <c r="B40" s="216" t="s">
        <v>51</v>
      </c>
      <c r="C40" s="230">
        <v>391.55</v>
      </c>
      <c r="D40" s="231">
        <v>391.2166666666667</v>
      </c>
      <c r="E40" s="231">
        <v>387.38333333333338</v>
      </c>
      <c r="F40" s="231">
        <v>383.2166666666667</v>
      </c>
      <c r="G40" s="231">
        <v>379.38333333333338</v>
      </c>
      <c r="H40" s="231">
        <v>395.38333333333338</v>
      </c>
      <c r="I40" s="231">
        <v>399.21666666666664</v>
      </c>
      <c r="J40" s="231">
        <v>403.38333333333338</v>
      </c>
      <c r="K40" s="230">
        <v>395.05</v>
      </c>
      <c r="L40" s="230">
        <v>387.05</v>
      </c>
      <c r="M40" s="230">
        <v>49.164490000000001</v>
      </c>
      <c r="N40" s="1"/>
      <c r="O40" s="1"/>
    </row>
    <row r="41" spans="1:15" ht="12.75" customHeight="1">
      <c r="A41" s="30">
        <v>31</v>
      </c>
      <c r="B41" s="216" t="s">
        <v>787</v>
      </c>
      <c r="C41" s="230">
        <v>1276.8</v>
      </c>
      <c r="D41" s="231">
        <v>1275.6500000000001</v>
      </c>
      <c r="E41" s="231">
        <v>1261.3000000000002</v>
      </c>
      <c r="F41" s="231">
        <v>1245.8000000000002</v>
      </c>
      <c r="G41" s="231">
        <v>1231.4500000000003</v>
      </c>
      <c r="H41" s="231">
        <v>1291.1500000000001</v>
      </c>
      <c r="I41" s="231">
        <v>1305.5</v>
      </c>
      <c r="J41" s="231">
        <v>1321</v>
      </c>
      <c r="K41" s="230">
        <v>1290</v>
      </c>
      <c r="L41" s="230">
        <v>1260.1500000000001</v>
      </c>
      <c r="M41" s="230">
        <v>5.1028099999999998</v>
      </c>
      <c r="N41" s="1"/>
      <c r="O41" s="1"/>
    </row>
    <row r="42" spans="1:15" ht="12.75" customHeight="1">
      <c r="A42" s="30">
        <v>32</v>
      </c>
      <c r="B42" s="216" t="s">
        <v>756</v>
      </c>
      <c r="C42" s="230">
        <v>1058.25</v>
      </c>
      <c r="D42" s="231">
        <v>1038.5166666666667</v>
      </c>
      <c r="E42" s="231">
        <v>1007.2833333333333</v>
      </c>
      <c r="F42" s="231">
        <v>956.31666666666661</v>
      </c>
      <c r="G42" s="231">
        <v>925.08333333333326</v>
      </c>
      <c r="H42" s="231">
        <v>1089.4833333333333</v>
      </c>
      <c r="I42" s="231">
        <v>1120.7166666666665</v>
      </c>
      <c r="J42" s="231">
        <v>1171.6833333333334</v>
      </c>
      <c r="K42" s="230">
        <v>1069.75</v>
      </c>
      <c r="L42" s="230">
        <v>987.55</v>
      </c>
      <c r="M42" s="230">
        <v>19.372890000000002</v>
      </c>
      <c r="N42" s="1"/>
      <c r="O42" s="1"/>
    </row>
    <row r="43" spans="1:15" ht="12.75" customHeight="1">
      <c r="A43" s="30">
        <v>33</v>
      </c>
      <c r="B43" s="216" t="s">
        <v>53</v>
      </c>
      <c r="C43" s="230">
        <v>4386.7</v>
      </c>
      <c r="D43" s="231">
        <v>4391.7</v>
      </c>
      <c r="E43" s="231">
        <v>4335</v>
      </c>
      <c r="F43" s="231">
        <v>4283.3</v>
      </c>
      <c r="G43" s="231">
        <v>4226.6000000000004</v>
      </c>
      <c r="H43" s="231">
        <v>4443.3999999999996</v>
      </c>
      <c r="I43" s="231">
        <v>4500.0999999999985</v>
      </c>
      <c r="J43" s="231">
        <v>4551.7999999999993</v>
      </c>
      <c r="K43" s="230">
        <v>4448.3999999999996</v>
      </c>
      <c r="L43" s="230">
        <v>4340</v>
      </c>
      <c r="M43" s="230">
        <v>3.3496299999999999</v>
      </c>
      <c r="N43" s="1"/>
      <c r="O43" s="1"/>
    </row>
    <row r="44" spans="1:15" ht="12.75" customHeight="1">
      <c r="A44" s="30">
        <v>34</v>
      </c>
      <c r="B44" s="216" t="s">
        <v>54</v>
      </c>
      <c r="C44" s="230">
        <v>325.35000000000002</v>
      </c>
      <c r="D44" s="231">
        <v>325.09999999999997</v>
      </c>
      <c r="E44" s="231">
        <v>323.29999999999995</v>
      </c>
      <c r="F44" s="231">
        <v>321.25</v>
      </c>
      <c r="G44" s="231">
        <v>319.45</v>
      </c>
      <c r="H44" s="231">
        <v>327.14999999999992</v>
      </c>
      <c r="I44" s="231">
        <v>328.95</v>
      </c>
      <c r="J44" s="231">
        <v>330.99999999999989</v>
      </c>
      <c r="K44" s="230">
        <v>326.89999999999998</v>
      </c>
      <c r="L44" s="230">
        <v>323.05</v>
      </c>
      <c r="M44" s="230">
        <v>11.07718</v>
      </c>
      <c r="N44" s="1"/>
      <c r="O44" s="1"/>
    </row>
    <row r="45" spans="1:15" ht="12.75" customHeight="1">
      <c r="A45" s="30">
        <v>35</v>
      </c>
      <c r="B45" s="216" t="s">
        <v>808</v>
      </c>
      <c r="C45" s="230">
        <v>255.95</v>
      </c>
      <c r="D45" s="231">
        <v>254.16666666666666</v>
      </c>
      <c r="E45" s="231">
        <v>250.33333333333331</v>
      </c>
      <c r="F45" s="231">
        <v>244.71666666666667</v>
      </c>
      <c r="G45" s="231">
        <v>240.88333333333333</v>
      </c>
      <c r="H45" s="231">
        <v>259.7833333333333</v>
      </c>
      <c r="I45" s="231">
        <v>263.61666666666662</v>
      </c>
      <c r="J45" s="231">
        <v>269.23333333333329</v>
      </c>
      <c r="K45" s="230">
        <v>258</v>
      </c>
      <c r="L45" s="230">
        <v>248.55</v>
      </c>
      <c r="M45" s="230">
        <v>2.45723</v>
      </c>
      <c r="N45" s="1"/>
      <c r="O45" s="1"/>
    </row>
    <row r="46" spans="1:15" ht="12.75" customHeight="1">
      <c r="A46" s="30">
        <v>36</v>
      </c>
      <c r="B46" s="216" t="s">
        <v>295</v>
      </c>
      <c r="C46" s="230">
        <v>471.35</v>
      </c>
      <c r="D46" s="231">
        <v>474.11666666666662</v>
      </c>
      <c r="E46" s="231">
        <v>467.23333333333323</v>
      </c>
      <c r="F46" s="231">
        <v>463.11666666666662</v>
      </c>
      <c r="G46" s="231">
        <v>456.23333333333323</v>
      </c>
      <c r="H46" s="231">
        <v>478.23333333333323</v>
      </c>
      <c r="I46" s="231">
        <v>485.11666666666656</v>
      </c>
      <c r="J46" s="231">
        <v>489.23333333333323</v>
      </c>
      <c r="K46" s="230">
        <v>481</v>
      </c>
      <c r="L46" s="230">
        <v>470</v>
      </c>
      <c r="M46" s="230">
        <v>0.87683</v>
      </c>
      <c r="N46" s="1"/>
      <c r="O46" s="1"/>
    </row>
    <row r="47" spans="1:15" ht="12.75" customHeight="1">
      <c r="A47" s="30">
        <v>37</v>
      </c>
      <c r="B47" s="216" t="s">
        <v>55</v>
      </c>
      <c r="C47" s="230">
        <v>138.25</v>
      </c>
      <c r="D47" s="231">
        <v>138.08333333333334</v>
      </c>
      <c r="E47" s="231">
        <v>137.41666666666669</v>
      </c>
      <c r="F47" s="231">
        <v>136.58333333333334</v>
      </c>
      <c r="G47" s="231">
        <v>135.91666666666669</v>
      </c>
      <c r="H47" s="231">
        <v>138.91666666666669</v>
      </c>
      <c r="I47" s="231">
        <v>139.58333333333337</v>
      </c>
      <c r="J47" s="231">
        <v>140.41666666666669</v>
      </c>
      <c r="K47" s="230">
        <v>138.75</v>
      </c>
      <c r="L47" s="230">
        <v>137.25</v>
      </c>
      <c r="M47" s="230">
        <v>74.00403</v>
      </c>
      <c r="N47" s="1"/>
      <c r="O47" s="1"/>
    </row>
    <row r="48" spans="1:15" ht="12.75" customHeight="1">
      <c r="A48" s="30">
        <v>38</v>
      </c>
      <c r="B48" s="216" t="s">
        <v>57</v>
      </c>
      <c r="C48" s="230">
        <v>2843.1</v>
      </c>
      <c r="D48" s="231">
        <v>2831.5666666666671</v>
      </c>
      <c r="E48" s="231">
        <v>2817.5333333333342</v>
      </c>
      <c r="F48" s="231">
        <v>2791.9666666666672</v>
      </c>
      <c r="G48" s="231">
        <v>2777.9333333333343</v>
      </c>
      <c r="H48" s="231">
        <v>2857.1333333333341</v>
      </c>
      <c r="I48" s="231">
        <v>2871.166666666667</v>
      </c>
      <c r="J48" s="231">
        <v>2896.733333333334</v>
      </c>
      <c r="K48" s="230">
        <v>2845.6</v>
      </c>
      <c r="L48" s="230">
        <v>2806</v>
      </c>
      <c r="M48" s="230">
        <v>7.5455500000000004</v>
      </c>
      <c r="N48" s="1"/>
      <c r="O48" s="1"/>
    </row>
    <row r="49" spans="1:15" ht="12.75" customHeight="1">
      <c r="A49" s="30">
        <v>39</v>
      </c>
      <c r="B49" s="216" t="s">
        <v>296</v>
      </c>
      <c r="C49" s="230">
        <v>250</v>
      </c>
      <c r="D49" s="231">
        <v>250.18333333333331</v>
      </c>
      <c r="E49" s="231">
        <v>247.36666666666662</v>
      </c>
      <c r="F49" s="231">
        <v>244.73333333333332</v>
      </c>
      <c r="G49" s="231">
        <v>241.91666666666663</v>
      </c>
      <c r="H49" s="231">
        <v>252.81666666666661</v>
      </c>
      <c r="I49" s="231">
        <v>255.63333333333327</v>
      </c>
      <c r="J49" s="231">
        <v>258.26666666666659</v>
      </c>
      <c r="K49" s="230">
        <v>253</v>
      </c>
      <c r="L49" s="230">
        <v>247.55</v>
      </c>
      <c r="M49" s="230">
        <v>6.2865200000000003</v>
      </c>
      <c r="N49" s="1"/>
      <c r="O49" s="1"/>
    </row>
    <row r="50" spans="1:15" ht="12.75" customHeight="1">
      <c r="A50" s="30">
        <v>40</v>
      </c>
      <c r="B50" s="216" t="s">
        <v>297</v>
      </c>
      <c r="C50" s="230">
        <v>3205.9</v>
      </c>
      <c r="D50" s="231">
        <v>3204.0666666666671</v>
      </c>
      <c r="E50" s="231">
        <v>3178.1333333333341</v>
      </c>
      <c r="F50" s="231">
        <v>3150.3666666666672</v>
      </c>
      <c r="G50" s="231">
        <v>3124.4333333333343</v>
      </c>
      <c r="H50" s="231">
        <v>3231.8333333333339</v>
      </c>
      <c r="I50" s="231">
        <v>3257.7666666666673</v>
      </c>
      <c r="J50" s="231">
        <v>3285.5333333333338</v>
      </c>
      <c r="K50" s="230">
        <v>3230</v>
      </c>
      <c r="L50" s="230">
        <v>3176.3</v>
      </c>
      <c r="M50" s="230">
        <v>3.0839999999999999E-2</v>
      </c>
      <c r="N50" s="1"/>
      <c r="O50" s="1"/>
    </row>
    <row r="51" spans="1:15" ht="12.75" customHeight="1">
      <c r="A51" s="30">
        <v>41</v>
      </c>
      <c r="B51" s="216" t="s">
        <v>298</v>
      </c>
      <c r="C51" s="230">
        <v>1454.35</v>
      </c>
      <c r="D51" s="231">
        <v>1450.4666666666665</v>
      </c>
      <c r="E51" s="231">
        <v>1436.9333333333329</v>
      </c>
      <c r="F51" s="231">
        <v>1419.5166666666664</v>
      </c>
      <c r="G51" s="231">
        <v>1405.9833333333329</v>
      </c>
      <c r="H51" s="231">
        <v>1467.883333333333</v>
      </c>
      <c r="I51" s="231">
        <v>1481.4166666666663</v>
      </c>
      <c r="J51" s="231">
        <v>1498.833333333333</v>
      </c>
      <c r="K51" s="230">
        <v>1464</v>
      </c>
      <c r="L51" s="230">
        <v>1433.05</v>
      </c>
      <c r="M51" s="230">
        <v>2.38001</v>
      </c>
      <c r="N51" s="1"/>
      <c r="O51" s="1"/>
    </row>
    <row r="52" spans="1:15" ht="12.75" customHeight="1">
      <c r="A52" s="30">
        <v>42</v>
      </c>
      <c r="B52" s="216" t="s">
        <v>299</v>
      </c>
      <c r="C52" s="230">
        <v>7069.25</v>
      </c>
      <c r="D52" s="231">
        <v>7055.05</v>
      </c>
      <c r="E52" s="231">
        <v>7011.25</v>
      </c>
      <c r="F52" s="231">
        <v>6953.25</v>
      </c>
      <c r="G52" s="231">
        <v>6909.45</v>
      </c>
      <c r="H52" s="231">
        <v>7113.05</v>
      </c>
      <c r="I52" s="231">
        <v>7156.8500000000013</v>
      </c>
      <c r="J52" s="231">
        <v>7214.85</v>
      </c>
      <c r="K52" s="230">
        <v>7098.85</v>
      </c>
      <c r="L52" s="230">
        <v>6997.05</v>
      </c>
      <c r="M52" s="230">
        <v>0.12492</v>
      </c>
      <c r="N52" s="1"/>
      <c r="O52" s="1"/>
    </row>
    <row r="53" spans="1:15" ht="12.75" customHeight="1">
      <c r="A53" s="30">
        <v>43</v>
      </c>
      <c r="B53" s="216" t="s">
        <v>60</v>
      </c>
      <c r="C53" s="230">
        <v>558.54999999999995</v>
      </c>
      <c r="D53" s="231">
        <v>561.2833333333333</v>
      </c>
      <c r="E53" s="231">
        <v>553.36666666666656</v>
      </c>
      <c r="F53" s="231">
        <v>548.18333333333328</v>
      </c>
      <c r="G53" s="231">
        <v>540.26666666666654</v>
      </c>
      <c r="H53" s="231">
        <v>566.46666666666658</v>
      </c>
      <c r="I53" s="231">
        <v>574.38333333333333</v>
      </c>
      <c r="J53" s="231">
        <v>579.56666666666661</v>
      </c>
      <c r="K53" s="230">
        <v>569.20000000000005</v>
      </c>
      <c r="L53" s="230">
        <v>556.1</v>
      </c>
      <c r="M53" s="230">
        <v>14.196</v>
      </c>
      <c r="N53" s="1"/>
      <c r="O53" s="1"/>
    </row>
    <row r="54" spans="1:15" ht="12.75" customHeight="1">
      <c r="A54" s="30">
        <v>44</v>
      </c>
      <c r="B54" s="216" t="s">
        <v>300</v>
      </c>
      <c r="C54" s="230">
        <v>361.25</v>
      </c>
      <c r="D54" s="231">
        <v>359.73333333333335</v>
      </c>
      <c r="E54" s="231">
        <v>355.56666666666672</v>
      </c>
      <c r="F54" s="231">
        <v>349.88333333333338</v>
      </c>
      <c r="G54" s="231">
        <v>345.71666666666675</v>
      </c>
      <c r="H54" s="231">
        <v>365.41666666666669</v>
      </c>
      <c r="I54" s="231">
        <v>369.58333333333331</v>
      </c>
      <c r="J54" s="231">
        <v>375.26666666666665</v>
      </c>
      <c r="K54" s="230">
        <v>363.9</v>
      </c>
      <c r="L54" s="230">
        <v>354.05</v>
      </c>
      <c r="M54" s="230">
        <v>1.03331</v>
      </c>
      <c r="N54" s="1"/>
      <c r="O54" s="1"/>
    </row>
    <row r="55" spans="1:15" ht="12.75" customHeight="1">
      <c r="A55" s="30">
        <v>45</v>
      </c>
      <c r="B55" s="216" t="s">
        <v>240</v>
      </c>
      <c r="C55" s="230">
        <v>3497.1</v>
      </c>
      <c r="D55" s="231">
        <v>3491.0333333333333</v>
      </c>
      <c r="E55" s="231">
        <v>3452.0666666666666</v>
      </c>
      <c r="F55" s="231">
        <v>3407.0333333333333</v>
      </c>
      <c r="G55" s="231">
        <v>3368.0666666666666</v>
      </c>
      <c r="H55" s="231">
        <v>3536.0666666666666</v>
      </c>
      <c r="I55" s="231">
        <v>3575.0333333333328</v>
      </c>
      <c r="J55" s="231">
        <v>3620.0666666666666</v>
      </c>
      <c r="K55" s="230">
        <v>3530</v>
      </c>
      <c r="L55" s="230">
        <v>3446</v>
      </c>
      <c r="M55" s="230">
        <v>2.39351</v>
      </c>
      <c r="N55" s="1"/>
      <c r="O55" s="1"/>
    </row>
    <row r="56" spans="1:15" ht="12.75" customHeight="1">
      <c r="A56" s="30">
        <v>46</v>
      </c>
      <c r="B56" s="216" t="s">
        <v>61</v>
      </c>
      <c r="C56" s="230">
        <v>864.55</v>
      </c>
      <c r="D56" s="231">
        <v>869.18333333333339</v>
      </c>
      <c r="E56" s="231">
        <v>856.36666666666679</v>
      </c>
      <c r="F56" s="231">
        <v>848.18333333333339</v>
      </c>
      <c r="G56" s="231">
        <v>835.36666666666679</v>
      </c>
      <c r="H56" s="231">
        <v>877.36666666666679</v>
      </c>
      <c r="I56" s="231">
        <v>890.18333333333339</v>
      </c>
      <c r="J56" s="231">
        <v>898.36666666666679</v>
      </c>
      <c r="K56" s="230">
        <v>882</v>
      </c>
      <c r="L56" s="230">
        <v>861</v>
      </c>
      <c r="M56" s="230">
        <v>225.77379999999999</v>
      </c>
      <c r="N56" s="1"/>
      <c r="O56" s="1"/>
    </row>
    <row r="57" spans="1:15" ht="12" customHeight="1">
      <c r="A57" s="30">
        <v>47</v>
      </c>
      <c r="B57" s="216" t="s">
        <v>301</v>
      </c>
      <c r="C57" s="230">
        <v>2393.9499999999998</v>
      </c>
      <c r="D57" s="231">
        <v>2394.15</v>
      </c>
      <c r="E57" s="231">
        <v>2379.8000000000002</v>
      </c>
      <c r="F57" s="231">
        <v>2365.65</v>
      </c>
      <c r="G57" s="231">
        <v>2351.3000000000002</v>
      </c>
      <c r="H57" s="231">
        <v>2408.3000000000002</v>
      </c>
      <c r="I57" s="231">
        <v>2422.6499999999996</v>
      </c>
      <c r="J57" s="231">
        <v>2436.8000000000002</v>
      </c>
      <c r="K57" s="230">
        <v>2408.5</v>
      </c>
      <c r="L57" s="230">
        <v>2380</v>
      </c>
      <c r="M57" s="230">
        <v>7.6600000000000001E-2</v>
      </c>
      <c r="N57" s="1"/>
      <c r="O57" s="1"/>
    </row>
    <row r="58" spans="1:15" ht="12.75" customHeight="1">
      <c r="A58" s="30">
        <v>48</v>
      </c>
      <c r="B58" s="216" t="s">
        <v>879</v>
      </c>
      <c r="C58" s="230">
        <v>1220.2</v>
      </c>
      <c r="D58" s="231">
        <v>1219.5666666666666</v>
      </c>
      <c r="E58" s="231">
        <v>1213.1333333333332</v>
      </c>
      <c r="F58" s="231">
        <v>1206.0666666666666</v>
      </c>
      <c r="G58" s="231">
        <v>1199.6333333333332</v>
      </c>
      <c r="H58" s="231">
        <v>1226.6333333333332</v>
      </c>
      <c r="I58" s="231">
        <v>1233.0666666666666</v>
      </c>
      <c r="J58" s="231">
        <v>1240.1333333333332</v>
      </c>
      <c r="K58" s="230">
        <v>1226</v>
      </c>
      <c r="L58" s="230">
        <v>1212.5</v>
      </c>
      <c r="M58" s="230">
        <v>0.48241000000000001</v>
      </c>
      <c r="N58" s="1"/>
      <c r="O58" s="1"/>
    </row>
    <row r="59" spans="1:15" ht="12.75" customHeight="1">
      <c r="A59" s="30">
        <v>49</v>
      </c>
      <c r="B59" s="216" t="s">
        <v>302</v>
      </c>
      <c r="C59" s="230">
        <v>460.9</v>
      </c>
      <c r="D59" s="231">
        <v>459.29999999999995</v>
      </c>
      <c r="E59" s="231">
        <v>453.64999999999992</v>
      </c>
      <c r="F59" s="231">
        <v>446.4</v>
      </c>
      <c r="G59" s="231">
        <v>440.74999999999994</v>
      </c>
      <c r="H59" s="231">
        <v>466.5499999999999</v>
      </c>
      <c r="I59" s="231">
        <v>472.2</v>
      </c>
      <c r="J59" s="231">
        <v>479.44999999999987</v>
      </c>
      <c r="K59" s="230">
        <v>464.95</v>
      </c>
      <c r="L59" s="230">
        <v>452.05</v>
      </c>
      <c r="M59" s="230">
        <v>4.23881</v>
      </c>
      <c r="N59" s="1"/>
      <c r="O59" s="1"/>
    </row>
    <row r="60" spans="1:15" ht="12.75" customHeight="1">
      <c r="A60" s="30">
        <v>50</v>
      </c>
      <c r="B60" s="216" t="s">
        <v>62</v>
      </c>
      <c r="C60" s="230">
        <v>4254.3500000000004</v>
      </c>
      <c r="D60" s="231">
        <v>4262.1333333333341</v>
      </c>
      <c r="E60" s="231">
        <v>4213.2666666666682</v>
      </c>
      <c r="F60" s="231">
        <v>4172.1833333333343</v>
      </c>
      <c r="G60" s="231">
        <v>4123.3166666666684</v>
      </c>
      <c r="H60" s="231">
        <v>4303.2166666666681</v>
      </c>
      <c r="I60" s="231">
        <v>4352.0833333333348</v>
      </c>
      <c r="J60" s="231">
        <v>4393.1666666666679</v>
      </c>
      <c r="K60" s="230">
        <v>4311</v>
      </c>
      <c r="L60" s="230">
        <v>4221.05</v>
      </c>
      <c r="M60" s="230">
        <v>7.1898400000000002</v>
      </c>
      <c r="N60" s="1"/>
      <c r="O60" s="1"/>
    </row>
    <row r="61" spans="1:15" ht="12.75" customHeight="1">
      <c r="A61" s="30">
        <v>51</v>
      </c>
      <c r="B61" s="216" t="s">
        <v>303</v>
      </c>
      <c r="C61" s="230">
        <v>1050.05</v>
      </c>
      <c r="D61" s="231">
        <v>1050.7666666666667</v>
      </c>
      <c r="E61" s="231">
        <v>1040.2833333333333</v>
      </c>
      <c r="F61" s="231">
        <v>1030.5166666666667</v>
      </c>
      <c r="G61" s="231">
        <v>1020.0333333333333</v>
      </c>
      <c r="H61" s="231">
        <v>1060.5333333333333</v>
      </c>
      <c r="I61" s="231">
        <v>1071.0166666666664</v>
      </c>
      <c r="J61" s="231">
        <v>1080.7833333333333</v>
      </c>
      <c r="K61" s="230">
        <v>1061.25</v>
      </c>
      <c r="L61" s="230">
        <v>1041</v>
      </c>
      <c r="M61" s="230">
        <v>0.24692</v>
      </c>
      <c r="N61" s="1"/>
      <c r="O61" s="1"/>
    </row>
    <row r="62" spans="1:15" ht="12.75" customHeight="1">
      <c r="A62" s="30">
        <v>52</v>
      </c>
      <c r="B62" s="216" t="s">
        <v>65</v>
      </c>
      <c r="C62" s="230">
        <v>5961.45</v>
      </c>
      <c r="D62" s="231">
        <v>5953.1500000000005</v>
      </c>
      <c r="E62" s="231">
        <v>5908.3000000000011</v>
      </c>
      <c r="F62" s="231">
        <v>5855.1500000000005</v>
      </c>
      <c r="G62" s="231">
        <v>5810.3000000000011</v>
      </c>
      <c r="H62" s="231">
        <v>6006.3000000000011</v>
      </c>
      <c r="I62" s="231">
        <v>6051.1500000000015</v>
      </c>
      <c r="J62" s="231">
        <v>6104.3000000000011</v>
      </c>
      <c r="K62" s="230">
        <v>5998</v>
      </c>
      <c r="L62" s="230">
        <v>5900</v>
      </c>
      <c r="M62" s="230">
        <v>6.7285700000000004</v>
      </c>
      <c r="N62" s="1"/>
      <c r="O62" s="1"/>
    </row>
    <row r="63" spans="1:15" ht="12.75" customHeight="1">
      <c r="A63" s="30">
        <v>53</v>
      </c>
      <c r="B63" s="216" t="s">
        <v>64</v>
      </c>
      <c r="C63" s="230">
        <v>1341.15</v>
      </c>
      <c r="D63" s="231">
        <v>1341.5500000000002</v>
      </c>
      <c r="E63" s="231">
        <v>1330.1500000000003</v>
      </c>
      <c r="F63" s="231">
        <v>1319.15</v>
      </c>
      <c r="G63" s="231">
        <v>1307.7500000000002</v>
      </c>
      <c r="H63" s="231">
        <v>1352.5500000000004</v>
      </c>
      <c r="I63" s="231">
        <v>1363.95</v>
      </c>
      <c r="J63" s="231">
        <v>1374.9500000000005</v>
      </c>
      <c r="K63" s="230">
        <v>1352.95</v>
      </c>
      <c r="L63" s="230">
        <v>1330.55</v>
      </c>
      <c r="M63" s="230">
        <v>10.739229999999999</v>
      </c>
      <c r="N63" s="1"/>
      <c r="O63" s="1"/>
    </row>
    <row r="64" spans="1:15" ht="12.75" customHeight="1">
      <c r="A64" s="30">
        <v>54</v>
      </c>
      <c r="B64" s="216" t="s">
        <v>241</v>
      </c>
      <c r="C64" s="230">
        <v>6097.3</v>
      </c>
      <c r="D64" s="231">
        <v>6056.7666666666664</v>
      </c>
      <c r="E64" s="231">
        <v>5993.5333333333328</v>
      </c>
      <c r="F64" s="231">
        <v>5889.7666666666664</v>
      </c>
      <c r="G64" s="231">
        <v>5826.5333333333328</v>
      </c>
      <c r="H64" s="231">
        <v>6160.5333333333328</v>
      </c>
      <c r="I64" s="231">
        <v>6223.7666666666664</v>
      </c>
      <c r="J64" s="231">
        <v>6327.5333333333328</v>
      </c>
      <c r="K64" s="230">
        <v>6120</v>
      </c>
      <c r="L64" s="230">
        <v>5953</v>
      </c>
      <c r="M64" s="230">
        <v>0.28375</v>
      </c>
      <c r="N64" s="1"/>
      <c r="O64" s="1"/>
    </row>
    <row r="65" spans="1:15" ht="12.75" customHeight="1">
      <c r="A65" s="30">
        <v>55</v>
      </c>
      <c r="B65" s="216" t="s">
        <v>304</v>
      </c>
      <c r="C65" s="230">
        <v>2377.6999999999998</v>
      </c>
      <c r="D65" s="231">
        <v>2402.1</v>
      </c>
      <c r="E65" s="231">
        <v>2335.75</v>
      </c>
      <c r="F65" s="231">
        <v>2293.8000000000002</v>
      </c>
      <c r="G65" s="231">
        <v>2227.4500000000003</v>
      </c>
      <c r="H65" s="231">
        <v>2444.0499999999997</v>
      </c>
      <c r="I65" s="231">
        <v>2510.3999999999992</v>
      </c>
      <c r="J65" s="231">
        <v>2552.3499999999995</v>
      </c>
      <c r="K65" s="230">
        <v>2468.4499999999998</v>
      </c>
      <c r="L65" s="230">
        <v>2360.15</v>
      </c>
      <c r="M65" s="230">
        <v>1.2358499999999999</v>
      </c>
      <c r="N65" s="1"/>
      <c r="O65" s="1"/>
    </row>
    <row r="66" spans="1:15" ht="12.75" customHeight="1">
      <c r="A66" s="30">
        <v>56</v>
      </c>
      <c r="B66" s="216" t="s">
        <v>66</v>
      </c>
      <c r="C66" s="230">
        <v>2083.5500000000002</v>
      </c>
      <c r="D66" s="231">
        <v>2071.1666666666665</v>
      </c>
      <c r="E66" s="231">
        <v>2053.833333333333</v>
      </c>
      <c r="F66" s="231">
        <v>2024.1166666666666</v>
      </c>
      <c r="G66" s="231">
        <v>2006.7833333333331</v>
      </c>
      <c r="H66" s="231">
        <v>2100.8833333333332</v>
      </c>
      <c r="I66" s="231">
        <v>2118.2166666666662</v>
      </c>
      <c r="J66" s="231">
        <v>2147.9333333333329</v>
      </c>
      <c r="K66" s="230">
        <v>2088.5</v>
      </c>
      <c r="L66" s="230">
        <v>2041.45</v>
      </c>
      <c r="M66" s="230">
        <v>1.0109999999999999</v>
      </c>
      <c r="N66" s="1"/>
      <c r="O66" s="1"/>
    </row>
    <row r="67" spans="1:15" ht="12.75" customHeight="1">
      <c r="A67" s="30">
        <v>57</v>
      </c>
      <c r="B67" s="216" t="s">
        <v>305</v>
      </c>
      <c r="C67" s="230">
        <v>403.7</v>
      </c>
      <c r="D67" s="231">
        <v>402.06666666666661</v>
      </c>
      <c r="E67" s="231">
        <v>397.23333333333323</v>
      </c>
      <c r="F67" s="231">
        <v>390.76666666666665</v>
      </c>
      <c r="G67" s="231">
        <v>385.93333333333328</v>
      </c>
      <c r="H67" s="231">
        <v>408.53333333333319</v>
      </c>
      <c r="I67" s="231">
        <v>413.36666666666656</v>
      </c>
      <c r="J67" s="231">
        <v>419.83333333333314</v>
      </c>
      <c r="K67" s="230">
        <v>406.9</v>
      </c>
      <c r="L67" s="230">
        <v>395.6</v>
      </c>
      <c r="M67" s="230">
        <v>16.62969</v>
      </c>
      <c r="N67" s="1"/>
      <c r="O67" s="1"/>
    </row>
    <row r="68" spans="1:15" ht="12.75" customHeight="1">
      <c r="A68" s="30">
        <v>58</v>
      </c>
      <c r="B68" s="216" t="s">
        <v>67</v>
      </c>
      <c r="C68" s="230">
        <v>206.7</v>
      </c>
      <c r="D68" s="231">
        <v>206.03333333333333</v>
      </c>
      <c r="E68" s="231">
        <v>203.76666666666665</v>
      </c>
      <c r="F68" s="231">
        <v>200.83333333333331</v>
      </c>
      <c r="G68" s="231">
        <v>198.56666666666663</v>
      </c>
      <c r="H68" s="231">
        <v>208.96666666666667</v>
      </c>
      <c r="I68" s="231">
        <v>211.23333333333338</v>
      </c>
      <c r="J68" s="231">
        <v>214.16666666666669</v>
      </c>
      <c r="K68" s="230">
        <v>208.3</v>
      </c>
      <c r="L68" s="230">
        <v>203.1</v>
      </c>
      <c r="M68" s="230">
        <v>58.376609999999999</v>
      </c>
      <c r="N68" s="1"/>
      <c r="O68" s="1"/>
    </row>
    <row r="69" spans="1:15" ht="12.75" customHeight="1">
      <c r="A69" s="30">
        <v>59</v>
      </c>
      <c r="B69" s="216" t="s">
        <v>68</v>
      </c>
      <c r="C69" s="230">
        <v>176.35</v>
      </c>
      <c r="D69" s="231">
        <v>174.61666666666665</v>
      </c>
      <c r="E69" s="231">
        <v>172.43333333333328</v>
      </c>
      <c r="F69" s="231">
        <v>168.51666666666662</v>
      </c>
      <c r="G69" s="231">
        <v>166.33333333333326</v>
      </c>
      <c r="H69" s="231">
        <v>178.5333333333333</v>
      </c>
      <c r="I69" s="231">
        <v>180.71666666666664</v>
      </c>
      <c r="J69" s="231">
        <v>184.63333333333333</v>
      </c>
      <c r="K69" s="230">
        <v>176.8</v>
      </c>
      <c r="L69" s="230">
        <v>170.7</v>
      </c>
      <c r="M69" s="230">
        <v>266.81554999999997</v>
      </c>
      <c r="N69" s="1"/>
      <c r="O69" s="1"/>
    </row>
    <row r="70" spans="1:15" ht="12.75" customHeight="1">
      <c r="A70" s="30">
        <v>60</v>
      </c>
      <c r="B70" s="216" t="s">
        <v>242</v>
      </c>
      <c r="C70" s="230">
        <v>79.95</v>
      </c>
      <c r="D70" s="231">
        <v>78.8</v>
      </c>
      <c r="E70" s="231">
        <v>77.349999999999994</v>
      </c>
      <c r="F70" s="231">
        <v>74.75</v>
      </c>
      <c r="G70" s="231">
        <v>73.3</v>
      </c>
      <c r="H70" s="231">
        <v>81.399999999999991</v>
      </c>
      <c r="I70" s="231">
        <v>82.850000000000009</v>
      </c>
      <c r="J70" s="231">
        <v>85.449999999999989</v>
      </c>
      <c r="K70" s="230">
        <v>80.25</v>
      </c>
      <c r="L70" s="230">
        <v>76.2</v>
      </c>
      <c r="M70" s="230">
        <v>160.77036000000001</v>
      </c>
      <c r="N70" s="1"/>
      <c r="O70" s="1"/>
    </row>
    <row r="71" spans="1:15" ht="12.75" customHeight="1">
      <c r="A71" s="30">
        <v>61</v>
      </c>
      <c r="B71" s="216" t="s">
        <v>306</v>
      </c>
      <c r="C71" s="230">
        <v>28.65</v>
      </c>
      <c r="D71" s="231">
        <v>28.266666666666666</v>
      </c>
      <c r="E71" s="231">
        <v>27.583333333333332</v>
      </c>
      <c r="F71" s="231">
        <v>26.516666666666666</v>
      </c>
      <c r="G71" s="231">
        <v>25.833333333333332</v>
      </c>
      <c r="H71" s="231">
        <v>29.333333333333332</v>
      </c>
      <c r="I71" s="231">
        <v>30.016666666666669</v>
      </c>
      <c r="J71" s="231">
        <v>31.083333333333332</v>
      </c>
      <c r="K71" s="230">
        <v>28.95</v>
      </c>
      <c r="L71" s="230">
        <v>27.2</v>
      </c>
      <c r="M71" s="230">
        <v>301.21566999999999</v>
      </c>
      <c r="N71" s="1"/>
      <c r="O71" s="1"/>
    </row>
    <row r="72" spans="1:15" ht="12.75" customHeight="1">
      <c r="A72" s="30">
        <v>62</v>
      </c>
      <c r="B72" s="216" t="s">
        <v>69</v>
      </c>
      <c r="C72" s="230">
        <v>1408.85</v>
      </c>
      <c r="D72" s="231">
        <v>1403.5833333333333</v>
      </c>
      <c r="E72" s="231">
        <v>1395.2666666666664</v>
      </c>
      <c r="F72" s="231">
        <v>1381.6833333333332</v>
      </c>
      <c r="G72" s="231">
        <v>1373.3666666666663</v>
      </c>
      <c r="H72" s="231">
        <v>1417.1666666666665</v>
      </c>
      <c r="I72" s="231">
        <v>1425.4833333333336</v>
      </c>
      <c r="J72" s="231">
        <v>1439.0666666666666</v>
      </c>
      <c r="K72" s="230">
        <v>1411.9</v>
      </c>
      <c r="L72" s="230">
        <v>1390</v>
      </c>
      <c r="M72" s="230">
        <v>4.9255000000000004</v>
      </c>
      <c r="N72" s="1"/>
      <c r="O72" s="1"/>
    </row>
    <row r="73" spans="1:15" ht="12.75" customHeight="1">
      <c r="A73" s="30">
        <v>63</v>
      </c>
      <c r="B73" s="216" t="s">
        <v>307</v>
      </c>
      <c r="C73" s="230">
        <v>4111.1499999999996</v>
      </c>
      <c r="D73" s="231">
        <v>4105.8</v>
      </c>
      <c r="E73" s="231">
        <v>4080.3500000000004</v>
      </c>
      <c r="F73" s="231">
        <v>4049.55</v>
      </c>
      <c r="G73" s="231">
        <v>4024.1000000000004</v>
      </c>
      <c r="H73" s="231">
        <v>4136.6000000000004</v>
      </c>
      <c r="I73" s="231">
        <v>4162.0499999999993</v>
      </c>
      <c r="J73" s="231">
        <v>4192.8500000000004</v>
      </c>
      <c r="K73" s="230">
        <v>4131.25</v>
      </c>
      <c r="L73" s="230">
        <v>4075</v>
      </c>
      <c r="M73" s="230">
        <v>5.2510000000000001E-2</v>
      </c>
      <c r="N73" s="1"/>
      <c r="O73" s="1"/>
    </row>
    <row r="74" spans="1:15" ht="12.75" customHeight="1">
      <c r="A74" s="30">
        <v>64</v>
      </c>
      <c r="B74" s="216" t="s">
        <v>72</v>
      </c>
      <c r="C74" s="230">
        <v>580.75</v>
      </c>
      <c r="D74" s="231">
        <v>579.9</v>
      </c>
      <c r="E74" s="231">
        <v>574.84999999999991</v>
      </c>
      <c r="F74" s="231">
        <v>568.94999999999993</v>
      </c>
      <c r="G74" s="231">
        <v>563.89999999999986</v>
      </c>
      <c r="H74" s="231">
        <v>585.79999999999995</v>
      </c>
      <c r="I74" s="231">
        <v>590.84999999999991</v>
      </c>
      <c r="J74" s="231">
        <v>596.75</v>
      </c>
      <c r="K74" s="230">
        <v>584.95000000000005</v>
      </c>
      <c r="L74" s="230">
        <v>574</v>
      </c>
      <c r="M74" s="230">
        <v>3.1872799999999999</v>
      </c>
      <c r="N74" s="1"/>
      <c r="O74" s="1"/>
    </row>
    <row r="75" spans="1:15" ht="12.75" customHeight="1">
      <c r="A75" s="30">
        <v>65</v>
      </c>
      <c r="B75" s="216" t="s">
        <v>308</v>
      </c>
      <c r="C75" s="230">
        <v>991.3</v>
      </c>
      <c r="D75" s="231">
        <v>993.19999999999993</v>
      </c>
      <c r="E75" s="231">
        <v>978.44999999999982</v>
      </c>
      <c r="F75" s="231">
        <v>965.59999999999991</v>
      </c>
      <c r="G75" s="231">
        <v>950.8499999999998</v>
      </c>
      <c r="H75" s="231">
        <v>1006.0499999999998</v>
      </c>
      <c r="I75" s="231">
        <v>1020.8000000000001</v>
      </c>
      <c r="J75" s="231">
        <v>1033.6499999999999</v>
      </c>
      <c r="K75" s="230">
        <v>1007.95</v>
      </c>
      <c r="L75" s="230">
        <v>980.35</v>
      </c>
      <c r="M75" s="230">
        <v>4.2517899999999997</v>
      </c>
      <c r="N75" s="1"/>
      <c r="O75" s="1"/>
    </row>
    <row r="76" spans="1:15" ht="12.75" customHeight="1">
      <c r="A76" s="30">
        <v>66</v>
      </c>
      <c r="B76" s="216" t="s">
        <v>71</v>
      </c>
      <c r="C76" s="230">
        <v>101.4</v>
      </c>
      <c r="D76" s="231">
        <v>100.96666666666665</v>
      </c>
      <c r="E76" s="231">
        <v>100.43333333333331</v>
      </c>
      <c r="F76" s="231">
        <v>99.466666666666654</v>
      </c>
      <c r="G76" s="231">
        <v>98.933333333333309</v>
      </c>
      <c r="H76" s="231">
        <v>101.93333333333331</v>
      </c>
      <c r="I76" s="231">
        <v>102.46666666666664</v>
      </c>
      <c r="J76" s="231">
        <v>103.43333333333331</v>
      </c>
      <c r="K76" s="230">
        <v>101.5</v>
      </c>
      <c r="L76" s="230">
        <v>100</v>
      </c>
      <c r="M76" s="230">
        <v>83.231620000000007</v>
      </c>
      <c r="N76" s="1"/>
      <c r="O76" s="1"/>
    </row>
    <row r="77" spans="1:15" ht="12.75" customHeight="1">
      <c r="A77" s="30">
        <v>67</v>
      </c>
      <c r="B77" s="216" t="s">
        <v>73</v>
      </c>
      <c r="C77" s="230">
        <v>777.95</v>
      </c>
      <c r="D77" s="231">
        <v>772.29999999999984</v>
      </c>
      <c r="E77" s="231">
        <v>765.1999999999997</v>
      </c>
      <c r="F77" s="231">
        <v>752.44999999999982</v>
      </c>
      <c r="G77" s="231">
        <v>745.34999999999968</v>
      </c>
      <c r="H77" s="231">
        <v>785.04999999999973</v>
      </c>
      <c r="I77" s="231">
        <v>792.14999999999986</v>
      </c>
      <c r="J77" s="231">
        <v>804.89999999999975</v>
      </c>
      <c r="K77" s="230">
        <v>779.4</v>
      </c>
      <c r="L77" s="230">
        <v>759.55</v>
      </c>
      <c r="M77" s="230">
        <v>8.6579700000000006</v>
      </c>
      <c r="N77" s="1"/>
      <c r="O77" s="1"/>
    </row>
    <row r="78" spans="1:15" ht="12.75" customHeight="1">
      <c r="A78" s="30">
        <v>68</v>
      </c>
      <c r="B78" s="216" t="s">
        <v>76</v>
      </c>
      <c r="C78" s="230">
        <v>72.650000000000006</v>
      </c>
      <c r="D78" s="231">
        <v>72.216666666666669</v>
      </c>
      <c r="E78" s="231">
        <v>71.433333333333337</v>
      </c>
      <c r="F78" s="231">
        <v>70.216666666666669</v>
      </c>
      <c r="G78" s="231">
        <v>69.433333333333337</v>
      </c>
      <c r="H78" s="231">
        <v>73.433333333333337</v>
      </c>
      <c r="I78" s="231">
        <v>74.216666666666669</v>
      </c>
      <c r="J78" s="231">
        <v>75.433333333333337</v>
      </c>
      <c r="K78" s="230">
        <v>73</v>
      </c>
      <c r="L78" s="230">
        <v>71</v>
      </c>
      <c r="M78" s="230">
        <v>100.21225</v>
      </c>
      <c r="N78" s="1"/>
      <c r="O78" s="1"/>
    </row>
    <row r="79" spans="1:15" ht="12.75" customHeight="1">
      <c r="A79" s="30">
        <v>69</v>
      </c>
      <c r="B79" s="216" t="s">
        <v>80</v>
      </c>
      <c r="C79" s="230">
        <v>335.7</v>
      </c>
      <c r="D79" s="231">
        <v>334</v>
      </c>
      <c r="E79" s="231">
        <v>332</v>
      </c>
      <c r="F79" s="231">
        <v>328.3</v>
      </c>
      <c r="G79" s="231">
        <v>326.3</v>
      </c>
      <c r="H79" s="231">
        <v>337.7</v>
      </c>
      <c r="I79" s="231">
        <v>339.7</v>
      </c>
      <c r="J79" s="231">
        <v>343.4</v>
      </c>
      <c r="K79" s="230">
        <v>336</v>
      </c>
      <c r="L79" s="230">
        <v>330.3</v>
      </c>
      <c r="M79" s="230">
        <v>14.527810000000001</v>
      </c>
      <c r="N79" s="1"/>
      <c r="O79" s="1"/>
    </row>
    <row r="80" spans="1:15" ht="12.75" customHeight="1">
      <c r="A80" s="30">
        <v>70</v>
      </c>
      <c r="B80" s="216" t="s">
        <v>848</v>
      </c>
      <c r="C80" s="230">
        <v>9583.1</v>
      </c>
      <c r="D80" s="231">
        <v>9529.2166666666672</v>
      </c>
      <c r="E80" s="231">
        <v>9465.883333333335</v>
      </c>
      <c r="F80" s="231">
        <v>9348.6666666666679</v>
      </c>
      <c r="G80" s="231">
        <v>9285.3333333333358</v>
      </c>
      <c r="H80" s="231">
        <v>9646.4333333333343</v>
      </c>
      <c r="I80" s="231">
        <v>9709.7666666666664</v>
      </c>
      <c r="J80" s="231">
        <v>9826.9833333333336</v>
      </c>
      <c r="K80" s="230">
        <v>9592.5499999999993</v>
      </c>
      <c r="L80" s="230">
        <v>9412</v>
      </c>
      <c r="M80" s="230">
        <v>6.9699999999999996E-3</v>
      </c>
      <c r="N80" s="1"/>
      <c r="O80" s="1"/>
    </row>
    <row r="81" spans="1:15" ht="12.75" customHeight="1">
      <c r="A81" s="30">
        <v>71</v>
      </c>
      <c r="B81" s="216" t="s">
        <v>75</v>
      </c>
      <c r="C81" s="230">
        <v>759.65</v>
      </c>
      <c r="D81" s="231">
        <v>767.66666666666663</v>
      </c>
      <c r="E81" s="231">
        <v>746.33333333333326</v>
      </c>
      <c r="F81" s="231">
        <v>733.01666666666665</v>
      </c>
      <c r="G81" s="231">
        <v>711.68333333333328</v>
      </c>
      <c r="H81" s="231">
        <v>780.98333333333323</v>
      </c>
      <c r="I81" s="231">
        <v>802.31666666666649</v>
      </c>
      <c r="J81" s="231">
        <v>815.63333333333321</v>
      </c>
      <c r="K81" s="230">
        <v>789</v>
      </c>
      <c r="L81" s="230">
        <v>754.35</v>
      </c>
      <c r="M81" s="230">
        <v>90.834370000000007</v>
      </c>
      <c r="N81" s="1"/>
      <c r="O81" s="1"/>
    </row>
    <row r="82" spans="1:15" ht="12.75" customHeight="1">
      <c r="A82" s="30">
        <v>72</v>
      </c>
      <c r="B82" s="216" t="s">
        <v>77</v>
      </c>
      <c r="C82" s="230">
        <v>223.95</v>
      </c>
      <c r="D82" s="231">
        <v>223.61666666666667</v>
      </c>
      <c r="E82" s="231">
        <v>222.58333333333334</v>
      </c>
      <c r="F82" s="231">
        <v>221.21666666666667</v>
      </c>
      <c r="G82" s="231">
        <v>220.18333333333334</v>
      </c>
      <c r="H82" s="231">
        <v>224.98333333333335</v>
      </c>
      <c r="I82" s="231">
        <v>226.01666666666665</v>
      </c>
      <c r="J82" s="231">
        <v>227.38333333333335</v>
      </c>
      <c r="K82" s="230">
        <v>224.65</v>
      </c>
      <c r="L82" s="230">
        <v>222.25</v>
      </c>
      <c r="M82" s="230">
        <v>31.000509999999998</v>
      </c>
      <c r="N82" s="1"/>
      <c r="O82" s="1"/>
    </row>
    <row r="83" spans="1:15" ht="12.75" customHeight="1">
      <c r="A83" s="30">
        <v>73</v>
      </c>
      <c r="B83" s="216" t="s">
        <v>309</v>
      </c>
      <c r="C83" s="230">
        <v>924.6</v>
      </c>
      <c r="D83" s="231">
        <v>926.18333333333339</v>
      </c>
      <c r="E83" s="231">
        <v>916.41666666666674</v>
      </c>
      <c r="F83" s="231">
        <v>908.23333333333335</v>
      </c>
      <c r="G83" s="231">
        <v>898.4666666666667</v>
      </c>
      <c r="H83" s="231">
        <v>934.36666666666679</v>
      </c>
      <c r="I83" s="231">
        <v>944.13333333333344</v>
      </c>
      <c r="J83" s="231">
        <v>952.31666666666683</v>
      </c>
      <c r="K83" s="230">
        <v>935.95</v>
      </c>
      <c r="L83" s="230">
        <v>918</v>
      </c>
      <c r="M83" s="230">
        <v>0.82003000000000004</v>
      </c>
      <c r="N83" s="1"/>
      <c r="O83" s="1"/>
    </row>
    <row r="84" spans="1:15" ht="12.75" customHeight="1">
      <c r="A84" s="30">
        <v>74</v>
      </c>
      <c r="B84" s="216" t="s">
        <v>310</v>
      </c>
      <c r="C84" s="230">
        <v>258.55</v>
      </c>
      <c r="D84" s="231">
        <v>256.75</v>
      </c>
      <c r="E84" s="231">
        <v>253.7</v>
      </c>
      <c r="F84" s="231">
        <v>248.85</v>
      </c>
      <c r="G84" s="231">
        <v>245.79999999999998</v>
      </c>
      <c r="H84" s="231">
        <v>261.60000000000002</v>
      </c>
      <c r="I84" s="231">
        <v>264.64999999999998</v>
      </c>
      <c r="J84" s="231">
        <v>269.5</v>
      </c>
      <c r="K84" s="230">
        <v>259.8</v>
      </c>
      <c r="L84" s="230">
        <v>251.9</v>
      </c>
      <c r="M84" s="230">
        <v>19.4773</v>
      </c>
      <c r="N84" s="1"/>
      <c r="O84" s="1"/>
    </row>
    <row r="85" spans="1:15" ht="12.75" customHeight="1">
      <c r="A85" s="30">
        <v>75</v>
      </c>
      <c r="B85" s="216" t="s">
        <v>311</v>
      </c>
      <c r="C85" s="230">
        <v>6046.15</v>
      </c>
      <c r="D85" s="231">
        <v>6080.4000000000005</v>
      </c>
      <c r="E85" s="231">
        <v>5996.2500000000009</v>
      </c>
      <c r="F85" s="231">
        <v>5946.35</v>
      </c>
      <c r="G85" s="231">
        <v>5862.2000000000007</v>
      </c>
      <c r="H85" s="231">
        <v>6130.3000000000011</v>
      </c>
      <c r="I85" s="231">
        <v>6214.4500000000007</v>
      </c>
      <c r="J85" s="231">
        <v>6264.3500000000013</v>
      </c>
      <c r="K85" s="230">
        <v>6164.55</v>
      </c>
      <c r="L85" s="230">
        <v>6030.5</v>
      </c>
      <c r="M85" s="230">
        <v>0.26179999999999998</v>
      </c>
      <c r="N85" s="1"/>
      <c r="O85" s="1"/>
    </row>
    <row r="86" spans="1:15" ht="12.75" customHeight="1">
      <c r="A86" s="30">
        <v>76</v>
      </c>
      <c r="B86" s="216" t="s">
        <v>312</v>
      </c>
      <c r="C86" s="230">
        <v>1497.85</v>
      </c>
      <c r="D86" s="231">
        <v>1491.9333333333334</v>
      </c>
      <c r="E86" s="231">
        <v>1479.9166666666667</v>
      </c>
      <c r="F86" s="231">
        <v>1461.9833333333333</v>
      </c>
      <c r="G86" s="231">
        <v>1449.9666666666667</v>
      </c>
      <c r="H86" s="231">
        <v>1509.8666666666668</v>
      </c>
      <c r="I86" s="231">
        <v>1521.8833333333332</v>
      </c>
      <c r="J86" s="231">
        <v>1539.8166666666668</v>
      </c>
      <c r="K86" s="230">
        <v>1503.95</v>
      </c>
      <c r="L86" s="230">
        <v>1474</v>
      </c>
      <c r="M86" s="230">
        <v>0.68259999999999998</v>
      </c>
      <c r="N86" s="1"/>
      <c r="O86" s="1"/>
    </row>
    <row r="87" spans="1:15" ht="12.75" customHeight="1">
      <c r="A87" s="30">
        <v>77</v>
      </c>
      <c r="B87" s="216" t="s">
        <v>243</v>
      </c>
      <c r="C87" s="230">
        <v>914.3</v>
      </c>
      <c r="D87" s="231">
        <v>909.98333333333323</v>
      </c>
      <c r="E87" s="231">
        <v>875.01666666666642</v>
      </c>
      <c r="F87" s="231">
        <v>835.73333333333323</v>
      </c>
      <c r="G87" s="231">
        <v>800.76666666666642</v>
      </c>
      <c r="H87" s="231">
        <v>949.26666666666642</v>
      </c>
      <c r="I87" s="231">
        <v>984.23333333333335</v>
      </c>
      <c r="J87" s="231">
        <v>1023.5166666666664</v>
      </c>
      <c r="K87" s="230">
        <v>944.95</v>
      </c>
      <c r="L87" s="230">
        <v>870.7</v>
      </c>
      <c r="M87" s="230">
        <v>2.7275499999999999</v>
      </c>
      <c r="N87" s="1"/>
      <c r="O87" s="1"/>
    </row>
    <row r="88" spans="1:15" ht="12.75" customHeight="1">
      <c r="A88" s="30">
        <v>78</v>
      </c>
      <c r="B88" s="216" t="s">
        <v>809</v>
      </c>
      <c r="C88" s="230">
        <v>445.35</v>
      </c>
      <c r="D88" s="231">
        <v>443.06666666666666</v>
      </c>
      <c r="E88" s="231">
        <v>435.7833333333333</v>
      </c>
      <c r="F88" s="231">
        <v>426.21666666666664</v>
      </c>
      <c r="G88" s="231">
        <v>418.93333333333328</v>
      </c>
      <c r="H88" s="231">
        <v>452.63333333333333</v>
      </c>
      <c r="I88" s="231">
        <v>459.91666666666674</v>
      </c>
      <c r="J88" s="231">
        <v>469.48333333333335</v>
      </c>
      <c r="K88" s="230">
        <v>450.35</v>
      </c>
      <c r="L88" s="230">
        <v>433.5</v>
      </c>
      <c r="M88" s="230">
        <v>1.6214999999999999</v>
      </c>
      <c r="N88" s="1"/>
      <c r="O88" s="1"/>
    </row>
    <row r="89" spans="1:15" ht="12.75" customHeight="1">
      <c r="A89" s="30">
        <v>79</v>
      </c>
      <c r="B89" s="216" t="s">
        <v>78</v>
      </c>
      <c r="C89" s="230">
        <v>18885.2</v>
      </c>
      <c r="D89" s="231">
        <v>18899.050000000003</v>
      </c>
      <c r="E89" s="231">
        <v>18748.200000000004</v>
      </c>
      <c r="F89" s="231">
        <v>18611.2</v>
      </c>
      <c r="G89" s="231">
        <v>18460.350000000002</v>
      </c>
      <c r="H89" s="231">
        <v>19036.050000000007</v>
      </c>
      <c r="I89" s="231">
        <v>19186.900000000005</v>
      </c>
      <c r="J89" s="231">
        <v>19323.900000000009</v>
      </c>
      <c r="K89" s="230">
        <v>19049.900000000001</v>
      </c>
      <c r="L89" s="230">
        <v>18762.05</v>
      </c>
      <c r="M89" s="230">
        <v>0.21809999999999999</v>
      </c>
      <c r="N89" s="1"/>
      <c r="O89" s="1"/>
    </row>
    <row r="90" spans="1:15" ht="12.75" customHeight="1">
      <c r="A90" s="30">
        <v>80</v>
      </c>
      <c r="B90" s="216" t="s">
        <v>313</v>
      </c>
      <c r="C90" s="230">
        <v>498.65</v>
      </c>
      <c r="D90" s="231">
        <v>495.43333333333334</v>
      </c>
      <c r="E90" s="231">
        <v>484.2166666666667</v>
      </c>
      <c r="F90" s="231">
        <v>469.78333333333336</v>
      </c>
      <c r="G90" s="231">
        <v>458.56666666666672</v>
      </c>
      <c r="H90" s="231">
        <v>509.86666666666667</v>
      </c>
      <c r="I90" s="231">
        <v>521.08333333333326</v>
      </c>
      <c r="J90" s="231">
        <v>535.51666666666665</v>
      </c>
      <c r="K90" s="230">
        <v>506.65</v>
      </c>
      <c r="L90" s="230">
        <v>481</v>
      </c>
      <c r="M90" s="230">
        <v>2.2202199999999999</v>
      </c>
      <c r="N90" s="1"/>
      <c r="O90" s="1"/>
    </row>
    <row r="91" spans="1:15" ht="12.75" customHeight="1">
      <c r="A91" s="30">
        <v>81</v>
      </c>
      <c r="B91" s="216" t="s">
        <v>810</v>
      </c>
      <c r="C91" s="230">
        <v>14.7</v>
      </c>
      <c r="D91" s="231">
        <v>14.699999999999998</v>
      </c>
      <c r="E91" s="231">
        <v>14.699999999999996</v>
      </c>
      <c r="F91" s="231">
        <v>14.699999999999998</v>
      </c>
      <c r="G91" s="231">
        <v>14.699999999999996</v>
      </c>
      <c r="H91" s="231">
        <v>14.699999999999996</v>
      </c>
      <c r="I91" s="231">
        <v>14.7</v>
      </c>
      <c r="J91" s="231">
        <v>14.699999999999996</v>
      </c>
      <c r="K91" s="230">
        <v>14.7</v>
      </c>
      <c r="L91" s="230">
        <v>14.7</v>
      </c>
      <c r="M91" s="230">
        <v>37.258360000000003</v>
      </c>
      <c r="N91" s="1"/>
      <c r="O91" s="1"/>
    </row>
    <row r="92" spans="1:15" ht="12.75" customHeight="1">
      <c r="A92" s="30">
        <v>82</v>
      </c>
      <c r="B92" s="216" t="s">
        <v>81</v>
      </c>
      <c r="C92" s="230">
        <v>4338.6000000000004</v>
      </c>
      <c r="D92" s="231">
        <v>4334.4333333333334</v>
      </c>
      <c r="E92" s="231">
        <v>4263.8666666666668</v>
      </c>
      <c r="F92" s="231">
        <v>4189.1333333333332</v>
      </c>
      <c r="G92" s="231">
        <v>4118.5666666666666</v>
      </c>
      <c r="H92" s="231">
        <v>4409.166666666667</v>
      </c>
      <c r="I92" s="231">
        <v>4479.7333333333345</v>
      </c>
      <c r="J92" s="231">
        <v>4554.4666666666672</v>
      </c>
      <c r="K92" s="230">
        <v>4405</v>
      </c>
      <c r="L92" s="230">
        <v>4259.7</v>
      </c>
      <c r="M92" s="230">
        <v>6.3145699999999998</v>
      </c>
      <c r="N92" s="1"/>
      <c r="O92" s="1"/>
    </row>
    <row r="93" spans="1:15" ht="12.75" customHeight="1">
      <c r="A93" s="30">
        <v>83</v>
      </c>
      <c r="B93" s="216" t="s">
        <v>811</v>
      </c>
      <c r="C93" s="230">
        <v>1017.8</v>
      </c>
      <c r="D93" s="231">
        <v>1016.25</v>
      </c>
      <c r="E93" s="231">
        <v>1009.45</v>
      </c>
      <c r="F93" s="231">
        <v>1001.1</v>
      </c>
      <c r="G93" s="231">
        <v>994.30000000000007</v>
      </c>
      <c r="H93" s="231">
        <v>1024.5999999999999</v>
      </c>
      <c r="I93" s="231">
        <v>1031.4000000000001</v>
      </c>
      <c r="J93" s="231">
        <v>1039.75</v>
      </c>
      <c r="K93" s="230">
        <v>1023.05</v>
      </c>
      <c r="L93" s="230">
        <v>1007.9</v>
      </c>
      <c r="M93" s="230">
        <v>0.33729999999999999</v>
      </c>
      <c r="N93" s="1"/>
      <c r="O93" s="1"/>
    </row>
    <row r="94" spans="1:15" ht="12.75" customHeight="1">
      <c r="A94" s="30">
        <v>84</v>
      </c>
      <c r="B94" s="216" t="s">
        <v>314</v>
      </c>
      <c r="C94" s="230">
        <v>551.85</v>
      </c>
      <c r="D94" s="231">
        <v>554.56666666666672</v>
      </c>
      <c r="E94" s="231">
        <v>547.28333333333342</v>
      </c>
      <c r="F94" s="231">
        <v>542.7166666666667</v>
      </c>
      <c r="G94" s="231">
        <v>535.43333333333339</v>
      </c>
      <c r="H94" s="231">
        <v>559.13333333333344</v>
      </c>
      <c r="I94" s="231">
        <v>566.41666666666674</v>
      </c>
      <c r="J94" s="231">
        <v>570.98333333333346</v>
      </c>
      <c r="K94" s="230">
        <v>561.85</v>
      </c>
      <c r="L94" s="230">
        <v>550</v>
      </c>
      <c r="M94" s="230">
        <v>2.6023299999999998</v>
      </c>
      <c r="N94" s="1"/>
      <c r="O94" s="1"/>
    </row>
    <row r="95" spans="1:15" ht="12.75" customHeight="1">
      <c r="A95" s="30">
        <v>85</v>
      </c>
      <c r="B95" s="216" t="s">
        <v>244</v>
      </c>
      <c r="C95" s="230">
        <v>68</v>
      </c>
      <c r="D95" s="231">
        <v>68.13333333333334</v>
      </c>
      <c r="E95" s="231">
        <v>67.466666666666683</v>
      </c>
      <c r="F95" s="231">
        <v>66.933333333333337</v>
      </c>
      <c r="G95" s="231">
        <v>66.26666666666668</v>
      </c>
      <c r="H95" s="231">
        <v>68.666666666666686</v>
      </c>
      <c r="I95" s="231">
        <v>69.333333333333343</v>
      </c>
      <c r="J95" s="231">
        <v>69.866666666666688</v>
      </c>
      <c r="K95" s="230">
        <v>68.8</v>
      </c>
      <c r="L95" s="230">
        <v>67.599999999999994</v>
      </c>
      <c r="M95" s="230">
        <v>11.151350000000001</v>
      </c>
      <c r="N95" s="1"/>
      <c r="O95" s="1"/>
    </row>
    <row r="96" spans="1:15" ht="12.75" customHeight="1">
      <c r="A96" s="30">
        <v>86</v>
      </c>
      <c r="B96" s="216" t="s">
        <v>769</v>
      </c>
      <c r="C96" s="230">
        <v>301.10000000000002</v>
      </c>
      <c r="D96" s="231">
        <v>301.55</v>
      </c>
      <c r="E96" s="231">
        <v>297.60000000000002</v>
      </c>
      <c r="F96" s="231">
        <v>294.10000000000002</v>
      </c>
      <c r="G96" s="231">
        <v>290.15000000000003</v>
      </c>
      <c r="H96" s="231">
        <v>305.05</v>
      </c>
      <c r="I96" s="231">
        <v>308.99999999999994</v>
      </c>
      <c r="J96" s="231">
        <v>312.5</v>
      </c>
      <c r="K96" s="230">
        <v>305.5</v>
      </c>
      <c r="L96" s="230">
        <v>298.05</v>
      </c>
      <c r="M96" s="230">
        <v>16.62067</v>
      </c>
      <c r="N96" s="1"/>
      <c r="O96" s="1"/>
    </row>
    <row r="97" spans="1:15" ht="12.75" customHeight="1">
      <c r="A97" s="30">
        <v>87</v>
      </c>
      <c r="B97" s="216" t="s">
        <v>315</v>
      </c>
      <c r="C97" s="230">
        <v>3524.55</v>
      </c>
      <c r="D97" s="231">
        <v>3528.8166666666671</v>
      </c>
      <c r="E97" s="231">
        <v>3464.733333333334</v>
      </c>
      <c r="F97" s="231">
        <v>3404.916666666667</v>
      </c>
      <c r="G97" s="231">
        <v>3340.8333333333339</v>
      </c>
      <c r="H97" s="231">
        <v>3588.6333333333341</v>
      </c>
      <c r="I97" s="231">
        <v>3652.7166666666672</v>
      </c>
      <c r="J97" s="231">
        <v>3712.5333333333342</v>
      </c>
      <c r="K97" s="230">
        <v>3592.9</v>
      </c>
      <c r="L97" s="230">
        <v>3469</v>
      </c>
      <c r="M97" s="230">
        <v>1.72804</v>
      </c>
      <c r="N97" s="1"/>
      <c r="O97" s="1"/>
    </row>
    <row r="98" spans="1:15" ht="12.75" customHeight="1">
      <c r="A98" s="30">
        <v>88</v>
      </c>
      <c r="B98" s="216" t="s">
        <v>316</v>
      </c>
      <c r="C98" s="230">
        <v>285.60000000000002</v>
      </c>
      <c r="D98" s="231">
        <v>280.56666666666666</v>
      </c>
      <c r="E98" s="231">
        <v>270.38333333333333</v>
      </c>
      <c r="F98" s="231">
        <v>255.16666666666669</v>
      </c>
      <c r="G98" s="231">
        <v>244.98333333333335</v>
      </c>
      <c r="H98" s="231">
        <v>295.7833333333333</v>
      </c>
      <c r="I98" s="231">
        <v>305.96666666666658</v>
      </c>
      <c r="J98" s="231">
        <v>321.18333333333328</v>
      </c>
      <c r="K98" s="230">
        <v>290.75</v>
      </c>
      <c r="L98" s="230">
        <v>265.35000000000002</v>
      </c>
      <c r="M98" s="230">
        <v>22.10266</v>
      </c>
      <c r="N98" s="1"/>
      <c r="O98" s="1"/>
    </row>
    <row r="99" spans="1:15" ht="12.75" customHeight="1">
      <c r="A99" s="30">
        <v>89</v>
      </c>
      <c r="B99" s="216" t="s">
        <v>849</v>
      </c>
      <c r="C99" s="230">
        <v>347.9</v>
      </c>
      <c r="D99" s="231">
        <v>345.2</v>
      </c>
      <c r="E99" s="231">
        <v>340</v>
      </c>
      <c r="F99" s="231">
        <v>332.1</v>
      </c>
      <c r="G99" s="231">
        <v>326.90000000000003</v>
      </c>
      <c r="H99" s="231">
        <v>353.09999999999997</v>
      </c>
      <c r="I99" s="231">
        <v>358.2999999999999</v>
      </c>
      <c r="J99" s="231">
        <v>366.19999999999993</v>
      </c>
      <c r="K99" s="230">
        <v>350.4</v>
      </c>
      <c r="L99" s="230">
        <v>337.3</v>
      </c>
      <c r="M99" s="230">
        <v>7.1592900000000004</v>
      </c>
      <c r="N99" s="1"/>
      <c r="O99" s="1"/>
    </row>
    <row r="100" spans="1:15" ht="12.75" customHeight="1">
      <c r="A100" s="30">
        <v>90</v>
      </c>
      <c r="B100" s="216" t="s">
        <v>317</v>
      </c>
      <c r="C100" s="230">
        <v>570.4</v>
      </c>
      <c r="D100" s="231">
        <v>569.79999999999995</v>
      </c>
      <c r="E100" s="231">
        <v>564.64999999999986</v>
      </c>
      <c r="F100" s="231">
        <v>558.89999999999986</v>
      </c>
      <c r="G100" s="231">
        <v>553.74999999999977</v>
      </c>
      <c r="H100" s="231">
        <v>575.54999999999995</v>
      </c>
      <c r="I100" s="231">
        <v>580.70000000000005</v>
      </c>
      <c r="J100" s="231">
        <v>586.45000000000005</v>
      </c>
      <c r="K100" s="230">
        <v>574.95000000000005</v>
      </c>
      <c r="L100" s="230">
        <v>564.04999999999995</v>
      </c>
      <c r="M100" s="230">
        <v>3.08969</v>
      </c>
      <c r="N100" s="1"/>
      <c r="O100" s="1"/>
    </row>
    <row r="101" spans="1:15" ht="12.75" customHeight="1">
      <c r="A101" s="30">
        <v>91</v>
      </c>
      <c r="B101" s="216" t="s">
        <v>82</v>
      </c>
      <c r="C101" s="230">
        <v>297.45</v>
      </c>
      <c r="D101" s="231">
        <v>294.58333333333331</v>
      </c>
      <c r="E101" s="231">
        <v>291.16666666666663</v>
      </c>
      <c r="F101" s="231">
        <v>284.88333333333333</v>
      </c>
      <c r="G101" s="231">
        <v>281.46666666666664</v>
      </c>
      <c r="H101" s="231">
        <v>300.86666666666662</v>
      </c>
      <c r="I101" s="231">
        <v>304.28333333333325</v>
      </c>
      <c r="J101" s="231">
        <v>310.56666666666661</v>
      </c>
      <c r="K101" s="230">
        <v>298</v>
      </c>
      <c r="L101" s="230">
        <v>288.3</v>
      </c>
      <c r="M101" s="230">
        <v>90.78989</v>
      </c>
      <c r="N101" s="1"/>
      <c r="O101" s="1"/>
    </row>
    <row r="102" spans="1:15" ht="12.75" customHeight="1">
      <c r="A102" s="30">
        <v>92</v>
      </c>
      <c r="B102" s="216" t="s">
        <v>318</v>
      </c>
      <c r="C102" s="230">
        <v>620.25</v>
      </c>
      <c r="D102" s="231">
        <v>623.18333333333328</v>
      </c>
      <c r="E102" s="231">
        <v>615.06666666666661</v>
      </c>
      <c r="F102" s="231">
        <v>609.88333333333333</v>
      </c>
      <c r="G102" s="231">
        <v>601.76666666666665</v>
      </c>
      <c r="H102" s="231">
        <v>628.36666666666656</v>
      </c>
      <c r="I102" s="231">
        <v>636.48333333333312</v>
      </c>
      <c r="J102" s="231">
        <v>641.66666666666652</v>
      </c>
      <c r="K102" s="230">
        <v>631.29999999999995</v>
      </c>
      <c r="L102" s="230">
        <v>618</v>
      </c>
      <c r="M102" s="230">
        <v>0.66786000000000001</v>
      </c>
      <c r="N102" s="1"/>
      <c r="O102" s="1"/>
    </row>
    <row r="103" spans="1:15" ht="12.75" customHeight="1">
      <c r="A103" s="30">
        <v>93</v>
      </c>
      <c r="B103" s="216" t="s">
        <v>319</v>
      </c>
      <c r="C103" s="230">
        <v>615.35</v>
      </c>
      <c r="D103" s="231">
        <v>612.26666666666677</v>
      </c>
      <c r="E103" s="231">
        <v>600.43333333333351</v>
      </c>
      <c r="F103" s="231">
        <v>585.51666666666677</v>
      </c>
      <c r="G103" s="231">
        <v>573.68333333333351</v>
      </c>
      <c r="H103" s="231">
        <v>627.18333333333351</v>
      </c>
      <c r="I103" s="231">
        <v>639.01666666666677</v>
      </c>
      <c r="J103" s="231">
        <v>653.93333333333351</v>
      </c>
      <c r="K103" s="230">
        <v>624.1</v>
      </c>
      <c r="L103" s="230">
        <v>597.35</v>
      </c>
      <c r="M103" s="230">
        <v>0.25768000000000002</v>
      </c>
      <c r="N103" s="1"/>
      <c r="O103" s="1"/>
    </row>
    <row r="104" spans="1:15" ht="12.75" customHeight="1">
      <c r="A104" s="30">
        <v>94</v>
      </c>
      <c r="B104" s="216" t="s">
        <v>320</v>
      </c>
      <c r="C104" s="230">
        <v>999.05</v>
      </c>
      <c r="D104" s="231">
        <v>996.01666666666677</v>
      </c>
      <c r="E104" s="231">
        <v>982.03333333333353</v>
      </c>
      <c r="F104" s="231">
        <v>965.01666666666677</v>
      </c>
      <c r="G104" s="231">
        <v>951.03333333333353</v>
      </c>
      <c r="H104" s="231">
        <v>1013.0333333333335</v>
      </c>
      <c r="I104" s="231">
        <v>1027.0166666666669</v>
      </c>
      <c r="J104" s="231">
        <v>1044.0333333333335</v>
      </c>
      <c r="K104" s="230">
        <v>1010</v>
      </c>
      <c r="L104" s="230">
        <v>979</v>
      </c>
      <c r="M104" s="230">
        <v>0.58653</v>
      </c>
      <c r="N104" s="1"/>
      <c r="O104" s="1"/>
    </row>
    <row r="105" spans="1:15" ht="12.75" customHeight="1">
      <c r="A105" s="30">
        <v>95</v>
      </c>
      <c r="B105" s="216" t="s">
        <v>245</v>
      </c>
      <c r="C105" s="230">
        <v>114.3</v>
      </c>
      <c r="D105" s="231">
        <v>114.10000000000001</v>
      </c>
      <c r="E105" s="231">
        <v>113.70000000000002</v>
      </c>
      <c r="F105" s="231">
        <v>113.10000000000001</v>
      </c>
      <c r="G105" s="231">
        <v>112.70000000000002</v>
      </c>
      <c r="H105" s="231">
        <v>114.70000000000002</v>
      </c>
      <c r="I105" s="231">
        <v>115.10000000000002</v>
      </c>
      <c r="J105" s="231">
        <v>115.70000000000002</v>
      </c>
      <c r="K105" s="230">
        <v>114.5</v>
      </c>
      <c r="L105" s="230">
        <v>113.5</v>
      </c>
      <c r="M105" s="230">
        <v>3.22784</v>
      </c>
      <c r="N105" s="1"/>
      <c r="O105" s="1"/>
    </row>
    <row r="106" spans="1:15" ht="12.75" customHeight="1">
      <c r="A106" s="30">
        <v>96</v>
      </c>
      <c r="B106" s="216" t="s">
        <v>321</v>
      </c>
      <c r="C106" s="230">
        <v>1404.75</v>
      </c>
      <c r="D106" s="231">
        <v>1415.0833333333333</v>
      </c>
      <c r="E106" s="231">
        <v>1387.9166666666665</v>
      </c>
      <c r="F106" s="231">
        <v>1371.0833333333333</v>
      </c>
      <c r="G106" s="231">
        <v>1343.9166666666665</v>
      </c>
      <c r="H106" s="231">
        <v>1431.9166666666665</v>
      </c>
      <c r="I106" s="231">
        <v>1459.083333333333</v>
      </c>
      <c r="J106" s="231">
        <v>1475.9166666666665</v>
      </c>
      <c r="K106" s="230">
        <v>1442.25</v>
      </c>
      <c r="L106" s="230">
        <v>1398.25</v>
      </c>
      <c r="M106" s="230">
        <v>2.7019000000000002</v>
      </c>
      <c r="N106" s="1"/>
      <c r="O106" s="1"/>
    </row>
    <row r="107" spans="1:15" ht="12.75" customHeight="1">
      <c r="A107" s="30">
        <v>97</v>
      </c>
      <c r="B107" s="216" t="s">
        <v>322</v>
      </c>
      <c r="C107" s="230">
        <v>26.9</v>
      </c>
      <c r="D107" s="231">
        <v>26.5</v>
      </c>
      <c r="E107" s="231">
        <v>25.85</v>
      </c>
      <c r="F107" s="231">
        <v>24.8</v>
      </c>
      <c r="G107" s="231">
        <v>24.150000000000002</v>
      </c>
      <c r="H107" s="231">
        <v>27.55</v>
      </c>
      <c r="I107" s="231">
        <v>28.2</v>
      </c>
      <c r="J107" s="231">
        <v>29.25</v>
      </c>
      <c r="K107" s="230">
        <v>27.15</v>
      </c>
      <c r="L107" s="230">
        <v>25.45</v>
      </c>
      <c r="M107" s="230">
        <v>197.55372</v>
      </c>
      <c r="N107" s="1"/>
      <c r="O107" s="1"/>
    </row>
    <row r="108" spans="1:15" ht="12.75" customHeight="1">
      <c r="A108" s="30">
        <v>98</v>
      </c>
      <c r="B108" s="216" t="s">
        <v>323</v>
      </c>
      <c r="C108" s="230">
        <v>1003.25</v>
      </c>
      <c r="D108" s="231">
        <v>1002.0833333333334</v>
      </c>
      <c r="E108" s="231">
        <v>988.16666666666674</v>
      </c>
      <c r="F108" s="231">
        <v>973.08333333333337</v>
      </c>
      <c r="G108" s="231">
        <v>959.16666666666674</v>
      </c>
      <c r="H108" s="231">
        <v>1017.1666666666667</v>
      </c>
      <c r="I108" s="231">
        <v>1031.0833333333335</v>
      </c>
      <c r="J108" s="231">
        <v>1046.1666666666667</v>
      </c>
      <c r="K108" s="230">
        <v>1016</v>
      </c>
      <c r="L108" s="230">
        <v>987</v>
      </c>
      <c r="M108" s="230">
        <v>3.2564700000000002</v>
      </c>
      <c r="N108" s="1"/>
      <c r="O108" s="1"/>
    </row>
    <row r="109" spans="1:15" ht="12.75" customHeight="1">
      <c r="A109" s="30">
        <v>99</v>
      </c>
      <c r="B109" s="216" t="s">
        <v>324</v>
      </c>
      <c r="C109" s="230">
        <v>503.7</v>
      </c>
      <c r="D109" s="231">
        <v>506.60000000000008</v>
      </c>
      <c r="E109" s="231">
        <v>497.20000000000016</v>
      </c>
      <c r="F109" s="231">
        <v>490.7000000000001</v>
      </c>
      <c r="G109" s="231">
        <v>481.30000000000018</v>
      </c>
      <c r="H109" s="231">
        <v>513.10000000000014</v>
      </c>
      <c r="I109" s="231">
        <v>522.50000000000011</v>
      </c>
      <c r="J109" s="231">
        <v>529.00000000000011</v>
      </c>
      <c r="K109" s="230">
        <v>516</v>
      </c>
      <c r="L109" s="230">
        <v>500.1</v>
      </c>
      <c r="M109" s="230">
        <v>1.4479900000000001</v>
      </c>
      <c r="N109" s="1"/>
      <c r="O109" s="1"/>
    </row>
    <row r="110" spans="1:15" ht="12.75" customHeight="1">
      <c r="A110" s="30">
        <v>100</v>
      </c>
      <c r="B110" s="216" t="s">
        <v>325</v>
      </c>
      <c r="C110" s="230">
        <v>673.05</v>
      </c>
      <c r="D110" s="231">
        <v>669.38333333333333</v>
      </c>
      <c r="E110" s="231">
        <v>655.76666666666665</v>
      </c>
      <c r="F110" s="231">
        <v>638.48333333333335</v>
      </c>
      <c r="G110" s="231">
        <v>624.86666666666667</v>
      </c>
      <c r="H110" s="231">
        <v>686.66666666666663</v>
      </c>
      <c r="I110" s="231">
        <v>700.28333333333319</v>
      </c>
      <c r="J110" s="231">
        <v>717.56666666666661</v>
      </c>
      <c r="K110" s="230">
        <v>683</v>
      </c>
      <c r="L110" s="230">
        <v>652.1</v>
      </c>
      <c r="M110" s="230">
        <v>1.6268499999999999</v>
      </c>
      <c r="N110" s="1"/>
      <c r="O110" s="1"/>
    </row>
    <row r="111" spans="1:15" ht="12.75" customHeight="1">
      <c r="A111" s="30">
        <v>101</v>
      </c>
      <c r="B111" s="216" t="s">
        <v>326</v>
      </c>
      <c r="C111" s="230">
        <v>6432.85</v>
      </c>
      <c r="D111" s="231">
        <v>6444.2833333333328</v>
      </c>
      <c r="E111" s="231">
        <v>6399.5666666666657</v>
      </c>
      <c r="F111" s="231">
        <v>6366.2833333333328</v>
      </c>
      <c r="G111" s="231">
        <v>6321.5666666666657</v>
      </c>
      <c r="H111" s="231">
        <v>6477.5666666666657</v>
      </c>
      <c r="I111" s="231">
        <v>6522.2833333333328</v>
      </c>
      <c r="J111" s="231">
        <v>6555.5666666666657</v>
      </c>
      <c r="K111" s="230">
        <v>6489</v>
      </c>
      <c r="L111" s="230">
        <v>6411</v>
      </c>
      <c r="M111" s="230">
        <v>6.7110000000000003E-2</v>
      </c>
      <c r="N111" s="1"/>
      <c r="O111" s="1"/>
    </row>
    <row r="112" spans="1:15" ht="12.75" customHeight="1">
      <c r="A112" s="30">
        <v>102</v>
      </c>
      <c r="B112" s="216" t="s">
        <v>327</v>
      </c>
      <c r="C112" s="230">
        <v>363.9</v>
      </c>
      <c r="D112" s="231">
        <v>363.51666666666671</v>
      </c>
      <c r="E112" s="231">
        <v>358.73333333333341</v>
      </c>
      <c r="F112" s="231">
        <v>353.56666666666672</v>
      </c>
      <c r="G112" s="231">
        <v>348.78333333333342</v>
      </c>
      <c r="H112" s="231">
        <v>368.68333333333339</v>
      </c>
      <c r="I112" s="231">
        <v>373.4666666666667</v>
      </c>
      <c r="J112" s="231">
        <v>378.63333333333338</v>
      </c>
      <c r="K112" s="230">
        <v>368.3</v>
      </c>
      <c r="L112" s="230">
        <v>358.35</v>
      </c>
      <c r="M112" s="230">
        <v>14.346410000000001</v>
      </c>
      <c r="N112" s="1"/>
      <c r="O112" s="1"/>
    </row>
    <row r="113" spans="1:15" ht="12.75" customHeight="1">
      <c r="A113" s="30">
        <v>103</v>
      </c>
      <c r="B113" s="216" t="s">
        <v>328</v>
      </c>
      <c r="C113" s="230">
        <v>285.2</v>
      </c>
      <c r="D113" s="231">
        <v>287.33333333333331</v>
      </c>
      <c r="E113" s="231">
        <v>282.56666666666661</v>
      </c>
      <c r="F113" s="231">
        <v>279.93333333333328</v>
      </c>
      <c r="G113" s="231">
        <v>275.16666666666657</v>
      </c>
      <c r="H113" s="231">
        <v>289.96666666666664</v>
      </c>
      <c r="I113" s="231">
        <v>294.73333333333341</v>
      </c>
      <c r="J113" s="231">
        <v>297.36666666666667</v>
      </c>
      <c r="K113" s="230">
        <v>292.10000000000002</v>
      </c>
      <c r="L113" s="230">
        <v>284.7</v>
      </c>
      <c r="M113" s="230">
        <v>9.5157600000000002</v>
      </c>
      <c r="N113" s="1"/>
      <c r="O113" s="1"/>
    </row>
    <row r="114" spans="1:15" ht="12.75" customHeight="1">
      <c r="A114" s="30">
        <v>104</v>
      </c>
      <c r="B114" s="216" t="s">
        <v>812</v>
      </c>
      <c r="C114" s="230">
        <v>408.9</v>
      </c>
      <c r="D114" s="231">
        <v>408.09999999999997</v>
      </c>
      <c r="E114" s="231">
        <v>402.59999999999991</v>
      </c>
      <c r="F114" s="231">
        <v>396.29999999999995</v>
      </c>
      <c r="G114" s="231">
        <v>390.7999999999999</v>
      </c>
      <c r="H114" s="231">
        <v>414.39999999999992</v>
      </c>
      <c r="I114" s="231">
        <v>419.90000000000003</v>
      </c>
      <c r="J114" s="231">
        <v>426.19999999999993</v>
      </c>
      <c r="K114" s="230">
        <v>413.6</v>
      </c>
      <c r="L114" s="230">
        <v>401.8</v>
      </c>
      <c r="M114" s="230">
        <v>1.4128799999999999</v>
      </c>
      <c r="N114" s="1"/>
      <c r="O114" s="1"/>
    </row>
    <row r="115" spans="1:15" ht="12.75" customHeight="1">
      <c r="A115" s="30">
        <v>105</v>
      </c>
      <c r="B115" s="216" t="s">
        <v>329</v>
      </c>
      <c r="C115" s="230">
        <v>586.1</v>
      </c>
      <c r="D115" s="231">
        <v>589.50000000000011</v>
      </c>
      <c r="E115" s="231">
        <v>579.55000000000018</v>
      </c>
      <c r="F115" s="231">
        <v>573.00000000000011</v>
      </c>
      <c r="G115" s="231">
        <v>563.05000000000018</v>
      </c>
      <c r="H115" s="231">
        <v>596.05000000000018</v>
      </c>
      <c r="I115" s="231">
        <v>606.00000000000023</v>
      </c>
      <c r="J115" s="231">
        <v>612.55000000000018</v>
      </c>
      <c r="K115" s="230">
        <v>599.45000000000005</v>
      </c>
      <c r="L115" s="230">
        <v>582.95000000000005</v>
      </c>
      <c r="M115" s="230">
        <v>1.14089</v>
      </c>
      <c r="N115" s="1"/>
      <c r="O115" s="1"/>
    </row>
    <row r="116" spans="1:15" ht="12.75" customHeight="1">
      <c r="A116" s="30">
        <v>106</v>
      </c>
      <c r="B116" s="216" t="s">
        <v>83</v>
      </c>
      <c r="C116" s="230">
        <v>836.45</v>
      </c>
      <c r="D116" s="231">
        <v>831.88333333333321</v>
      </c>
      <c r="E116" s="231">
        <v>823.86666666666645</v>
      </c>
      <c r="F116" s="231">
        <v>811.28333333333319</v>
      </c>
      <c r="G116" s="231">
        <v>803.26666666666642</v>
      </c>
      <c r="H116" s="231">
        <v>844.46666666666647</v>
      </c>
      <c r="I116" s="231">
        <v>852.48333333333335</v>
      </c>
      <c r="J116" s="231">
        <v>865.06666666666649</v>
      </c>
      <c r="K116" s="230">
        <v>839.9</v>
      </c>
      <c r="L116" s="230">
        <v>819.3</v>
      </c>
      <c r="M116" s="230">
        <v>25.269259999999999</v>
      </c>
      <c r="N116" s="1"/>
      <c r="O116" s="1"/>
    </row>
    <row r="117" spans="1:15" ht="12.75" customHeight="1">
      <c r="A117" s="30">
        <v>107</v>
      </c>
      <c r="B117" s="216" t="s">
        <v>84</v>
      </c>
      <c r="C117" s="230">
        <v>906.45</v>
      </c>
      <c r="D117" s="231">
        <v>908.33333333333337</v>
      </c>
      <c r="E117" s="231">
        <v>899.2166666666667</v>
      </c>
      <c r="F117" s="231">
        <v>891.98333333333335</v>
      </c>
      <c r="G117" s="231">
        <v>882.86666666666667</v>
      </c>
      <c r="H117" s="231">
        <v>915.56666666666672</v>
      </c>
      <c r="I117" s="231">
        <v>924.68333333333328</v>
      </c>
      <c r="J117" s="231">
        <v>931.91666666666674</v>
      </c>
      <c r="K117" s="230">
        <v>917.45</v>
      </c>
      <c r="L117" s="230">
        <v>901.1</v>
      </c>
      <c r="M117" s="230">
        <v>26.049790000000002</v>
      </c>
      <c r="N117" s="1"/>
      <c r="O117" s="1"/>
    </row>
    <row r="118" spans="1:15" ht="12.75" customHeight="1">
      <c r="A118" s="30">
        <v>108</v>
      </c>
      <c r="B118" s="216" t="s">
        <v>91</v>
      </c>
      <c r="C118" s="230">
        <v>129.94999999999999</v>
      </c>
      <c r="D118" s="231">
        <v>128.75</v>
      </c>
      <c r="E118" s="231">
        <v>127.30000000000001</v>
      </c>
      <c r="F118" s="231">
        <v>124.65</v>
      </c>
      <c r="G118" s="231">
        <v>123.20000000000002</v>
      </c>
      <c r="H118" s="231">
        <v>131.4</v>
      </c>
      <c r="I118" s="231">
        <v>132.85</v>
      </c>
      <c r="J118" s="231">
        <v>135.5</v>
      </c>
      <c r="K118" s="230">
        <v>130.19999999999999</v>
      </c>
      <c r="L118" s="230">
        <v>126.1</v>
      </c>
      <c r="M118" s="230">
        <v>47.222459999999998</v>
      </c>
      <c r="N118" s="1"/>
      <c r="O118" s="1"/>
    </row>
    <row r="119" spans="1:15" ht="12.75" customHeight="1">
      <c r="A119" s="30">
        <v>109</v>
      </c>
      <c r="B119" s="216" t="s">
        <v>802</v>
      </c>
      <c r="C119" s="230">
        <v>1424.55</v>
      </c>
      <c r="D119" s="231">
        <v>1432.3833333333332</v>
      </c>
      <c r="E119" s="231">
        <v>1407.1666666666665</v>
      </c>
      <c r="F119" s="231">
        <v>1389.7833333333333</v>
      </c>
      <c r="G119" s="231">
        <v>1364.5666666666666</v>
      </c>
      <c r="H119" s="231">
        <v>1449.7666666666664</v>
      </c>
      <c r="I119" s="231">
        <v>1474.9833333333331</v>
      </c>
      <c r="J119" s="231">
        <v>1492.3666666666663</v>
      </c>
      <c r="K119" s="230">
        <v>1457.6</v>
      </c>
      <c r="L119" s="230">
        <v>1415</v>
      </c>
      <c r="M119" s="230">
        <v>0.42802000000000001</v>
      </c>
      <c r="N119" s="1"/>
      <c r="O119" s="1"/>
    </row>
    <row r="120" spans="1:15" ht="12.75" customHeight="1">
      <c r="A120" s="30">
        <v>110</v>
      </c>
      <c r="B120" s="216" t="s">
        <v>85</v>
      </c>
      <c r="C120" s="230">
        <v>229.6</v>
      </c>
      <c r="D120" s="231">
        <v>228.31666666666663</v>
      </c>
      <c r="E120" s="231">
        <v>226.68333333333328</v>
      </c>
      <c r="F120" s="231">
        <v>223.76666666666665</v>
      </c>
      <c r="G120" s="231">
        <v>222.1333333333333</v>
      </c>
      <c r="H120" s="231">
        <v>231.23333333333326</v>
      </c>
      <c r="I120" s="231">
        <v>232.86666666666665</v>
      </c>
      <c r="J120" s="231">
        <v>235.78333333333325</v>
      </c>
      <c r="K120" s="230">
        <v>229.95</v>
      </c>
      <c r="L120" s="230">
        <v>225.4</v>
      </c>
      <c r="M120" s="230">
        <v>62.65943</v>
      </c>
      <c r="N120" s="1"/>
      <c r="O120" s="1"/>
    </row>
    <row r="121" spans="1:15" ht="12.75" customHeight="1">
      <c r="A121" s="30">
        <v>111</v>
      </c>
      <c r="B121" s="216" t="s">
        <v>330</v>
      </c>
      <c r="C121" s="230">
        <v>481.7</v>
      </c>
      <c r="D121" s="231">
        <v>483.91666666666669</v>
      </c>
      <c r="E121" s="231">
        <v>475.83333333333337</v>
      </c>
      <c r="F121" s="231">
        <v>469.9666666666667</v>
      </c>
      <c r="G121" s="231">
        <v>461.88333333333338</v>
      </c>
      <c r="H121" s="231">
        <v>489.78333333333336</v>
      </c>
      <c r="I121" s="231">
        <v>497.86666666666673</v>
      </c>
      <c r="J121" s="231">
        <v>503.73333333333335</v>
      </c>
      <c r="K121" s="230">
        <v>492</v>
      </c>
      <c r="L121" s="230">
        <v>478.05</v>
      </c>
      <c r="M121" s="230">
        <v>3.8984899999999998</v>
      </c>
      <c r="N121" s="1"/>
      <c r="O121" s="1"/>
    </row>
    <row r="122" spans="1:15" ht="12.75" customHeight="1">
      <c r="A122" s="30">
        <v>112</v>
      </c>
      <c r="B122" s="216" t="s">
        <v>87</v>
      </c>
      <c r="C122" s="230">
        <v>3891.9</v>
      </c>
      <c r="D122" s="231">
        <v>3851.2999999999997</v>
      </c>
      <c r="E122" s="231">
        <v>3792.5999999999995</v>
      </c>
      <c r="F122" s="231">
        <v>3693.2999999999997</v>
      </c>
      <c r="G122" s="231">
        <v>3634.5999999999995</v>
      </c>
      <c r="H122" s="231">
        <v>3950.5999999999995</v>
      </c>
      <c r="I122" s="231">
        <v>4009.2999999999993</v>
      </c>
      <c r="J122" s="231">
        <v>4108.5999999999995</v>
      </c>
      <c r="K122" s="230">
        <v>3910</v>
      </c>
      <c r="L122" s="230">
        <v>3752</v>
      </c>
      <c r="M122" s="230">
        <v>7.3472900000000001</v>
      </c>
      <c r="N122" s="1"/>
      <c r="O122" s="1"/>
    </row>
    <row r="123" spans="1:15" ht="12.75" customHeight="1">
      <c r="A123" s="30">
        <v>113</v>
      </c>
      <c r="B123" s="216" t="s">
        <v>88</v>
      </c>
      <c r="C123" s="230">
        <v>1559.2</v>
      </c>
      <c r="D123" s="231">
        <v>1557.8500000000001</v>
      </c>
      <c r="E123" s="231">
        <v>1547.0000000000002</v>
      </c>
      <c r="F123" s="231">
        <v>1534.8000000000002</v>
      </c>
      <c r="G123" s="231">
        <v>1523.9500000000003</v>
      </c>
      <c r="H123" s="231">
        <v>1570.0500000000002</v>
      </c>
      <c r="I123" s="231">
        <v>1580.9</v>
      </c>
      <c r="J123" s="231">
        <v>1593.1000000000001</v>
      </c>
      <c r="K123" s="230">
        <v>1568.7</v>
      </c>
      <c r="L123" s="230">
        <v>1545.65</v>
      </c>
      <c r="M123" s="230">
        <v>3.1083099999999999</v>
      </c>
      <c r="N123" s="1"/>
      <c r="O123" s="1"/>
    </row>
    <row r="124" spans="1:15" ht="12.75" customHeight="1">
      <c r="A124" s="30">
        <v>114</v>
      </c>
      <c r="B124" s="216" t="s">
        <v>331</v>
      </c>
      <c r="C124" s="230">
        <v>2100.0500000000002</v>
      </c>
      <c r="D124" s="231">
        <v>2110.0833333333335</v>
      </c>
      <c r="E124" s="231">
        <v>2082.4666666666672</v>
      </c>
      <c r="F124" s="231">
        <v>2064.8833333333337</v>
      </c>
      <c r="G124" s="231">
        <v>2037.2666666666673</v>
      </c>
      <c r="H124" s="231">
        <v>2127.666666666667</v>
      </c>
      <c r="I124" s="231">
        <v>2155.2833333333328</v>
      </c>
      <c r="J124" s="231">
        <v>2172.8666666666668</v>
      </c>
      <c r="K124" s="230">
        <v>2137.6999999999998</v>
      </c>
      <c r="L124" s="230">
        <v>2092.5</v>
      </c>
      <c r="M124" s="230">
        <v>0.50446000000000002</v>
      </c>
      <c r="N124" s="1"/>
      <c r="O124" s="1"/>
    </row>
    <row r="125" spans="1:15" ht="12.75" customHeight="1">
      <c r="A125" s="30">
        <v>115</v>
      </c>
      <c r="B125" s="216" t="s">
        <v>89</v>
      </c>
      <c r="C125" s="230">
        <v>605.04999999999995</v>
      </c>
      <c r="D125" s="231">
        <v>604.01666666666665</v>
      </c>
      <c r="E125" s="231">
        <v>599.0333333333333</v>
      </c>
      <c r="F125" s="231">
        <v>593.01666666666665</v>
      </c>
      <c r="G125" s="231">
        <v>588.0333333333333</v>
      </c>
      <c r="H125" s="231">
        <v>610.0333333333333</v>
      </c>
      <c r="I125" s="231">
        <v>615.01666666666665</v>
      </c>
      <c r="J125" s="231">
        <v>621.0333333333333</v>
      </c>
      <c r="K125" s="230">
        <v>609</v>
      </c>
      <c r="L125" s="230">
        <v>598</v>
      </c>
      <c r="M125" s="230">
        <v>5.2506899999999996</v>
      </c>
      <c r="N125" s="1"/>
      <c r="O125" s="1"/>
    </row>
    <row r="126" spans="1:15" ht="12.75" customHeight="1">
      <c r="A126" s="30">
        <v>116</v>
      </c>
      <c r="B126" s="216" t="s">
        <v>90</v>
      </c>
      <c r="C126" s="230">
        <v>925.95</v>
      </c>
      <c r="D126" s="231">
        <v>926.35</v>
      </c>
      <c r="E126" s="231">
        <v>918.85</v>
      </c>
      <c r="F126" s="231">
        <v>911.75</v>
      </c>
      <c r="G126" s="231">
        <v>904.25</v>
      </c>
      <c r="H126" s="231">
        <v>933.45</v>
      </c>
      <c r="I126" s="231">
        <v>940.95</v>
      </c>
      <c r="J126" s="231">
        <v>948.05000000000007</v>
      </c>
      <c r="K126" s="230">
        <v>933.85</v>
      </c>
      <c r="L126" s="230">
        <v>919.25</v>
      </c>
      <c r="M126" s="230">
        <v>1.7961100000000001</v>
      </c>
      <c r="N126" s="1"/>
      <c r="O126" s="1"/>
    </row>
    <row r="127" spans="1:15" ht="12.75" customHeight="1">
      <c r="A127" s="30">
        <v>117</v>
      </c>
      <c r="B127" s="216" t="s">
        <v>332</v>
      </c>
      <c r="C127" s="230">
        <v>943</v>
      </c>
      <c r="D127" s="231">
        <v>946.6</v>
      </c>
      <c r="E127" s="231">
        <v>930.80000000000007</v>
      </c>
      <c r="F127" s="231">
        <v>918.6</v>
      </c>
      <c r="G127" s="231">
        <v>902.80000000000007</v>
      </c>
      <c r="H127" s="231">
        <v>958.80000000000007</v>
      </c>
      <c r="I127" s="231">
        <v>974.6</v>
      </c>
      <c r="J127" s="231">
        <v>986.80000000000007</v>
      </c>
      <c r="K127" s="230">
        <v>962.4</v>
      </c>
      <c r="L127" s="230">
        <v>934.4</v>
      </c>
      <c r="M127" s="230">
        <v>0.86526999999999998</v>
      </c>
      <c r="N127" s="1"/>
      <c r="O127" s="1"/>
    </row>
    <row r="128" spans="1:15" ht="12.75" customHeight="1">
      <c r="A128" s="30">
        <v>118</v>
      </c>
      <c r="B128" s="216" t="s">
        <v>246</v>
      </c>
      <c r="C128" s="230">
        <v>291.39999999999998</v>
      </c>
      <c r="D128" s="231">
        <v>293.01666666666665</v>
      </c>
      <c r="E128" s="231">
        <v>288.63333333333333</v>
      </c>
      <c r="F128" s="231">
        <v>285.86666666666667</v>
      </c>
      <c r="G128" s="231">
        <v>281.48333333333335</v>
      </c>
      <c r="H128" s="231">
        <v>295.7833333333333</v>
      </c>
      <c r="I128" s="231">
        <v>300.16666666666663</v>
      </c>
      <c r="J128" s="231">
        <v>302.93333333333328</v>
      </c>
      <c r="K128" s="230">
        <v>297.39999999999998</v>
      </c>
      <c r="L128" s="230">
        <v>290.25</v>
      </c>
      <c r="M128" s="230">
        <v>21.541080000000001</v>
      </c>
      <c r="N128" s="1"/>
      <c r="O128" s="1"/>
    </row>
    <row r="129" spans="1:15" ht="12.75" customHeight="1">
      <c r="A129" s="30">
        <v>119</v>
      </c>
      <c r="B129" s="216" t="s">
        <v>92</v>
      </c>
      <c r="C129" s="230">
        <v>1498.65</v>
      </c>
      <c r="D129" s="231">
        <v>1510.55</v>
      </c>
      <c r="E129" s="231">
        <v>1481.1</v>
      </c>
      <c r="F129" s="231">
        <v>1463.55</v>
      </c>
      <c r="G129" s="231">
        <v>1434.1</v>
      </c>
      <c r="H129" s="231">
        <v>1528.1</v>
      </c>
      <c r="I129" s="231">
        <v>1557.5500000000002</v>
      </c>
      <c r="J129" s="231">
        <v>1575.1</v>
      </c>
      <c r="K129" s="230">
        <v>1540</v>
      </c>
      <c r="L129" s="230">
        <v>1493</v>
      </c>
      <c r="M129" s="230">
        <v>10.45243</v>
      </c>
      <c r="N129" s="1"/>
      <c r="O129" s="1"/>
    </row>
    <row r="130" spans="1:15" ht="12.75" customHeight="1">
      <c r="A130" s="30">
        <v>120</v>
      </c>
      <c r="B130" s="216" t="s">
        <v>333</v>
      </c>
      <c r="C130" s="230">
        <v>1080.1500000000001</v>
      </c>
      <c r="D130" s="231">
        <v>1074.2333333333333</v>
      </c>
      <c r="E130" s="231">
        <v>1063.6666666666667</v>
      </c>
      <c r="F130" s="231">
        <v>1047.1833333333334</v>
      </c>
      <c r="G130" s="231">
        <v>1036.6166666666668</v>
      </c>
      <c r="H130" s="231">
        <v>1090.7166666666667</v>
      </c>
      <c r="I130" s="231">
        <v>1101.2833333333333</v>
      </c>
      <c r="J130" s="231">
        <v>1117.7666666666667</v>
      </c>
      <c r="K130" s="230">
        <v>1084.8</v>
      </c>
      <c r="L130" s="230">
        <v>1057.75</v>
      </c>
      <c r="M130" s="230">
        <v>3.37087</v>
      </c>
      <c r="N130" s="1"/>
      <c r="O130" s="1"/>
    </row>
    <row r="131" spans="1:15" ht="12.75" customHeight="1">
      <c r="A131" s="30">
        <v>121</v>
      </c>
      <c r="B131" s="216" t="s">
        <v>335</v>
      </c>
      <c r="C131" s="230">
        <v>840.5</v>
      </c>
      <c r="D131" s="231">
        <v>842.83333333333337</v>
      </c>
      <c r="E131" s="231">
        <v>836.16666666666674</v>
      </c>
      <c r="F131" s="231">
        <v>831.83333333333337</v>
      </c>
      <c r="G131" s="231">
        <v>825.16666666666674</v>
      </c>
      <c r="H131" s="231">
        <v>847.16666666666674</v>
      </c>
      <c r="I131" s="231">
        <v>853.83333333333348</v>
      </c>
      <c r="J131" s="231">
        <v>858.16666666666674</v>
      </c>
      <c r="K131" s="230">
        <v>849.5</v>
      </c>
      <c r="L131" s="230">
        <v>838.5</v>
      </c>
      <c r="M131" s="230">
        <v>0.35627999999999999</v>
      </c>
      <c r="N131" s="1"/>
      <c r="O131" s="1"/>
    </row>
    <row r="132" spans="1:15" ht="12.75" customHeight="1">
      <c r="A132" s="30">
        <v>122</v>
      </c>
      <c r="B132" s="216" t="s">
        <v>97</v>
      </c>
      <c r="C132" s="230">
        <v>415.35</v>
      </c>
      <c r="D132" s="231">
        <v>415.40000000000003</v>
      </c>
      <c r="E132" s="231">
        <v>411.20000000000005</v>
      </c>
      <c r="F132" s="231">
        <v>407.05</v>
      </c>
      <c r="G132" s="231">
        <v>402.85</v>
      </c>
      <c r="H132" s="231">
        <v>419.55000000000007</v>
      </c>
      <c r="I132" s="231">
        <v>423.75</v>
      </c>
      <c r="J132" s="231">
        <v>427.90000000000009</v>
      </c>
      <c r="K132" s="230">
        <v>419.6</v>
      </c>
      <c r="L132" s="230">
        <v>411.25</v>
      </c>
      <c r="M132" s="230">
        <v>66.356679999999997</v>
      </c>
      <c r="N132" s="1"/>
      <c r="O132" s="1"/>
    </row>
    <row r="133" spans="1:15" ht="12.75" customHeight="1">
      <c r="A133" s="30">
        <v>123</v>
      </c>
      <c r="B133" s="216" t="s">
        <v>93</v>
      </c>
      <c r="C133" s="230">
        <v>524.1</v>
      </c>
      <c r="D133" s="231">
        <v>525.20000000000005</v>
      </c>
      <c r="E133" s="231">
        <v>520.45000000000005</v>
      </c>
      <c r="F133" s="231">
        <v>516.79999999999995</v>
      </c>
      <c r="G133" s="231">
        <v>512.04999999999995</v>
      </c>
      <c r="H133" s="231">
        <v>528.85000000000014</v>
      </c>
      <c r="I133" s="231">
        <v>533.60000000000014</v>
      </c>
      <c r="J133" s="231">
        <v>537.25000000000023</v>
      </c>
      <c r="K133" s="230">
        <v>529.95000000000005</v>
      </c>
      <c r="L133" s="230">
        <v>521.54999999999995</v>
      </c>
      <c r="M133" s="230">
        <v>15.555720000000001</v>
      </c>
      <c r="N133" s="1"/>
      <c r="O133" s="1"/>
    </row>
    <row r="134" spans="1:15" ht="12.75" customHeight="1">
      <c r="A134" s="30">
        <v>124</v>
      </c>
      <c r="B134" s="216" t="s">
        <v>247</v>
      </c>
      <c r="C134" s="230">
        <v>2035.2</v>
      </c>
      <c r="D134" s="231">
        <v>2020.9166666666667</v>
      </c>
      <c r="E134" s="231">
        <v>2000.3333333333335</v>
      </c>
      <c r="F134" s="231">
        <v>1965.4666666666667</v>
      </c>
      <c r="G134" s="231">
        <v>1944.8833333333334</v>
      </c>
      <c r="H134" s="231">
        <v>2055.7833333333338</v>
      </c>
      <c r="I134" s="231">
        <v>2076.3666666666668</v>
      </c>
      <c r="J134" s="231">
        <v>2111.2333333333336</v>
      </c>
      <c r="K134" s="230">
        <v>2041.5</v>
      </c>
      <c r="L134" s="230">
        <v>1986.05</v>
      </c>
      <c r="M134" s="230">
        <v>2.5897999999999999</v>
      </c>
      <c r="N134" s="1"/>
      <c r="O134" s="1"/>
    </row>
    <row r="135" spans="1:15" ht="12.75" customHeight="1">
      <c r="A135" s="30">
        <v>125</v>
      </c>
      <c r="B135" s="216" t="s">
        <v>850</v>
      </c>
      <c r="C135" s="230">
        <v>636.75</v>
      </c>
      <c r="D135" s="231">
        <v>638.36666666666667</v>
      </c>
      <c r="E135" s="231">
        <v>630.38333333333333</v>
      </c>
      <c r="F135" s="231">
        <v>624.01666666666665</v>
      </c>
      <c r="G135" s="231">
        <v>616.0333333333333</v>
      </c>
      <c r="H135" s="231">
        <v>644.73333333333335</v>
      </c>
      <c r="I135" s="231">
        <v>652.7166666666667</v>
      </c>
      <c r="J135" s="231">
        <v>659.08333333333337</v>
      </c>
      <c r="K135" s="230">
        <v>646.35</v>
      </c>
      <c r="L135" s="230">
        <v>632</v>
      </c>
      <c r="M135" s="230">
        <v>2.8597800000000002</v>
      </c>
      <c r="N135" s="1"/>
      <c r="O135" s="1"/>
    </row>
    <row r="136" spans="1:15" ht="12.75" customHeight="1">
      <c r="A136" s="30">
        <v>126</v>
      </c>
      <c r="B136" s="216" t="s">
        <v>94</v>
      </c>
      <c r="C136" s="230">
        <v>1853</v>
      </c>
      <c r="D136" s="231">
        <v>1859.1666666666667</v>
      </c>
      <c r="E136" s="231">
        <v>1835.8333333333335</v>
      </c>
      <c r="F136" s="231">
        <v>1818.6666666666667</v>
      </c>
      <c r="G136" s="231">
        <v>1795.3333333333335</v>
      </c>
      <c r="H136" s="231">
        <v>1876.3333333333335</v>
      </c>
      <c r="I136" s="231">
        <v>1899.666666666667</v>
      </c>
      <c r="J136" s="231">
        <v>1916.8333333333335</v>
      </c>
      <c r="K136" s="230">
        <v>1882.5</v>
      </c>
      <c r="L136" s="230">
        <v>1842</v>
      </c>
      <c r="M136" s="230">
        <v>3.1754899999999999</v>
      </c>
      <c r="N136" s="1"/>
      <c r="O136" s="1"/>
    </row>
    <row r="137" spans="1:15" ht="12.75" customHeight="1">
      <c r="A137" s="30">
        <v>127</v>
      </c>
      <c r="B137" s="216" t="s">
        <v>843</v>
      </c>
      <c r="C137" s="230">
        <v>323.2</v>
      </c>
      <c r="D137" s="231">
        <v>323.76666666666665</v>
      </c>
      <c r="E137" s="231">
        <v>321.08333333333331</v>
      </c>
      <c r="F137" s="231">
        <v>318.96666666666664</v>
      </c>
      <c r="G137" s="231">
        <v>316.2833333333333</v>
      </c>
      <c r="H137" s="231">
        <v>325.88333333333333</v>
      </c>
      <c r="I137" s="231">
        <v>328.56666666666672</v>
      </c>
      <c r="J137" s="231">
        <v>330.68333333333334</v>
      </c>
      <c r="K137" s="230">
        <v>326.45</v>
      </c>
      <c r="L137" s="230">
        <v>321.64999999999998</v>
      </c>
      <c r="M137" s="230">
        <v>6.48651</v>
      </c>
      <c r="N137" s="1"/>
      <c r="O137" s="1"/>
    </row>
    <row r="138" spans="1:15" ht="12.75" customHeight="1">
      <c r="A138" s="30">
        <v>128</v>
      </c>
      <c r="B138" s="216" t="s">
        <v>336</v>
      </c>
      <c r="C138" s="230">
        <v>191.35</v>
      </c>
      <c r="D138" s="231">
        <v>191.43333333333331</v>
      </c>
      <c r="E138" s="231">
        <v>189.96666666666661</v>
      </c>
      <c r="F138" s="231">
        <v>188.58333333333331</v>
      </c>
      <c r="G138" s="231">
        <v>187.11666666666662</v>
      </c>
      <c r="H138" s="231">
        <v>192.81666666666661</v>
      </c>
      <c r="I138" s="231">
        <v>194.2833333333333</v>
      </c>
      <c r="J138" s="231">
        <v>195.6666666666666</v>
      </c>
      <c r="K138" s="230">
        <v>192.9</v>
      </c>
      <c r="L138" s="230">
        <v>190.05</v>
      </c>
      <c r="M138" s="230">
        <v>14.995380000000001</v>
      </c>
      <c r="N138" s="1"/>
      <c r="O138" s="1"/>
    </row>
    <row r="139" spans="1:15" ht="12.75" customHeight="1">
      <c r="A139" s="30">
        <v>129</v>
      </c>
      <c r="B139" s="216" t="s">
        <v>813</v>
      </c>
      <c r="C139" s="230">
        <v>159.65</v>
      </c>
      <c r="D139" s="231">
        <v>158.71666666666667</v>
      </c>
      <c r="E139" s="231">
        <v>156.73333333333335</v>
      </c>
      <c r="F139" s="231">
        <v>153.81666666666669</v>
      </c>
      <c r="G139" s="231">
        <v>151.83333333333337</v>
      </c>
      <c r="H139" s="231">
        <v>161.63333333333333</v>
      </c>
      <c r="I139" s="231">
        <v>163.61666666666662</v>
      </c>
      <c r="J139" s="231">
        <v>166.5333333333333</v>
      </c>
      <c r="K139" s="230">
        <v>160.69999999999999</v>
      </c>
      <c r="L139" s="230">
        <v>155.80000000000001</v>
      </c>
      <c r="M139" s="230">
        <v>60.294899999999998</v>
      </c>
      <c r="N139" s="1"/>
      <c r="O139" s="1"/>
    </row>
    <row r="140" spans="1:15" ht="12.75" customHeight="1">
      <c r="A140" s="30">
        <v>130</v>
      </c>
      <c r="B140" s="216" t="s">
        <v>248</v>
      </c>
      <c r="C140" s="230">
        <v>36.549999999999997</v>
      </c>
      <c r="D140" s="231">
        <v>36.916666666666664</v>
      </c>
      <c r="E140" s="231">
        <v>36.033333333333331</v>
      </c>
      <c r="F140" s="231">
        <v>35.516666666666666</v>
      </c>
      <c r="G140" s="231">
        <v>34.633333333333333</v>
      </c>
      <c r="H140" s="231">
        <v>37.43333333333333</v>
      </c>
      <c r="I140" s="231">
        <v>38.31666666666667</v>
      </c>
      <c r="J140" s="231">
        <v>38.833333333333329</v>
      </c>
      <c r="K140" s="230">
        <v>37.799999999999997</v>
      </c>
      <c r="L140" s="230">
        <v>36.4</v>
      </c>
      <c r="M140" s="230">
        <v>21.95909</v>
      </c>
      <c r="N140" s="1"/>
      <c r="O140" s="1"/>
    </row>
    <row r="141" spans="1:15" ht="12.75" customHeight="1">
      <c r="A141" s="30">
        <v>131</v>
      </c>
      <c r="B141" s="216" t="s">
        <v>337</v>
      </c>
      <c r="C141" s="230">
        <v>178.75</v>
      </c>
      <c r="D141" s="231">
        <v>179.01666666666665</v>
      </c>
      <c r="E141" s="231">
        <v>177.0333333333333</v>
      </c>
      <c r="F141" s="231">
        <v>175.31666666666666</v>
      </c>
      <c r="G141" s="231">
        <v>173.33333333333331</v>
      </c>
      <c r="H141" s="231">
        <v>180.73333333333329</v>
      </c>
      <c r="I141" s="231">
        <v>182.71666666666664</v>
      </c>
      <c r="J141" s="231">
        <v>184.43333333333328</v>
      </c>
      <c r="K141" s="230">
        <v>181</v>
      </c>
      <c r="L141" s="230">
        <v>177.3</v>
      </c>
      <c r="M141" s="230">
        <v>2.9321000000000002</v>
      </c>
      <c r="N141" s="1"/>
      <c r="O141" s="1"/>
    </row>
    <row r="142" spans="1:15" ht="12.75" customHeight="1">
      <c r="A142" s="30">
        <v>132</v>
      </c>
      <c r="B142" s="216" t="s">
        <v>95</v>
      </c>
      <c r="C142" s="230">
        <v>3162.65</v>
      </c>
      <c r="D142" s="231">
        <v>3162.6666666666665</v>
      </c>
      <c r="E142" s="231">
        <v>3131.9833333333331</v>
      </c>
      <c r="F142" s="231">
        <v>3101.3166666666666</v>
      </c>
      <c r="G142" s="231">
        <v>3070.6333333333332</v>
      </c>
      <c r="H142" s="231">
        <v>3193.333333333333</v>
      </c>
      <c r="I142" s="231">
        <v>3224.0166666666664</v>
      </c>
      <c r="J142" s="231">
        <v>3254.6833333333329</v>
      </c>
      <c r="K142" s="230">
        <v>3193.35</v>
      </c>
      <c r="L142" s="230">
        <v>3132</v>
      </c>
      <c r="M142" s="230">
        <v>3.2370899999999998</v>
      </c>
      <c r="N142" s="1"/>
      <c r="O142" s="1"/>
    </row>
    <row r="143" spans="1:15" ht="12.75" customHeight="1">
      <c r="A143" s="30">
        <v>133</v>
      </c>
      <c r="B143" s="216" t="s">
        <v>249</v>
      </c>
      <c r="C143" s="230">
        <v>2957.85</v>
      </c>
      <c r="D143" s="231">
        <v>2957.1333333333332</v>
      </c>
      <c r="E143" s="231">
        <v>2931.7166666666662</v>
      </c>
      <c r="F143" s="231">
        <v>2905.583333333333</v>
      </c>
      <c r="G143" s="231">
        <v>2880.1666666666661</v>
      </c>
      <c r="H143" s="231">
        <v>2983.2666666666664</v>
      </c>
      <c r="I143" s="231">
        <v>3008.6833333333334</v>
      </c>
      <c r="J143" s="231">
        <v>3034.8166666666666</v>
      </c>
      <c r="K143" s="230">
        <v>2982.55</v>
      </c>
      <c r="L143" s="230">
        <v>2931</v>
      </c>
      <c r="M143" s="230">
        <v>1.6406099999999999</v>
      </c>
      <c r="N143" s="1"/>
      <c r="O143" s="1"/>
    </row>
    <row r="144" spans="1:15" ht="12.75" customHeight="1">
      <c r="A144" s="30">
        <v>134</v>
      </c>
      <c r="B144" s="216" t="s">
        <v>143</v>
      </c>
      <c r="C144" s="230">
        <v>1890.6</v>
      </c>
      <c r="D144" s="231">
        <v>1894.95</v>
      </c>
      <c r="E144" s="231">
        <v>1878.9</v>
      </c>
      <c r="F144" s="231">
        <v>1867.2</v>
      </c>
      <c r="G144" s="231">
        <v>1851.15</v>
      </c>
      <c r="H144" s="231">
        <v>1906.65</v>
      </c>
      <c r="I144" s="231">
        <v>1922.6999999999998</v>
      </c>
      <c r="J144" s="231">
        <v>1934.4</v>
      </c>
      <c r="K144" s="230">
        <v>1911</v>
      </c>
      <c r="L144" s="230">
        <v>1883.25</v>
      </c>
      <c r="M144" s="230">
        <v>1.2094</v>
      </c>
      <c r="N144" s="1"/>
      <c r="O144" s="1"/>
    </row>
    <row r="145" spans="1:15" ht="12.75" customHeight="1">
      <c r="A145" s="30">
        <v>135</v>
      </c>
      <c r="B145" s="216" t="s">
        <v>98</v>
      </c>
      <c r="C145" s="230">
        <v>4852.3</v>
      </c>
      <c r="D145" s="231">
        <v>4865</v>
      </c>
      <c r="E145" s="231">
        <v>4807.05</v>
      </c>
      <c r="F145" s="231">
        <v>4761.8</v>
      </c>
      <c r="G145" s="231">
        <v>4703.8500000000004</v>
      </c>
      <c r="H145" s="231">
        <v>4910.25</v>
      </c>
      <c r="I145" s="231">
        <v>4968.2000000000007</v>
      </c>
      <c r="J145" s="231">
        <v>5013.45</v>
      </c>
      <c r="K145" s="230">
        <v>4922.95</v>
      </c>
      <c r="L145" s="230">
        <v>4819.75</v>
      </c>
      <c r="M145" s="230">
        <v>3.4113500000000001</v>
      </c>
      <c r="N145" s="1"/>
      <c r="O145" s="1"/>
    </row>
    <row r="146" spans="1:15" ht="12.75" customHeight="1">
      <c r="A146" s="30">
        <v>136</v>
      </c>
      <c r="B146" s="216" t="s">
        <v>338</v>
      </c>
      <c r="C146" s="230">
        <v>504.9</v>
      </c>
      <c r="D146" s="231">
        <v>506.31666666666661</v>
      </c>
      <c r="E146" s="231">
        <v>496.73333333333323</v>
      </c>
      <c r="F146" s="231">
        <v>488.56666666666661</v>
      </c>
      <c r="G146" s="231">
        <v>478.98333333333323</v>
      </c>
      <c r="H146" s="231">
        <v>514.48333333333323</v>
      </c>
      <c r="I146" s="231">
        <v>524.06666666666661</v>
      </c>
      <c r="J146" s="231">
        <v>532.23333333333323</v>
      </c>
      <c r="K146" s="230">
        <v>515.9</v>
      </c>
      <c r="L146" s="230">
        <v>498.15</v>
      </c>
      <c r="M146" s="230">
        <v>3.7652899999999998</v>
      </c>
      <c r="N146" s="1"/>
      <c r="O146" s="1"/>
    </row>
    <row r="147" spans="1:15" ht="12.75" customHeight="1">
      <c r="A147" s="30">
        <v>137</v>
      </c>
      <c r="B147" s="216" t="s">
        <v>339</v>
      </c>
      <c r="C147" s="230">
        <v>173.4</v>
      </c>
      <c r="D147" s="231">
        <v>172.61666666666667</v>
      </c>
      <c r="E147" s="231">
        <v>170.33333333333334</v>
      </c>
      <c r="F147" s="231">
        <v>167.26666666666668</v>
      </c>
      <c r="G147" s="231">
        <v>164.98333333333335</v>
      </c>
      <c r="H147" s="231">
        <v>175.68333333333334</v>
      </c>
      <c r="I147" s="231">
        <v>177.96666666666664</v>
      </c>
      <c r="J147" s="231">
        <v>181.03333333333333</v>
      </c>
      <c r="K147" s="230">
        <v>174.9</v>
      </c>
      <c r="L147" s="230">
        <v>169.55</v>
      </c>
      <c r="M147" s="230">
        <v>4.4355900000000004</v>
      </c>
      <c r="N147" s="1"/>
      <c r="O147" s="1"/>
    </row>
    <row r="148" spans="1:15" ht="12.75" customHeight="1">
      <c r="A148" s="30">
        <v>138</v>
      </c>
      <c r="B148" s="216" t="s">
        <v>340</v>
      </c>
      <c r="C148" s="230">
        <v>163.44999999999999</v>
      </c>
      <c r="D148" s="231">
        <v>163</v>
      </c>
      <c r="E148" s="231">
        <v>160.1</v>
      </c>
      <c r="F148" s="231">
        <v>156.75</v>
      </c>
      <c r="G148" s="231">
        <v>153.85</v>
      </c>
      <c r="H148" s="231">
        <v>166.35</v>
      </c>
      <c r="I148" s="231">
        <v>169.24999999999997</v>
      </c>
      <c r="J148" s="231">
        <v>172.6</v>
      </c>
      <c r="K148" s="230">
        <v>165.9</v>
      </c>
      <c r="L148" s="230">
        <v>159.65</v>
      </c>
      <c r="M148" s="230">
        <v>5.3978400000000004</v>
      </c>
      <c r="N148" s="1"/>
      <c r="O148" s="1"/>
    </row>
    <row r="149" spans="1:15" ht="12.75" customHeight="1">
      <c r="A149" s="30">
        <v>139</v>
      </c>
      <c r="B149" s="216" t="s">
        <v>814</v>
      </c>
      <c r="C149" s="230">
        <v>44.8</v>
      </c>
      <c r="D149" s="231">
        <v>44.85</v>
      </c>
      <c r="E149" s="231">
        <v>44.45</v>
      </c>
      <c r="F149" s="231">
        <v>44.1</v>
      </c>
      <c r="G149" s="231">
        <v>43.7</v>
      </c>
      <c r="H149" s="231">
        <v>45.2</v>
      </c>
      <c r="I149" s="231">
        <v>45.599999999999994</v>
      </c>
      <c r="J149" s="231">
        <v>45.95</v>
      </c>
      <c r="K149" s="230">
        <v>45.25</v>
      </c>
      <c r="L149" s="230">
        <v>44.5</v>
      </c>
      <c r="M149" s="230">
        <v>22.948360000000001</v>
      </c>
      <c r="N149" s="1"/>
      <c r="O149" s="1"/>
    </row>
    <row r="150" spans="1:15" ht="12.75" customHeight="1">
      <c r="A150" s="30">
        <v>140</v>
      </c>
      <c r="B150" s="216" t="s">
        <v>341</v>
      </c>
      <c r="C150" s="230">
        <v>57.6</v>
      </c>
      <c r="D150" s="231">
        <v>57.050000000000004</v>
      </c>
      <c r="E150" s="231">
        <v>56.050000000000011</v>
      </c>
      <c r="F150" s="231">
        <v>54.500000000000007</v>
      </c>
      <c r="G150" s="231">
        <v>53.500000000000014</v>
      </c>
      <c r="H150" s="231">
        <v>58.600000000000009</v>
      </c>
      <c r="I150" s="231">
        <v>59.599999999999994</v>
      </c>
      <c r="J150" s="231">
        <v>61.150000000000006</v>
      </c>
      <c r="K150" s="230">
        <v>58.05</v>
      </c>
      <c r="L150" s="230">
        <v>55.5</v>
      </c>
      <c r="M150" s="230">
        <v>10.59782</v>
      </c>
      <c r="N150" s="1"/>
      <c r="O150" s="1"/>
    </row>
    <row r="151" spans="1:15" ht="12.75" customHeight="1">
      <c r="A151" s="30">
        <v>141</v>
      </c>
      <c r="B151" s="216" t="s">
        <v>99</v>
      </c>
      <c r="C151" s="230">
        <v>3229</v>
      </c>
      <c r="D151" s="231">
        <v>3229.6666666666665</v>
      </c>
      <c r="E151" s="231">
        <v>3205.333333333333</v>
      </c>
      <c r="F151" s="231">
        <v>3181.6666666666665</v>
      </c>
      <c r="G151" s="231">
        <v>3157.333333333333</v>
      </c>
      <c r="H151" s="231">
        <v>3253.333333333333</v>
      </c>
      <c r="I151" s="231">
        <v>3277.6666666666661</v>
      </c>
      <c r="J151" s="231">
        <v>3301.333333333333</v>
      </c>
      <c r="K151" s="230">
        <v>3254</v>
      </c>
      <c r="L151" s="230">
        <v>3206</v>
      </c>
      <c r="M151" s="230">
        <v>5.39975</v>
      </c>
      <c r="N151" s="1"/>
      <c r="O151" s="1"/>
    </row>
    <row r="152" spans="1:15" ht="12.75" customHeight="1">
      <c r="A152" s="30">
        <v>142</v>
      </c>
      <c r="B152" s="216" t="s">
        <v>342</v>
      </c>
      <c r="C152" s="230">
        <v>472.85</v>
      </c>
      <c r="D152" s="231">
        <v>470.05</v>
      </c>
      <c r="E152" s="231">
        <v>465.1</v>
      </c>
      <c r="F152" s="231">
        <v>457.35</v>
      </c>
      <c r="G152" s="231">
        <v>452.40000000000003</v>
      </c>
      <c r="H152" s="231">
        <v>477.8</v>
      </c>
      <c r="I152" s="231">
        <v>482.74999999999994</v>
      </c>
      <c r="J152" s="231">
        <v>490.5</v>
      </c>
      <c r="K152" s="230">
        <v>475</v>
      </c>
      <c r="L152" s="230">
        <v>462.3</v>
      </c>
      <c r="M152" s="230">
        <v>1.34846</v>
      </c>
      <c r="N152" s="1"/>
      <c r="O152" s="1"/>
    </row>
    <row r="153" spans="1:15" ht="12.75" customHeight="1">
      <c r="A153" s="30">
        <v>143</v>
      </c>
      <c r="B153" s="216" t="s">
        <v>250</v>
      </c>
      <c r="C153" s="230">
        <v>363.35</v>
      </c>
      <c r="D153" s="231">
        <v>362.0333333333333</v>
      </c>
      <c r="E153" s="231">
        <v>360.11666666666662</v>
      </c>
      <c r="F153" s="231">
        <v>356.88333333333333</v>
      </c>
      <c r="G153" s="231">
        <v>354.96666666666664</v>
      </c>
      <c r="H153" s="231">
        <v>365.26666666666659</v>
      </c>
      <c r="I153" s="231">
        <v>367.18333333333334</v>
      </c>
      <c r="J153" s="231">
        <v>370.41666666666657</v>
      </c>
      <c r="K153" s="230">
        <v>363.95</v>
      </c>
      <c r="L153" s="230">
        <v>358.8</v>
      </c>
      <c r="M153" s="230">
        <v>1.19421</v>
      </c>
      <c r="N153" s="1"/>
      <c r="O153" s="1"/>
    </row>
    <row r="154" spans="1:15" ht="12.75" customHeight="1">
      <c r="A154" s="30">
        <v>144</v>
      </c>
      <c r="B154" s="216" t="s">
        <v>251</v>
      </c>
      <c r="C154" s="230">
        <v>1277.45</v>
      </c>
      <c r="D154" s="231">
        <v>1271.0166666666667</v>
      </c>
      <c r="E154" s="231">
        <v>1256.4333333333334</v>
      </c>
      <c r="F154" s="231">
        <v>1235.4166666666667</v>
      </c>
      <c r="G154" s="231">
        <v>1220.8333333333335</v>
      </c>
      <c r="H154" s="231">
        <v>1292.0333333333333</v>
      </c>
      <c r="I154" s="231">
        <v>1306.6166666666668</v>
      </c>
      <c r="J154" s="231">
        <v>1327.6333333333332</v>
      </c>
      <c r="K154" s="230">
        <v>1285.5999999999999</v>
      </c>
      <c r="L154" s="230">
        <v>1250</v>
      </c>
      <c r="M154" s="230">
        <v>0.13441</v>
      </c>
      <c r="N154" s="1"/>
      <c r="O154" s="1"/>
    </row>
    <row r="155" spans="1:15" ht="12.75" customHeight="1">
      <c r="A155" s="30">
        <v>145</v>
      </c>
      <c r="B155" s="216" t="s">
        <v>343</v>
      </c>
      <c r="C155" s="230">
        <v>74.95</v>
      </c>
      <c r="D155" s="231">
        <v>74.95</v>
      </c>
      <c r="E155" s="231">
        <v>74.550000000000011</v>
      </c>
      <c r="F155" s="231">
        <v>74.150000000000006</v>
      </c>
      <c r="G155" s="231">
        <v>73.750000000000014</v>
      </c>
      <c r="H155" s="231">
        <v>75.350000000000009</v>
      </c>
      <c r="I155" s="231">
        <v>75.750000000000014</v>
      </c>
      <c r="J155" s="231">
        <v>76.150000000000006</v>
      </c>
      <c r="K155" s="230">
        <v>75.349999999999994</v>
      </c>
      <c r="L155" s="230">
        <v>74.55</v>
      </c>
      <c r="M155" s="230">
        <v>7.1024799999999999</v>
      </c>
      <c r="N155" s="1"/>
      <c r="O155" s="1"/>
    </row>
    <row r="156" spans="1:15" ht="12.75" customHeight="1">
      <c r="A156" s="30">
        <v>146</v>
      </c>
      <c r="B156" s="216" t="s">
        <v>770</v>
      </c>
      <c r="C156" s="230">
        <v>70.75</v>
      </c>
      <c r="D156" s="231">
        <v>69.849999999999994</v>
      </c>
      <c r="E156" s="231">
        <v>68.499999999999986</v>
      </c>
      <c r="F156" s="231">
        <v>66.249999999999986</v>
      </c>
      <c r="G156" s="231">
        <v>64.899999999999977</v>
      </c>
      <c r="H156" s="231">
        <v>72.099999999999994</v>
      </c>
      <c r="I156" s="231">
        <v>73.450000000000017</v>
      </c>
      <c r="J156" s="231">
        <v>75.7</v>
      </c>
      <c r="K156" s="230">
        <v>71.2</v>
      </c>
      <c r="L156" s="230">
        <v>67.599999999999994</v>
      </c>
      <c r="M156" s="230">
        <v>54.884729999999998</v>
      </c>
      <c r="N156" s="1"/>
      <c r="O156" s="1"/>
    </row>
    <row r="157" spans="1:15" ht="12.75" customHeight="1">
      <c r="A157" s="30">
        <v>147</v>
      </c>
      <c r="B157" s="216" t="s">
        <v>100</v>
      </c>
      <c r="C157" s="230">
        <v>1983.55</v>
      </c>
      <c r="D157" s="231">
        <v>1974.8500000000001</v>
      </c>
      <c r="E157" s="231">
        <v>1950.7000000000003</v>
      </c>
      <c r="F157" s="231">
        <v>1917.8500000000001</v>
      </c>
      <c r="G157" s="231">
        <v>1893.7000000000003</v>
      </c>
      <c r="H157" s="231">
        <v>2007.7000000000003</v>
      </c>
      <c r="I157" s="231">
        <v>2031.8500000000004</v>
      </c>
      <c r="J157" s="231">
        <v>2064.7000000000003</v>
      </c>
      <c r="K157" s="230">
        <v>1999</v>
      </c>
      <c r="L157" s="230">
        <v>1942</v>
      </c>
      <c r="M157" s="230">
        <v>2.5815299999999999</v>
      </c>
      <c r="N157" s="1"/>
      <c r="O157" s="1"/>
    </row>
    <row r="158" spans="1:15" ht="12.75" customHeight="1">
      <c r="A158" s="30">
        <v>148</v>
      </c>
      <c r="B158" s="216" t="s">
        <v>101</v>
      </c>
      <c r="C158" s="230">
        <v>188.1</v>
      </c>
      <c r="D158" s="231">
        <v>186.95000000000002</v>
      </c>
      <c r="E158" s="231">
        <v>185.50000000000003</v>
      </c>
      <c r="F158" s="231">
        <v>182.9</v>
      </c>
      <c r="G158" s="231">
        <v>181.45000000000002</v>
      </c>
      <c r="H158" s="231">
        <v>189.55000000000004</v>
      </c>
      <c r="I158" s="231">
        <v>191.00000000000003</v>
      </c>
      <c r="J158" s="231">
        <v>193.60000000000005</v>
      </c>
      <c r="K158" s="230">
        <v>188.4</v>
      </c>
      <c r="L158" s="230">
        <v>184.35</v>
      </c>
      <c r="M158" s="230">
        <v>25.763359999999999</v>
      </c>
      <c r="N158" s="1"/>
      <c r="O158" s="1"/>
    </row>
    <row r="159" spans="1:15" ht="12.75" customHeight="1">
      <c r="A159" s="30">
        <v>149</v>
      </c>
      <c r="B159" s="216" t="s">
        <v>344</v>
      </c>
      <c r="C159" s="230">
        <v>263.75</v>
      </c>
      <c r="D159" s="231">
        <v>264.33333333333331</v>
      </c>
      <c r="E159" s="231">
        <v>261.41666666666663</v>
      </c>
      <c r="F159" s="231">
        <v>259.08333333333331</v>
      </c>
      <c r="G159" s="231">
        <v>256.16666666666663</v>
      </c>
      <c r="H159" s="231">
        <v>266.66666666666663</v>
      </c>
      <c r="I159" s="231">
        <v>269.58333333333326</v>
      </c>
      <c r="J159" s="231">
        <v>271.91666666666663</v>
      </c>
      <c r="K159" s="230">
        <v>267.25</v>
      </c>
      <c r="L159" s="230">
        <v>262</v>
      </c>
      <c r="M159" s="230">
        <v>0.30598999999999998</v>
      </c>
      <c r="N159" s="1"/>
      <c r="O159" s="1"/>
    </row>
    <row r="160" spans="1:15" ht="12.75" customHeight="1">
      <c r="A160" s="30">
        <v>150</v>
      </c>
      <c r="B160" s="216" t="s">
        <v>803</v>
      </c>
      <c r="C160" s="230">
        <v>125.1</v>
      </c>
      <c r="D160" s="231">
        <v>125.3</v>
      </c>
      <c r="E160" s="231">
        <v>123.94999999999999</v>
      </c>
      <c r="F160" s="231">
        <v>122.8</v>
      </c>
      <c r="G160" s="231">
        <v>121.44999999999999</v>
      </c>
      <c r="H160" s="231">
        <v>126.44999999999999</v>
      </c>
      <c r="I160" s="231">
        <v>127.79999999999998</v>
      </c>
      <c r="J160" s="231">
        <v>128.94999999999999</v>
      </c>
      <c r="K160" s="230">
        <v>126.65</v>
      </c>
      <c r="L160" s="230">
        <v>124.15</v>
      </c>
      <c r="M160" s="230">
        <v>42.137149999999998</v>
      </c>
      <c r="N160" s="1"/>
      <c r="O160" s="1"/>
    </row>
    <row r="161" spans="1:15" ht="12.75" customHeight="1">
      <c r="A161" s="30">
        <v>151</v>
      </c>
      <c r="B161" s="216" t="s">
        <v>102</v>
      </c>
      <c r="C161" s="230">
        <v>131.35</v>
      </c>
      <c r="D161" s="231">
        <v>130.04999999999998</v>
      </c>
      <c r="E161" s="231">
        <v>128.39999999999998</v>
      </c>
      <c r="F161" s="231">
        <v>125.44999999999999</v>
      </c>
      <c r="G161" s="231">
        <v>123.79999999999998</v>
      </c>
      <c r="H161" s="231">
        <v>132.99999999999997</v>
      </c>
      <c r="I161" s="231">
        <v>134.65</v>
      </c>
      <c r="J161" s="231">
        <v>137.59999999999997</v>
      </c>
      <c r="K161" s="230">
        <v>131.69999999999999</v>
      </c>
      <c r="L161" s="230">
        <v>127.1</v>
      </c>
      <c r="M161" s="230">
        <v>97.136110000000002</v>
      </c>
      <c r="N161" s="1"/>
      <c r="O161" s="1"/>
    </row>
    <row r="162" spans="1:15" ht="12.75" customHeight="1">
      <c r="A162" s="30">
        <v>152</v>
      </c>
      <c r="B162" s="216" t="s">
        <v>771</v>
      </c>
      <c r="C162" s="230">
        <v>334.1</v>
      </c>
      <c r="D162" s="231">
        <v>331.68333333333334</v>
      </c>
      <c r="E162" s="231">
        <v>311.56666666666666</v>
      </c>
      <c r="F162" s="231">
        <v>289.0333333333333</v>
      </c>
      <c r="G162" s="231">
        <v>268.91666666666663</v>
      </c>
      <c r="H162" s="231">
        <v>354.2166666666667</v>
      </c>
      <c r="I162" s="231">
        <v>374.33333333333337</v>
      </c>
      <c r="J162" s="231">
        <v>396.86666666666673</v>
      </c>
      <c r="K162" s="230">
        <v>351.8</v>
      </c>
      <c r="L162" s="230">
        <v>309.14999999999998</v>
      </c>
      <c r="M162" s="230">
        <v>69.149990000000003</v>
      </c>
      <c r="N162" s="1"/>
      <c r="O162" s="1"/>
    </row>
    <row r="163" spans="1:15" ht="12.75" customHeight="1">
      <c r="A163" s="30">
        <v>153</v>
      </c>
      <c r="B163" s="216" t="s">
        <v>345</v>
      </c>
      <c r="C163" s="230">
        <v>4495.95</v>
      </c>
      <c r="D163" s="231">
        <v>4477.3166666666666</v>
      </c>
      <c r="E163" s="231">
        <v>4443.6833333333334</v>
      </c>
      <c r="F163" s="231">
        <v>4391.416666666667</v>
      </c>
      <c r="G163" s="231">
        <v>4357.7833333333338</v>
      </c>
      <c r="H163" s="231">
        <v>4529.583333333333</v>
      </c>
      <c r="I163" s="231">
        <v>4563.2166666666662</v>
      </c>
      <c r="J163" s="231">
        <v>4615.4833333333327</v>
      </c>
      <c r="K163" s="230">
        <v>4510.95</v>
      </c>
      <c r="L163" s="230">
        <v>4425.05</v>
      </c>
      <c r="M163" s="230">
        <v>0.19416</v>
      </c>
      <c r="N163" s="1"/>
      <c r="O163" s="1"/>
    </row>
    <row r="164" spans="1:15" ht="12.75" customHeight="1">
      <c r="A164" s="30">
        <v>154</v>
      </c>
      <c r="B164" s="216" t="s">
        <v>346</v>
      </c>
      <c r="C164" s="230">
        <v>862.95</v>
      </c>
      <c r="D164" s="231">
        <v>856.13333333333333</v>
      </c>
      <c r="E164" s="231">
        <v>843.31666666666661</v>
      </c>
      <c r="F164" s="231">
        <v>823.68333333333328</v>
      </c>
      <c r="G164" s="231">
        <v>810.86666666666656</v>
      </c>
      <c r="H164" s="231">
        <v>875.76666666666665</v>
      </c>
      <c r="I164" s="231">
        <v>888.58333333333348</v>
      </c>
      <c r="J164" s="231">
        <v>908.2166666666667</v>
      </c>
      <c r="K164" s="230">
        <v>868.95</v>
      </c>
      <c r="L164" s="230">
        <v>836.5</v>
      </c>
      <c r="M164" s="230">
        <v>10.68519</v>
      </c>
      <c r="N164" s="1"/>
      <c r="O164" s="1"/>
    </row>
    <row r="165" spans="1:15" ht="12.75" customHeight="1">
      <c r="A165" s="30">
        <v>155</v>
      </c>
      <c r="B165" s="216" t="s">
        <v>347</v>
      </c>
      <c r="C165" s="230">
        <v>168.55</v>
      </c>
      <c r="D165" s="231">
        <v>169.2</v>
      </c>
      <c r="E165" s="231">
        <v>167.04999999999998</v>
      </c>
      <c r="F165" s="231">
        <v>165.54999999999998</v>
      </c>
      <c r="G165" s="231">
        <v>163.39999999999998</v>
      </c>
      <c r="H165" s="231">
        <v>170.7</v>
      </c>
      <c r="I165" s="231">
        <v>172.84999999999997</v>
      </c>
      <c r="J165" s="231">
        <v>174.35</v>
      </c>
      <c r="K165" s="230">
        <v>171.35</v>
      </c>
      <c r="L165" s="230">
        <v>167.7</v>
      </c>
      <c r="M165" s="230">
        <v>1.82254</v>
      </c>
      <c r="N165" s="1"/>
      <c r="O165" s="1"/>
    </row>
    <row r="166" spans="1:15" ht="12.75" customHeight="1">
      <c r="A166" s="30">
        <v>156</v>
      </c>
      <c r="B166" s="216" t="s">
        <v>348</v>
      </c>
      <c r="C166" s="230">
        <v>112.65</v>
      </c>
      <c r="D166" s="231">
        <v>112.56666666666668</v>
      </c>
      <c r="E166" s="231">
        <v>111.23333333333335</v>
      </c>
      <c r="F166" s="231">
        <v>109.81666666666668</v>
      </c>
      <c r="G166" s="231">
        <v>108.48333333333335</v>
      </c>
      <c r="H166" s="231">
        <v>113.98333333333335</v>
      </c>
      <c r="I166" s="231">
        <v>115.31666666666669</v>
      </c>
      <c r="J166" s="231">
        <v>116.73333333333335</v>
      </c>
      <c r="K166" s="230">
        <v>113.9</v>
      </c>
      <c r="L166" s="230">
        <v>111.15</v>
      </c>
      <c r="M166" s="230">
        <v>8.0028799999999993</v>
      </c>
      <c r="N166" s="1"/>
      <c r="O166" s="1"/>
    </row>
    <row r="167" spans="1:15" ht="12.75" customHeight="1">
      <c r="A167" s="30">
        <v>157</v>
      </c>
      <c r="B167" s="216" t="s">
        <v>252</v>
      </c>
      <c r="C167" s="230">
        <v>264.89999999999998</v>
      </c>
      <c r="D167" s="231">
        <v>265</v>
      </c>
      <c r="E167" s="231">
        <v>261.95</v>
      </c>
      <c r="F167" s="231">
        <v>259</v>
      </c>
      <c r="G167" s="231">
        <v>255.95</v>
      </c>
      <c r="H167" s="231">
        <v>267.95</v>
      </c>
      <c r="I167" s="231">
        <v>270.99999999999994</v>
      </c>
      <c r="J167" s="231">
        <v>273.95</v>
      </c>
      <c r="K167" s="230">
        <v>268.05</v>
      </c>
      <c r="L167" s="230">
        <v>262.05</v>
      </c>
      <c r="M167" s="230">
        <v>7.3771199999999997</v>
      </c>
      <c r="N167" s="1"/>
      <c r="O167" s="1"/>
    </row>
    <row r="168" spans="1:15" ht="12.75" customHeight="1">
      <c r="A168" s="30">
        <v>158</v>
      </c>
      <c r="B168" s="216" t="s">
        <v>815</v>
      </c>
      <c r="C168" s="230">
        <v>979.3</v>
      </c>
      <c r="D168" s="231">
        <v>983.80000000000007</v>
      </c>
      <c r="E168" s="231">
        <v>972.60000000000014</v>
      </c>
      <c r="F168" s="231">
        <v>965.90000000000009</v>
      </c>
      <c r="G168" s="231">
        <v>954.70000000000016</v>
      </c>
      <c r="H168" s="231">
        <v>990.50000000000011</v>
      </c>
      <c r="I168" s="231">
        <v>1001.7000000000002</v>
      </c>
      <c r="J168" s="231">
        <v>1008.4000000000001</v>
      </c>
      <c r="K168" s="230">
        <v>995</v>
      </c>
      <c r="L168" s="230">
        <v>977.1</v>
      </c>
      <c r="M168" s="230">
        <v>0.35818</v>
      </c>
      <c r="N168" s="1"/>
      <c r="O168" s="1"/>
    </row>
    <row r="169" spans="1:15" ht="12.75" customHeight="1">
      <c r="A169" s="30">
        <v>159</v>
      </c>
      <c r="B169" s="216" t="s">
        <v>103</v>
      </c>
      <c r="C169" s="230">
        <v>110.1</v>
      </c>
      <c r="D169" s="231">
        <v>109.41666666666667</v>
      </c>
      <c r="E169" s="231">
        <v>108.23333333333335</v>
      </c>
      <c r="F169" s="231">
        <v>106.36666666666667</v>
      </c>
      <c r="G169" s="231">
        <v>105.18333333333335</v>
      </c>
      <c r="H169" s="231">
        <v>111.28333333333335</v>
      </c>
      <c r="I169" s="231">
        <v>112.46666666666665</v>
      </c>
      <c r="J169" s="231">
        <v>114.33333333333334</v>
      </c>
      <c r="K169" s="230">
        <v>110.6</v>
      </c>
      <c r="L169" s="230">
        <v>107.55</v>
      </c>
      <c r="M169" s="230">
        <v>115.80594000000001</v>
      </c>
      <c r="N169" s="1"/>
      <c r="O169" s="1"/>
    </row>
    <row r="170" spans="1:15" ht="12.75" customHeight="1">
      <c r="A170" s="30">
        <v>160</v>
      </c>
      <c r="B170" s="216" t="s">
        <v>350</v>
      </c>
      <c r="C170" s="230">
        <v>1509.5</v>
      </c>
      <c r="D170" s="231">
        <v>1502.8166666666666</v>
      </c>
      <c r="E170" s="231">
        <v>1485.7333333333331</v>
      </c>
      <c r="F170" s="231">
        <v>1461.9666666666665</v>
      </c>
      <c r="G170" s="231">
        <v>1444.883333333333</v>
      </c>
      <c r="H170" s="231">
        <v>1526.5833333333333</v>
      </c>
      <c r="I170" s="231">
        <v>1543.6666666666667</v>
      </c>
      <c r="J170" s="231">
        <v>1567.4333333333334</v>
      </c>
      <c r="K170" s="230">
        <v>1519.9</v>
      </c>
      <c r="L170" s="230">
        <v>1479.05</v>
      </c>
      <c r="M170" s="230">
        <v>0.53213999999999995</v>
      </c>
      <c r="N170" s="1"/>
      <c r="O170" s="1"/>
    </row>
    <row r="171" spans="1:15" ht="12.75" customHeight="1">
      <c r="A171" s="30">
        <v>161</v>
      </c>
      <c r="B171" s="216" t="s">
        <v>106</v>
      </c>
      <c r="C171" s="230">
        <v>44.65</v>
      </c>
      <c r="D171" s="231">
        <v>44.333333333333336</v>
      </c>
      <c r="E171" s="231">
        <v>43.766666666666673</v>
      </c>
      <c r="F171" s="231">
        <v>42.88333333333334</v>
      </c>
      <c r="G171" s="231">
        <v>42.316666666666677</v>
      </c>
      <c r="H171" s="231">
        <v>45.216666666666669</v>
      </c>
      <c r="I171" s="231">
        <v>45.783333333333331</v>
      </c>
      <c r="J171" s="231">
        <v>46.666666666666664</v>
      </c>
      <c r="K171" s="230">
        <v>44.9</v>
      </c>
      <c r="L171" s="230">
        <v>43.45</v>
      </c>
      <c r="M171" s="230">
        <v>119.11474</v>
      </c>
      <c r="N171" s="1"/>
      <c r="O171" s="1"/>
    </row>
    <row r="172" spans="1:15" ht="12.75" customHeight="1">
      <c r="A172" s="30">
        <v>162</v>
      </c>
      <c r="B172" s="216" t="s">
        <v>351</v>
      </c>
      <c r="C172" s="230">
        <v>2460.75</v>
      </c>
      <c r="D172" s="231">
        <v>2469.1833333333334</v>
      </c>
      <c r="E172" s="231">
        <v>2448.3666666666668</v>
      </c>
      <c r="F172" s="231">
        <v>2435.9833333333336</v>
      </c>
      <c r="G172" s="231">
        <v>2415.166666666667</v>
      </c>
      <c r="H172" s="231">
        <v>2481.5666666666666</v>
      </c>
      <c r="I172" s="231">
        <v>2502.3833333333332</v>
      </c>
      <c r="J172" s="231">
        <v>2514.7666666666664</v>
      </c>
      <c r="K172" s="230">
        <v>2490</v>
      </c>
      <c r="L172" s="230">
        <v>2456.8000000000002</v>
      </c>
      <c r="M172" s="230">
        <v>0.18017</v>
      </c>
      <c r="N172" s="1"/>
      <c r="O172" s="1"/>
    </row>
    <row r="173" spans="1:15" ht="12.75" customHeight="1">
      <c r="A173" s="30">
        <v>163</v>
      </c>
      <c r="B173" s="216" t="s">
        <v>352</v>
      </c>
      <c r="C173" s="230">
        <v>2892.8</v>
      </c>
      <c r="D173" s="231">
        <v>2892.9833333333336</v>
      </c>
      <c r="E173" s="231">
        <v>2865.9666666666672</v>
      </c>
      <c r="F173" s="231">
        <v>2839.1333333333337</v>
      </c>
      <c r="G173" s="231">
        <v>2812.1166666666672</v>
      </c>
      <c r="H173" s="231">
        <v>2919.8166666666671</v>
      </c>
      <c r="I173" s="231">
        <v>2946.8333333333335</v>
      </c>
      <c r="J173" s="231">
        <v>2973.666666666667</v>
      </c>
      <c r="K173" s="230">
        <v>2920</v>
      </c>
      <c r="L173" s="230">
        <v>2866.15</v>
      </c>
      <c r="M173" s="230">
        <v>0.12565000000000001</v>
      </c>
      <c r="N173" s="1"/>
      <c r="O173" s="1"/>
    </row>
    <row r="174" spans="1:15" ht="12.75" customHeight="1">
      <c r="A174" s="30">
        <v>164</v>
      </c>
      <c r="B174" s="216" t="s">
        <v>353</v>
      </c>
      <c r="C174" s="230">
        <v>144.44999999999999</v>
      </c>
      <c r="D174" s="231">
        <v>144.33333333333334</v>
      </c>
      <c r="E174" s="231">
        <v>142.4666666666667</v>
      </c>
      <c r="F174" s="231">
        <v>140.48333333333335</v>
      </c>
      <c r="G174" s="231">
        <v>138.6166666666667</v>
      </c>
      <c r="H174" s="231">
        <v>146.31666666666669</v>
      </c>
      <c r="I174" s="231">
        <v>148.18333333333331</v>
      </c>
      <c r="J174" s="231">
        <v>150.16666666666669</v>
      </c>
      <c r="K174" s="230">
        <v>146.19999999999999</v>
      </c>
      <c r="L174" s="230">
        <v>142.35</v>
      </c>
      <c r="M174" s="230">
        <v>3.4170400000000001</v>
      </c>
      <c r="N174" s="1"/>
      <c r="O174" s="1"/>
    </row>
    <row r="175" spans="1:15" ht="12.75" customHeight="1">
      <c r="A175" s="30">
        <v>165</v>
      </c>
      <c r="B175" s="216" t="s">
        <v>253</v>
      </c>
      <c r="C175" s="230">
        <v>1236.4000000000001</v>
      </c>
      <c r="D175" s="231">
        <v>1245.1333333333334</v>
      </c>
      <c r="E175" s="231">
        <v>1220.2666666666669</v>
      </c>
      <c r="F175" s="231">
        <v>1204.1333333333334</v>
      </c>
      <c r="G175" s="231">
        <v>1179.2666666666669</v>
      </c>
      <c r="H175" s="231">
        <v>1261.2666666666669</v>
      </c>
      <c r="I175" s="231">
        <v>1286.1333333333332</v>
      </c>
      <c r="J175" s="231">
        <v>1302.2666666666669</v>
      </c>
      <c r="K175" s="230">
        <v>1270</v>
      </c>
      <c r="L175" s="230">
        <v>1229</v>
      </c>
      <c r="M175" s="230">
        <v>3.3857499999999998</v>
      </c>
      <c r="N175" s="1"/>
      <c r="O175" s="1"/>
    </row>
    <row r="176" spans="1:15" ht="12.75" customHeight="1">
      <c r="A176" s="30">
        <v>166</v>
      </c>
      <c r="B176" s="216" t="s">
        <v>354</v>
      </c>
      <c r="C176" s="230">
        <v>1249.6500000000001</v>
      </c>
      <c r="D176" s="231">
        <v>1262.5000000000002</v>
      </c>
      <c r="E176" s="231">
        <v>1235.0500000000004</v>
      </c>
      <c r="F176" s="231">
        <v>1220.4500000000003</v>
      </c>
      <c r="G176" s="231">
        <v>1193.0000000000005</v>
      </c>
      <c r="H176" s="231">
        <v>1277.1000000000004</v>
      </c>
      <c r="I176" s="231">
        <v>1304.5500000000002</v>
      </c>
      <c r="J176" s="231">
        <v>1319.1500000000003</v>
      </c>
      <c r="K176" s="230">
        <v>1289.95</v>
      </c>
      <c r="L176" s="230">
        <v>1247.9000000000001</v>
      </c>
      <c r="M176" s="230">
        <v>0.49978</v>
      </c>
      <c r="N176" s="1"/>
      <c r="O176" s="1"/>
    </row>
    <row r="177" spans="1:15" ht="12.75" customHeight="1">
      <c r="A177" s="30">
        <v>167</v>
      </c>
      <c r="B177" s="216" t="s">
        <v>104</v>
      </c>
      <c r="C177" s="230">
        <v>490.3</v>
      </c>
      <c r="D177" s="231">
        <v>490.84999999999997</v>
      </c>
      <c r="E177" s="231">
        <v>486.94999999999993</v>
      </c>
      <c r="F177" s="231">
        <v>483.59999999999997</v>
      </c>
      <c r="G177" s="231">
        <v>479.69999999999993</v>
      </c>
      <c r="H177" s="231">
        <v>494.19999999999993</v>
      </c>
      <c r="I177" s="231">
        <v>498.09999999999991</v>
      </c>
      <c r="J177" s="231">
        <v>501.44999999999993</v>
      </c>
      <c r="K177" s="230">
        <v>494.75</v>
      </c>
      <c r="L177" s="230">
        <v>487.5</v>
      </c>
      <c r="M177" s="230">
        <v>3.7573099999999999</v>
      </c>
      <c r="N177" s="1"/>
      <c r="O177" s="1"/>
    </row>
    <row r="178" spans="1:15" ht="12.75" customHeight="1">
      <c r="A178" s="30">
        <v>168</v>
      </c>
      <c r="B178" s="216" t="s">
        <v>816</v>
      </c>
      <c r="C178" s="230">
        <v>999.9</v>
      </c>
      <c r="D178" s="231">
        <v>1005.9</v>
      </c>
      <c r="E178" s="231">
        <v>986.8</v>
      </c>
      <c r="F178" s="231">
        <v>973.69999999999993</v>
      </c>
      <c r="G178" s="231">
        <v>954.59999999999991</v>
      </c>
      <c r="H178" s="231">
        <v>1019</v>
      </c>
      <c r="I178" s="231">
        <v>1038.1000000000001</v>
      </c>
      <c r="J178" s="231">
        <v>1051.2</v>
      </c>
      <c r="K178" s="230">
        <v>1025</v>
      </c>
      <c r="L178" s="230">
        <v>992.8</v>
      </c>
      <c r="M178" s="230">
        <v>0.17416999999999999</v>
      </c>
      <c r="N178" s="1"/>
      <c r="O178" s="1"/>
    </row>
    <row r="179" spans="1:15" ht="12.75" customHeight="1">
      <c r="A179" s="30">
        <v>169</v>
      </c>
      <c r="B179" s="216" t="s">
        <v>355</v>
      </c>
      <c r="C179" s="230">
        <v>1749.45</v>
      </c>
      <c r="D179" s="231">
        <v>1764.3500000000001</v>
      </c>
      <c r="E179" s="231">
        <v>1725.1000000000004</v>
      </c>
      <c r="F179" s="231">
        <v>1700.7500000000002</v>
      </c>
      <c r="G179" s="231">
        <v>1661.5000000000005</v>
      </c>
      <c r="H179" s="231">
        <v>1788.7000000000003</v>
      </c>
      <c r="I179" s="231">
        <v>1827.9499999999998</v>
      </c>
      <c r="J179" s="231">
        <v>1852.3000000000002</v>
      </c>
      <c r="K179" s="230">
        <v>1803.6</v>
      </c>
      <c r="L179" s="230">
        <v>1740</v>
      </c>
      <c r="M179" s="230">
        <v>0.37598999999999999</v>
      </c>
      <c r="N179" s="1"/>
      <c r="O179" s="1"/>
    </row>
    <row r="180" spans="1:15" ht="12.75" customHeight="1">
      <c r="A180" s="30">
        <v>170</v>
      </c>
      <c r="B180" s="216" t="s">
        <v>254</v>
      </c>
      <c r="C180" s="230">
        <v>433.3</v>
      </c>
      <c r="D180" s="231">
        <v>433.84999999999997</v>
      </c>
      <c r="E180" s="231">
        <v>430.24999999999994</v>
      </c>
      <c r="F180" s="231">
        <v>427.2</v>
      </c>
      <c r="G180" s="231">
        <v>423.59999999999997</v>
      </c>
      <c r="H180" s="231">
        <v>436.89999999999992</v>
      </c>
      <c r="I180" s="231">
        <v>440.49999999999994</v>
      </c>
      <c r="J180" s="231">
        <v>443.5499999999999</v>
      </c>
      <c r="K180" s="230">
        <v>437.45</v>
      </c>
      <c r="L180" s="230">
        <v>430.8</v>
      </c>
      <c r="M180" s="230">
        <v>0.26751000000000003</v>
      </c>
      <c r="N180" s="1"/>
      <c r="O180" s="1"/>
    </row>
    <row r="181" spans="1:15" ht="12.75" customHeight="1">
      <c r="A181" s="30">
        <v>171</v>
      </c>
      <c r="B181" s="216" t="s">
        <v>107</v>
      </c>
      <c r="C181" s="230">
        <v>974.75</v>
      </c>
      <c r="D181" s="231">
        <v>971.7833333333333</v>
      </c>
      <c r="E181" s="231">
        <v>966.56666666666661</v>
      </c>
      <c r="F181" s="231">
        <v>958.38333333333333</v>
      </c>
      <c r="G181" s="231">
        <v>953.16666666666663</v>
      </c>
      <c r="H181" s="231">
        <v>979.96666666666658</v>
      </c>
      <c r="I181" s="231">
        <v>985.18333333333328</v>
      </c>
      <c r="J181" s="231">
        <v>993.36666666666656</v>
      </c>
      <c r="K181" s="230">
        <v>977</v>
      </c>
      <c r="L181" s="230">
        <v>963.6</v>
      </c>
      <c r="M181" s="230">
        <v>8.6852</v>
      </c>
      <c r="N181" s="1"/>
      <c r="O181" s="1"/>
    </row>
    <row r="182" spans="1:15" ht="12.75" customHeight="1">
      <c r="A182" s="30">
        <v>172</v>
      </c>
      <c r="B182" s="216" t="s">
        <v>255</v>
      </c>
      <c r="C182" s="230">
        <v>440.5</v>
      </c>
      <c r="D182" s="231">
        <v>440.06666666666666</v>
      </c>
      <c r="E182" s="231">
        <v>436.98333333333335</v>
      </c>
      <c r="F182" s="231">
        <v>433.4666666666667</v>
      </c>
      <c r="G182" s="231">
        <v>430.38333333333338</v>
      </c>
      <c r="H182" s="231">
        <v>443.58333333333331</v>
      </c>
      <c r="I182" s="231">
        <v>446.66666666666669</v>
      </c>
      <c r="J182" s="231">
        <v>450.18333333333328</v>
      </c>
      <c r="K182" s="230">
        <v>443.15</v>
      </c>
      <c r="L182" s="230">
        <v>436.55</v>
      </c>
      <c r="M182" s="230">
        <v>0.97197999999999996</v>
      </c>
      <c r="N182" s="1"/>
      <c r="O182" s="1"/>
    </row>
    <row r="183" spans="1:15" ht="12.75" customHeight="1">
      <c r="A183" s="30">
        <v>173</v>
      </c>
      <c r="B183" s="216" t="s">
        <v>108</v>
      </c>
      <c r="C183" s="230">
        <v>1279.3</v>
      </c>
      <c r="D183" s="231">
        <v>1282.7833333333335</v>
      </c>
      <c r="E183" s="231">
        <v>1263.8166666666671</v>
      </c>
      <c r="F183" s="231">
        <v>1248.3333333333335</v>
      </c>
      <c r="G183" s="231">
        <v>1229.366666666667</v>
      </c>
      <c r="H183" s="231">
        <v>1298.2666666666671</v>
      </c>
      <c r="I183" s="231">
        <v>1317.2333333333338</v>
      </c>
      <c r="J183" s="231">
        <v>1332.7166666666672</v>
      </c>
      <c r="K183" s="230">
        <v>1301.75</v>
      </c>
      <c r="L183" s="230">
        <v>1267.3</v>
      </c>
      <c r="M183" s="230">
        <v>8.5542200000000008</v>
      </c>
      <c r="N183" s="1"/>
      <c r="O183" s="1"/>
    </row>
    <row r="184" spans="1:15" ht="12.75" customHeight="1">
      <c r="A184" s="30">
        <v>174</v>
      </c>
      <c r="B184" s="216" t="s">
        <v>109</v>
      </c>
      <c r="C184" s="230">
        <v>294.55</v>
      </c>
      <c r="D184" s="231">
        <v>295.93333333333334</v>
      </c>
      <c r="E184" s="231">
        <v>292.56666666666666</v>
      </c>
      <c r="F184" s="231">
        <v>290.58333333333331</v>
      </c>
      <c r="G184" s="231">
        <v>287.21666666666664</v>
      </c>
      <c r="H184" s="231">
        <v>297.91666666666669</v>
      </c>
      <c r="I184" s="231">
        <v>301.28333333333336</v>
      </c>
      <c r="J184" s="231">
        <v>303.26666666666671</v>
      </c>
      <c r="K184" s="230">
        <v>299.3</v>
      </c>
      <c r="L184" s="230">
        <v>293.95</v>
      </c>
      <c r="M184" s="230">
        <v>4.3556699999999999</v>
      </c>
      <c r="N184" s="1"/>
      <c r="O184" s="1"/>
    </row>
    <row r="185" spans="1:15" ht="12.75" customHeight="1">
      <c r="A185" s="30">
        <v>175</v>
      </c>
      <c r="B185" s="216" t="s">
        <v>356</v>
      </c>
      <c r="C185" s="230">
        <v>267.89999999999998</v>
      </c>
      <c r="D185" s="231">
        <v>270.95</v>
      </c>
      <c r="E185" s="231">
        <v>264.14999999999998</v>
      </c>
      <c r="F185" s="231">
        <v>260.39999999999998</v>
      </c>
      <c r="G185" s="231">
        <v>253.59999999999997</v>
      </c>
      <c r="H185" s="231">
        <v>274.7</v>
      </c>
      <c r="I185" s="231">
        <v>281.50000000000006</v>
      </c>
      <c r="J185" s="231">
        <v>285.25</v>
      </c>
      <c r="K185" s="230">
        <v>277.75</v>
      </c>
      <c r="L185" s="230">
        <v>267.2</v>
      </c>
      <c r="M185" s="230">
        <v>20.837350000000001</v>
      </c>
      <c r="N185" s="1"/>
      <c r="O185" s="1"/>
    </row>
    <row r="186" spans="1:15" ht="12.75" customHeight="1">
      <c r="A186" s="30">
        <v>176</v>
      </c>
      <c r="B186" s="216" t="s">
        <v>110</v>
      </c>
      <c r="C186" s="230">
        <v>1723.65</v>
      </c>
      <c r="D186" s="231">
        <v>1713.7333333333333</v>
      </c>
      <c r="E186" s="231">
        <v>1698.9666666666667</v>
      </c>
      <c r="F186" s="231">
        <v>1674.2833333333333</v>
      </c>
      <c r="G186" s="231">
        <v>1659.5166666666667</v>
      </c>
      <c r="H186" s="231">
        <v>1738.4166666666667</v>
      </c>
      <c r="I186" s="231">
        <v>1753.1833333333336</v>
      </c>
      <c r="J186" s="231">
        <v>1777.8666666666668</v>
      </c>
      <c r="K186" s="230">
        <v>1728.5</v>
      </c>
      <c r="L186" s="230">
        <v>1689.05</v>
      </c>
      <c r="M186" s="230">
        <v>7.2039799999999996</v>
      </c>
      <c r="N186" s="1"/>
      <c r="O186" s="1"/>
    </row>
    <row r="187" spans="1:15" ht="12.75" customHeight="1">
      <c r="A187" s="30">
        <v>177</v>
      </c>
      <c r="B187" s="216" t="s">
        <v>357</v>
      </c>
      <c r="C187" s="230">
        <v>645.65</v>
      </c>
      <c r="D187" s="231">
        <v>649.30000000000007</v>
      </c>
      <c r="E187" s="231">
        <v>638.70000000000016</v>
      </c>
      <c r="F187" s="231">
        <v>631.75000000000011</v>
      </c>
      <c r="G187" s="231">
        <v>621.1500000000002</v>
      </c>
      <c r="H187" s="231">
        <v>656.25000000000011</v>
      </c>
      <c r="I187" s="231">
        <v>666.85</v>
      </c>
      <c r="J187" s="231">
        <v>673.80000000000007</v>
      </c>
      <c r="K187" s="230">
        <v>659.9</v>
      </c>
      <c r="L187" s="230">
        <v>642.35</v>
      </c>
      <c r="M187" s="230">
        <v>1.71688</v>
      </c>
      <c r="N187" s="1"/>
      <c r="O187" s="1"/>
    </row>
    <row r="188" spans="1:15" ht="12.75" customHeight="1">
      <c r="A188" s="30">
        <v>178</v>
      </c>
      <c r="B188" s="216" t="s">
        <v>851</v>
      </c>
      <c r="C188" s="230">
        <v>274.10000000000002</v>
      </c>
      <c r="D188" s="231">
        <v>273.56666666666666</v>
      </c>
      <c r="E188" s="231">
        <v>271.63333333333333</v>
      </c>
      <c r="F188" s="231">
        <v>269.16666666666669</v>
      </c>
      <c r="G188" s="231">
        <v>267.23333333333335</v>
      </c>
      <c r="H188" s="231">
        <v>276.0333333333333</v>
      </c>
      <c r="I188" s="231">
        <v>277.96666666666658</v>
      </c>
      <c r="J188" s="231">
        <v>280.43333333333328</v>
      </c>
      <c r="K188" s="230">
        <v>275.5</v>
      </c>
      <c r="L188" s="230">
        <v>271.10000000000002</v>
      </c>
      <c r="M188" s="230">
        <v>1.25383</v>
      </c>
      <c r="N188" s="1"/>
      <c r="O188" s="1"/>
    </row>
    <row r="189" spans="1:15" ht="12.75" customHeight="1">
      <c r="A189" s="30">
        <v>179</v>
      </c>
      <c r="B189" s="216" t="s">
        <v>359</v>
      </c>
      <c r="C189" s="230">
        <v>1885.2</v>
      </c>
      <c r="D189" s="231">
        <v>1897.3833333333332</v>
      </c>
      <c r="E189" s="231">
        <v>1857.8166666666664</v>
      </c>
      <c r="F189" s="231">
        <v>1830.4333333333332</v>
      </c>
      <c r="G189" s="231">
        <v>1790.8666666666663</v>
      </c>
      <c r="H189" s="231">
        <v>1924.7666666666664</v>
      </c>
      <c r="I189" s="231">
        <v>1964.333333333333</v>
      </c>
      <c r="J189" s="231">
        <v>1991.7166666666665</v>
      </c>
      <c r="K189" s="230">
        <v>1936.95</v>
      </c>
      <c r="L189" s="230">
        <v>1870</v>
      </c>
      <c r="M189" s="230">
        <v>0.32762999999999998</v>
      </c>
      <c r="N189" s="1"/>
      <c r="O189" s="1"/>
    </row>
    <row r="190" spans="1:15" ht="12.75" customHeight="1">
      <c r="A190" s="30">
        <v>180</v>
      </c>
      <c r="B190" s="216" t="s">
        <v>360</v>
      </c>
      <c r="C190" s="230">
        <v>655.7</v>
      </c>
      <c r="D190" s="231">
        <v>651.75</v>
      </c>
      <c r="E190" s="231">
        <v>643.20000000000005</v>
      </c>
      <c r="F190" s="231">
        <v>630.70000000000005</v>
      </c>
      <c r="G190" s="231">
        <v>622.15000000000009</v>
      </c>
      <c r="H190" s="231">
        <v>664.25</v>
      </c>
      <c r="I190" s="231">
        <v>672.8</v>
      </c>
      <c r="J190" s="231">
        <v>685.3</v>
      </c>
      <c r="K190" s="230">
        <v>660.3</v>
      </c>
      <c r="L190" s="230">
        <v>639.25</v>
      </c>
      <c r="M190" s="230">
        <v>1.0610299999999999</v>
      </c>
      <c r="N190" s="1"/>
      <c r="O190" s="1"/>
    </row>
    <row r="191" spans="1:15" ht="12.75" customHeight="1">
      <c r="A191" s="30">
        <v>181</v>
      </c>
      <c r="B191" s="216" t="s">
        <v>361</v>
      </c>
      <c r="C191" s="230">
        <v>280.7</v>
      </c>
      <c r="D191" s="231">
        <v>277.33333333333331</v>
      </c>
      <c r="E191" s="231">
        <v>271.26666666666665</v>
      </c>
      <c r="F191" s="231">
        <v>261.83333333333331</v>
      </c>
      <c r="G191" s="231">
        <v>255.76666666666665</v>
      </c>
      <c r="H191" s="231">
        <v>286.76666666666665</v>
      </c>
      <c r="I191" s="231">
        <v>292.83333333333337</v>
      </c>
      <c r="J191" s="231">
        <v>302.26666666666665</v>
      </c>
      <c r="K191" s="230">
        <v>283.39999999999998</v>
      </c>
      <c r="L191" s="230">
        <v>267.89999999999998</v>
      </c>
      <c r="M191" s="230">
        <v>28.4299</v>
      </c>
      <c r="N191" s="1"/>
      <c r="O191" s="1"/>
    </row>
    <row r="192" spans="1:15" ht="12.75" customHeight="1">
      <c r="A192" s="30">
        <v>182</v>
      </c>
      <c r="B192" s="216" t="s">
        <v>362</v>
      </c>
      <c r="C192" s="230">
        <v>3221.15</v>
      </c>
      <c r="D192" s="231">
        <v>3191.5</v>
      </c>
      <c r="E192" s="231">
        <v>3132</v>
      </c>
      <c r="F192" s="231">
        <v>3042.85</v>
      </c>
      <c r="G192" s="231">
        <v>2983.35</v>
      </c>
      <c r="H192" s="231">
        <v>3280.65</v>
      </c>
      <c r="I192" s="231">
        <v>3340.15</v>
      </c>
      <c r="J192" s="231">
        <v>3429.3</v>
      </c>
      <c r="K192" s="230">
        <v>3251</v>
      </c>
      <c r="L192" s="230">
        <v>3102.35</v>
      </c>
      <c r="M192" s="230">
        <v>4.8698800000000002</v>
      </c>
      <c r="N192" s="1"/>
      <c r="O192" s="1"/>
    </row>
    <row r="193" spans="1:15" ht="12.75" customHeight="1">
      <c r="A193" s="30">
        <v>183</v>
      </c>
      <c r="B193" s="216" t="s">
        <v>111</v>
      </c>
      <c r="C193" s="230">
        <v>469.9</v>
      </c>
      <c r="D193" s="231">
        <v>467.15000000000003</v>
      </c>
      <c r="E193" s="231">
        <v>463.55000000000007</v>
      </c>
      <c r="F193" s="231">
        <v>457.20000000000005</v>
      </c>
      <c r="G193" s="231">
        <v>453.60000000000008</v>
      </c>
      <c r="H193" s="231">
        <v>473.50000000000006</v>
      </c>
      <c r="I193" s="231">
        <v>477.10000000000008</v>
      </c>
      <c r="J193" s="231">
        <v>483.45000000000005</v>
      </c>
      <c r="K193" s="230">
        <v>470.75</v>
      </c>
      <c r="L193" s="230">
        <v>460.8</v>
      </c>
      <c r="M193" s="230">
        <v>6.0184199999999999</v>
      </c>
      <c r="N193" s="1"/>
      <c r="O193" s="1"/>
    </row>
    <row r="194" spans="1:15" ht="12.75" customHeight="1">
      <c r="A194" s="30">
        <v>184</v>
      </c>
      <c r="B194" s="216" t="s">
        <v>363</v>
      </c>
      <c r="C194" s="230">
        <v>544.79999999999995</v>
      </c>
      <c r="D194" s="231">
        <v>546.58333333333326</v>
      </c>
      <c r="E194" s="231">
        <v>539.76666666666654</v>
      </c>
      <c r="F194" s="231">
        <v>534.73333333333323</v>
      </c>
      <c r="G194" s="231">
        <v>527.91666666666652</v>
      </c>
      <c r="H194" s="231">
        <v>551.61666666666656</v>
      </c>
      <c r="I194" s="231">
        <v>558.43333333333317</v>
      </c>
      <c r="J194" s="231">
        <v>563.46666666666658</v>
      </c>
      <c r="K194" s="230">
        <v>553.4</v>
      </c>
      <c r="L194" s="230">
        <v>541.54999999999995</v>
      </c>
      <c r="M194" s="230">
        <v>5.1811400000000001</v>
      </c>
      <c r="N194" s="1"/>
      <c r="O194" s="1"/>
    </row>
    <row r="195" spans="1:15" ht="12.75" customHeight="1">
      <c r="A195" s="30">
        <v>185</v>
      </c>
      <c r="B195" s="216" t="s">
        <v>364</v>
      </c>
      <c r="C195" s="230">
        <v>108.55</v>
      </c>
      <c r="D195" s="231">
        <v>109.96666666666665</v>
      </c>
      <c r="E195" s="231">
        <v>106.58333333333331</v>
      </c>
      <c r="F195" s="231">
        <v>104.61666666666666</v>
      </c>
      <c r="G195" s="231">
        <v>101.23333333333332</v>
      </c>
      <c r="H195" s="231">
        <v>111.93333333333331</v>
      </c>
      <c r="I195" s="231">
        <v>115.31666666666666</v>
      </c>
      <c r="J195" s="231">
        <v>117.2833333333333</v>
      </c>
      <c r="K195" s="230">
        <v>113.35</v>
      </c>
      <c r="L195" s="230">
        <v>108</v>
      </c>
      <c r="M195" s="230">
        <v>14.111420000000001</v>
      </c>
      <c r="N195" s="1"/>
      <c r="O195" s="1"/>
    </row>
    <row r="196" spans="1:15" ht="12.75" customHeight="1">
      <c r="A196" s="30">
        <v>186</v>
      </c>
      <c r="B196" s="216" t="s">
        <v>365</v>
      </c>
      <c r="C196" s="230">
        <v>127.05</v>
      </c>
      <c r="D196" s="231">
        <v>127.8</v>
      </c>
      <c r="E196" s="231">
        <v>125.94999999999999</v>
      </c>
      <c r="F196" s="231">
        <v>124.85</v>
      </c>
      <c r="G196" s="231">
        <v>122.99999999999999</v>
      </c>
      <c r="H196" s="231">
        <v>128.89999999999998</v>
      </c>
      <c r="I196" s="231">
        <v>130.75</v>
      </c>
      <c r="J196" s="231">
        <v>131.85</v>
      </c>
      <c r="K196" s="230">
        <v>129.65</v>
      </c>
      <c r="L196" s="230">
        <v>126.7</v>
      </c>
      <c r="M196" s="230">
        <v>12.41812</v>
      </c>
      <c r="N196" s="1"/>
      <c r="O196" s="1"/>
    </row>
    <row r="197" spans="1:15" ht="12.75" customHeight="1">
      <c r="A197" s="30">
        <v>187</v>
      </c>
      <c r="B197" s="216" t="s">
        <v>256</v>
      </c>
      <c r="C197" s="230">
        <v>266.8</v>
      </c>
      <c r="D197" s="231">
        <v>270</v>
      </c>
      <c r="E197" s="231">
        <v>262.60000000000002</v>
      </c>
      <c r="F197" s="231">
        <v>258.40000000000003</v>
      </c>
      <c r="G197" s="231">
        <v>251.00000000000006</v>
      </c>
      <c r="H197" s="231">
        <v>274.2</v>
      </c>
      <c r="I197" s="231">
        <v>281.59999999999997</v>
      </c>
      <c r="J197" s="231">
        <v>285.79999999999995</v>
      </c>
      <c r="K197" s="230">
        <v>277.39999999999998</v>
      </c>
      <c r="L197" s="230">
        <v>265.8</v>
      </c>
      <c r="M197" s="230">
        <v>5.1923700000000004</v>
      </c>
      <c r="N197" s="1"/>
      <c r="O197" s="1"/>
    </row>
    <row r="198" spans="1:15" ht="12.75" customHeight="1">
      <c r="A198" s="30">
        <v>188</v>
      </c>
      <c r="B198" s="216" t="s">
        <v>367</v>
      </c>
      <c r="C198" s="230">
        <v>1022.2</v>
      </c>
      <c r="D198" s="231">
        <v>1025.3500000000001</v>
      </c>
      <c r="E198" s="231">
        <v>1014.9000000000003</v>
      </c>
      <c r="F198" s="231">
        <v>1007.6000000000001</v>
      </c>
      <c r="G198" s="231">
        <v>997.15000000000032</v>
      </c>
      <c r="H198" s="231">
        <v>1032.6500000000003</v>
      </c>
      <c r="I198" s="231">
        <v>1043.1000000000001</v>
      </c>
      <c r="J198" s="231">
        <v>1050.4000000000003</v>
      </c>
      <c r="K198" s="230">
        <v>1035.8</v>
      </c>
      <c r="L198" s="230">
        <v>1018.05</v>
      </c>
      <c r="M198" s="230">
        <v>1.8</v>
      </c>
      <c r="N198" s="1"/>
      <c r="O198" s="1"/>
    </row>
    <row r="199" spans="1:15" ht="12.75" customHeight="1">
      <c r="A199" s="30">
        <v>189</v>
      </c>
      <c r="B199" s="216" t="s">
        <v>113</v>
      </c>
      <c r="C199" s="230">
        <v>1042.2</v>
      </c>
      <c r="D199" s="231">
        <v>1037.8166666666666</v>
      </c>
      <c r="E199" s="231">
        <v>1020.6333333333332</v>
      </c>
      <c r="F199" s="231">
        <v>999.06666666666661</v>
      </c>
      <c r="G199" s="231">
        <v>981.88333333333321</v>
      </c>
      <c r="H199" s="231">
        <v>1059.3833333333332</v>
      </c>
      <c r="I199" s="231">
        <v>1076.5666666666666</v>
      </c>
      <c r="J199" s="231">
        <v>1098.1333333333332</v>
      </c>
      <c r="K199" s="230">
        <v>1055</v>
      </c>
      <c r="L199" s="230">
        <v>1016.25</v>
      </c>
      <c r="M199" s="230">
        <v>95.094459999999998</v>
      </c>
      <c r="N199" s="1"/>
      <c r="O199" s="1"/>
    </row>
    <row r="200" spans="1:15" ht="12.75" customHeight="1">
      <c r="A200" s="30">
        <v>190</v>
      </c>
      <c r="B200" s="216" t="s">
        <v>115</v>
      </c>
      <c r="C200" s="230">
        <v>1807.15</v>
      </c>
      <c r="D200" s="231">
        <v>1800.3000000000002</v>
      </c>
      <c r="E200" s="231">
        <v>1790.1500000000003</v>
      </c>
      <c r="F200" s="231">
        <v>1773.15</v>
      </c>
      <c r="G200" s="231">
        <v>1763.0000000000002</v>
      </c>
      <c r="H200" s="231">
        <v>1817.3000000000004</v>
      </c>
      <c r="I200" s="231">
        <v>1827.45</v>
      </c>
      <c r="J200" s="231">
        <v>1844.4500000000005</v>
      </c>
      <c r="K200" s="230">
        <v>1810.45</v>
      </c>
      <c r="L200" s="230">
        <v>1783.3</v>
      </c>
      <c r="M200" s="230">
        <v>3.73312</v>
      </c>
      <c r="N200" s="1"/>
      <c r="O200" s="1"/>
    </row>
    <row r="201" spans="1:15" ht="12.75" customHeight="1">
      <c r="A201" s="30">
        <v>191</v>
      </c>
      <c r="B201" s="216" t="s">
        <v>116</v>
      </c>
      <c r="C201" s="230">
        <v>1666.65</v>
      </c>
      <c r="D201" s="231">
        <v>1679.9833333333333</v>
      </c>
      <c r="E201" s="231">
        <v>1639.9666666666667</v>
      </c>
      <c r="F201" s="231">
        <v>1613.2833333333333</v>
      </c>
      <c r="G201" s="231">
        <v>1573.2666666666667</v>
      </c>
      <c r="H201" s="231">
        <v>1706.6666666666667</v>
      </c>
      <c r="I201" s="231">
        <v>1746.6833333333336</v>
      </c>
      <c r="J201" s="231">
        <v>1773.3666666666668</v>
      </c>
      <c r="K201" s="230">
        <v>1720</v>
      </c>
      <c r="L201" s="230">
        <v>1653.3</v>
      </c>
      <c r="M201" s="230">
        <v>162.02574000000001</v>
      </c>
      <c r="N201" s="1"/>
      <c r="O201" s="1"/>
    </row>
    <row r="202" spans="1:15" ht="12.75" customHeight="1">
      <c r="A202" s="30">
        <v>192</v>
      </c>
      <c r="B202" s="216" t="s">
        <v>117</v>
      </c>
      <c r="C202" s="230">
        <v>533.4</v>
      </c>
      <c r="D202" s="231">
        <v>535.06666666666672</v>
      </c>
      <c r="E202" s="231">
        <v>527.63333333333344</v>
      </c>
      <c r="F202" s="231">
        <v>521.86666666666667</v>
      </c>
      <c r="G202" s="231">
        <v>514.43333333333339</v>
      </c>
      <c r="H202" s="231">
        <v>540.83333333333348</v>
      </c>
      <c r="I202" s="231">
        <v>548.26666666666665</v>
      </c>
      <c r="J202" s="231">
        <v>554.03333333333353</v>
      </c>
      <c r="K202" s="230">
        <v>542.5</v>
      </c>
      <c r="L202" s="230">
        <v>529.29999999999995</v>
      </c>
      <c r="M202" s="230">
        <v>34.176169999999999</v>
      </c>
      <c r="N202" s="1"/>
      <c r="O202" s="1"/>
    </row>
    <row r="203" spans="1:15" ht="12.75" customHeight="1">
      <c r="A203" s="30">
        <v>193</v>
      </c>
      <c r="B203" s="216" t="s">
        <v>368</v>
      </c>
      <c r="C203" s="230">
        <v>62.85</v>
      </c>
      <c r="D203" s="231">
        <v>63.066666666666663</v>
      </c>
      <c r="E203" s="231">
        <v>62.383333333333326</v>
      </c>
      <c r="F203" s="231">
        <v>61.916666666666664</v>
      </c>
      <c r="G203" s="231">
        <v>61.233333333333327</v>
      </c>
      <c r="H203" s="231">
        <v>63.533333333333324</v>
      </c>
      <c r="I203" s="231">
        <v>64.216666666666669</v>
      </c>
      <c r="J203" s="231">
        <v>64.683333333333323</v>
      </c>
      <c r="K203" s="230">
        <v>63.75</v>
      </c>
      <c r="L203" s="230">
        <v>62.6</v>
      </c>
      <c r="M203" s="230">
        <v>19.485810000000001</v>
      </c>
      <c r="N203" s="1"/>
      <c r="O203" s="1"/>
    </row>
    <row r="204" spans="1:15" ht="12.75" customHeight="1">
      <c r="A204" s="30">
        <v>194</v>
      </c>
      <c r="B204" s="216" t="s">
        <v>817</v>
      </c>
      <c r="C204" s="230">
        <v>603.54999999999995</v>
      </c>
      <c r="D204" s="231">
        <v>580.2166666666667</v>
      </c>
      <c r="E204" s="231">
        <v>544.43333333333339</v>
      </c>
      <c r="F204" s="231">
        <v>485.31666666666672</v>
      </c>
      <c r="G204" s="231">
        <v>449.53333333333342</v>
      </c>
      <c r="H204" s="231">
        <v>639.33333333333337</v>
      </c>
      <c r="I204" s="231">
        <v>675.11666666666667</v>
      </c>
      <c r="J204" s="231">
        <v>734.23333333333335</v>
      </c>
      <c r="K204" s="230">
        <v>616</v>
      </c>
      <c r="L204" s="230">
        <v>521.1</v>
      </c>
      <c r="M204" s="230">
        <v>13.482329999999999</v>
      </c>
      <c r="N204" s="1"/>
      <c r="O204" s="1"/>
    </row>
    <row r="205" spans="1:15" ht="12.75" customHeight="1">
      <c r="A205" s="30">
        <v>195</v>
      </c>
      <c r="B205" s="216" t="s">
        <v>369</v>
      </c>
      <c r="C205" s="230">
        <v>800.7</v>
      </c>
      <c r="D205" s="231">
        <v>796.55000000000007</v>
      </c>
      <c r="E205" s="231">
        <v>787.60000000000014</v>
      </c>
      <c r="F205" s="231">
        <v>774.50000000000011</v>
      </c>
      <c r="G205" s="231">
        <v>765.55000000000018</v>
      </c>
      <c r="H205" s="231">
        <v>809.65000000000009</v>
      </c>
      <c r="I205" s="231">
        <v>818.60000000000014</v>
      </c>
      <c r="J205" s="231">
        <v>831.7</v>
      </c>
      <c r="K205" s="230">
        <v>805.5</v>
      </c>
      <c r="L205" s="230">
        <v>783.45</v>
      </c>
      <c r="M205" s="230">
        <v>2.9295300000000002</v>
      </c>
      <c r="N205" s="1"/>
      <c r="O205" s="1"/>
    </row>
    <row r="206" spans="1:15" ht="12.75" customHeight="1">
      <c r="A206" s="30">
        <v>196</v>
      </c>
      <c r="B206" s="216" t="s">
        <v>370</v>
      </c>
      <c r="C206" s="230">
        <v>847.7</v>
      </c>
      <c r="D206" s="231">
        <v>845.13333333333333</v>
      </c>
      <c r="E206" s="231">
        <v>840.26666666666665</v>
      </c>
      <c r="F206" s="231">
        <v>832.83333333333337</v>
      </c>
      <c r="G206" s="231">
        <v>827.9666666666667</v>
      </c>
      <c r="H206" s="231">
        <v>852.56666666666661</v>
      </c>
      <c r="I206" s="231">
        <v>857.43333333333317</v>
      </c>
      <c r="J206" s="231">
        <v>864.86666666666656</v>
      </c>
      <c r="K206" s="230">
        <v>850</v>
      </c>
      <c r="L206" s="230">
        <v>837.7</v>
      </c>
      <c r="M206" s="230">
        <v>0.20705000000000001</v>
      </c>
      <c r="N206" s="1"/>
      <c r="O206" s="1"/>
    </row>
    <row r="207" spans="1:15" ht="12.75" customHeight="1">
      <c r="A207" s="30">
        <v>197</v>
      </c>
      <c r="B207" s="216" t="s">
        <v>112</v>
      </c>
      <c r="C207" s="230">
        <v>1215.2</v>
      </c>
      <c r="D207" s="231">
        <v>1204.3</v>
      </c>
      <c r="E207" s="231">
        <v>1186.5999999999999</v>
      </c>
      <c r="F207" s="231">
        <v>1158</v>
      </c>
      <c r="G207" s="231">
        <v>1140.3</v>
      </c>
      <c r="H207" s="231">
        <v>1232.8999999999999</v>
      </c>
      <c r="I207" s="231">
        <v>1250.6000000000001</v>
      </c>
      <c r="J207" s="231">
        <v>1279.1999999999998</v>
      </c>
      <c r="K207" s="230">
        <v>1222</v>
      </c>
      <c r="L207" s="230">
        <v>1175.7</v>
      </c>
      <c r="M207" s="230">
        <v>9.2315299999999993</v>
      </c>
      <c r="N207" s="1"/>
      <c r="O207" s="1"/>
    </row>
    <row r="208" spans="1:15" ht="12.75" customHeight="1">
      <c r="A208" s="30">
        <v>198</v>
      </c>
      <c r="B208" s="216" t="s">
        <v>118</v>
      </c>
      <c r="C208" s="230">
        <v>2465.9499999999998</v>
      </c>
      <c r="D208" s="231">
        <v>2451.4833333333331</v>
      </c>
      <c r="E208" s="231">
        <v>2433.9666666666662</v>
      </c>
      <c r="F208" s="231">
        <v>2401.9833333333331</v>
      </c>
      <c r="G208" s="231">
        <v>2384.4666666666662</v>
      </c>
      <c r="H208" s="231">
        <v>2483.4666666666662</v>
      </c>
      <c r="I208" s="231">
        <v>2500.9833333333336</v>
      </c>
      <c r="J208" s="231">
        <v>2532.9666666666662</v>
      </c>
      <c r="K208" s="230">
        <v>2469</v>
      </c>
      <c r="L208" s="230">
        <v>2419.5</v>
      </c>
      <c r="M208" s="230">
        <v>6.5622400000000001</v>
      </c>
      <c r="N208" s="1"/>
      <c r="O208" s="1"/>
    </row>
    <row r="209" spans="1:15" ht="12.75" customHeight="1">
      <c r="A209" s="30">
        <v>199</v>
      </c>
      <c r="B209" s="216" t="s">
        <v>765</v>
      </c>
      <c r="C209" s="230">
        <v>294.2</v>
      </c>
      <c r="D209" s="231">
        <v>299.7</v>
      </c>
      <c r="E209" s="231">
        <v>287.5</v>
      </c>
      <c r="F209" s="231">
        <v>280.8</v>
      </c>
      <c r="G209" s="231">
        <v>268.60000000000002</v>
      </c>
      <c r="H209" s="231">
        <v>306.39999999999998</v>
      </c>
      <c r="I209" s="231">
        <v>318.59999999999991</v>
      </c>
      <c r="J209" s="231">
        <v>325.29999999999995</v>
      </c>
      <c r="K209" s="230">
        <v>311.89999999999998</v>
      </c>
      <c r="L209" s="230">
        <v>293</v>
      </c>
      <c r="M209" s="230">
        <v>3.91628</v>
      </c>
      <c r="N209" s="1"/>
      <c r="O209" s="1"/>
    </row>
    <row r="210" spans="1:15" ht="12.75" customHeight="1">
      <c r="A210" s="30">
        <v>200</v>
      </c>
      <c r="B210" s="216" t="s">
        <v>120</v>
      </c>
      <c r="C210" s="230">
        <v>428.7</v>
      </c>
      <c r="D210" s="231">
        <v>426.48333333333329</v>
      </c>
      <c r="E210" s="231">
        <v>423.81666666666661</v>
      </c>
      <c r="F210" s="231">
        <v>418.93333333333334</v>
      </c>
      <c r="G210" s="231">
        <v>416.26666666666665</v>
      </c>
      <c r="H210" s="231">
        <v>431.36666666666656</v>
      </c>
      <c r="I210" s="231">
        <v>434.03333333333319</v>
      </c>
      <c r="J210" s="231">
        <v>438.91666666666652</v>
      </c>
      <c r="K210" s="230">
        <v>429.15</v>
      </c>
      <c r="L210" s="230">
        <v>421.6</v>
      </c>
      <c r="M210" s="230">
        <v>69.203400000000002</v>
      </c>
      <c r="N210" s="1"/>
      <c r="O210" s="1"/>
    </row>
    <row r="211" spans="1:15" ht="12.75" customHeight="1">
      <c r="A211" s="30">
        <v>201</v>
      </c>
      <c r="B211" s="216" t="s">
        <v>772</v>
      </c>
      <c r="C211" s="230">
        <v>1044.8499999999999</v>
      </c>
      <c r="D211" s="231">
        <v>1044.7</v>
      </c>
      <c r="E211" s="231">
        <v>1025.1500000000001</v>
      </c>
      <c r="F211" s="231">
        <v>1005.45</v>
      </c>
      <c r="G211" s="231">
        <v>985.90000000000009</v>
      </c>
      <c r="H211" s="231">
        <v>1064.4000000000001</v>
      </c>
      <c r="I211" s="231">
        <v>1083.9499999999998</v>
      </c>
      <c r="J211" s="231">
        <v>1103.6500000000001</v>
      </c>
      <c r="K211" s="230">
        <v>1064.25</v>
      </c>
      <c r="L211" s="230">
        <v>1025</v>
      </c>
      <c r="M211" s="230">
        <v>0.23211999999999999</v>
      </c>
      <c r="N211" s="1"/>
      <c r="O211" s="1"/>
    </row>
    <row r="212" spans="1:15" ht="12.75" customHeight="1">
      <c r="A212" s="30">
        <v>202</v>
      </c>
      <c r="B212" s="216" t="s">
        <v>257</v>
      </c>
      <c r="C212" s="230">
        <v>2831.45</v>
      </c>
      <c r="D212" s="231">
        <v>2820.8166666666671</v>
      </c>
      <c r="E212" s="231">
        <v>2801.6333333333341</v>
      </c>
      <c r="F212" s="231">
        <v>2771.8166666666671</v>
      </c>
      <c r="G212" s="231">
        <v>2752.6333333333341</v>
      </c>
      <c r="H212" s="231">
        <v>2850.6333333333341</v>
      </c>
      <c r="I212" s="231">
        <v>2869.8166666666675</v>
      </c>
      <c r="J212" s="231">
        <v>2899.6333333333341</v>
      </c>
      <c r="K212" s="230">
        <v>2840</v>
      </c>
      <c r="L212" s="230">
        <v>2791</v>
      </c>
      <c r="M212" s="230">
        <v>7.1554599999999997</v>
      </c>
      <c r="N212" s="1"/>
      <c r="O212" s="1"/>
    </row>
    <row r="213" spans="1:15" ht="12.75" customHeight="1">
      <c r="A213" s="30">
        <v>203</v>
      </c>
      <c r="B213" s="216" t="s">
        <v>372</v>
      </c>
      <c r="C213" s="230">
        <v>102.3</v>
      </c>
      <c r="D213" s="231">
        <v>101.66666666666667</v>
      </c>
      <c r="E213" s="231">
        <v>100.68333333333334</v>
      </c>
      <c r="F213" s="231">
        <v>99.066666666666663</v>
      </c>
      <c r="G213" s="231">
        <v>98.083333333333329</v>
      </c>
      <c r="H213" s="231">
        <v>103.28333333333335</v>
      </c>
      <c r="I213" s="231">
        <v>104.26666666666667</v>
      </c>
      <c r="J213" s="231">
        <v>105.88333333333335</v>
      </c>
      <c r="K213" s="230">
        <v>102.65</v>
      </c>
      <c r="L213" s="230">
        <v>100.05</v>
      </c>
      <c r="M213" s="230">
        <v>22.92398</v>
      </c>
      <c r="N213" s="1"/>
      <c r="O213" s="1"/>
    </row>
    <row r="214" spans="1:15" ht="12.75" customHeight="1">
      <c r="A214" s="30">
        <v>204</v>
      </c>
      <c r="B214" s="216" t="s">
        <v>121</v>
      </c>
      <c r="C214" s="230">
        <v>226.9</v>
      </c>
      <c r="D214" s="231">
        <v>225.43333333333331</v>
      </c>
      <c r="E214" s="231">
        <v>223.51666666666662</v>
      </c>
      <c r="F214" s="231">
        <v>220.13333333333333</v>
      </c>
      <c r="G214" s="231">
        <v>218.21666666666664</v>
      </c>
      <c r="H214" s="231">
        <v>228.81666666666661</v>
      </c>
      <c r="I214" s="231">
        <v>230.73333333333329</v>
      </c>
      <c r="J214" s="231">
        <v>234.11666666666659</v>
      </c>
      <c r="K214" s="230">
        <v>227.35</v>
      </c>
      <c r="L214" s="230">
        <v>222.05</v>
      </c>
      <c r="M214" s="230">
        <v>19.58849</v>
      </c>
      <c r="N214" s="1"/>
      <c r="O214" s="1"/>
    </row>
    <row r="215" spans="1:15" ht="12.75" customHeight="1">
      <c r="A215" s="30">
        <v>205</v>
      </c>
      <c r="B215" s="216" t="s">
        <v>122</v>
      </c>
      <c r="C215" s="230">
        <v>2551.85</v>
      </c>
      <c r="D215" s="231">
        <v>2557.4166666666665</v>
      </c>
      <c r="E215" s="231">
        <v>2535.833333333333</v>
      </c>
      <c r="F215" s="231">
        <v>2519.8166666666666</v>
      </c>
      <c r="G215" s="231">
        <v>2498.2333333333331</v>
      </c>
      <c r="H215" s="231">
        <v>2573.4333333333329</v>
      </c>
      <c r="I215" s="231">
        <v>2595.016666666666</v>
      </c>
      <c r="J215" s="231">
        <v>2611.0333333333328</v>
      </c>
      <c r="K215" s="230">
        <v>2579</v>
      </c>
      <c r="L215" s="230">
        <v>2541.4</v>
      </c>
      <c r="M215" s="230">
        <v>15.66977</v>
      </c>
      <c r="N215" s="1"/>
      <c r="O215" s="1"/>
    </row>
    <row r="216" spans="1:15" ht="12.75" customHeight="1">
      <c r="A216" s="30">
        <v>206</v>
      </c>
      <c r="B216" s="216" t="s">
        <v>258</v>
      </c>
      <c r="C216" s="230">
        <v>318.85000000000002</v>
      </c>
      <c r="D216" s="231">
        <v>318.93333333333334</v>
      </c>
      <c r="E216" s="231">
        <v>317.01666666666665</v>
      </c>
      <c r="F216" s="231">
        <v>315.18333333333334</v>
      </c>
      <c r="G216" s="231">
        <v>313.26666666666665</v>
      </c>
      <c r="H216" s="231">
        <v>320.76666666666665</v>
      </c>
      <c r="I216" s="231">
        <v>322.68333333333328</v>
      </c>
      <c r="J216" s="231">
        <v>324.51666666666665</v>
      </c>
      <c r="K216" s="230">
        <v>320.85000000000002</v>
      </c>
      <c r="L216" s="230">
        <v>317.10000000000002</v>
      </c>
      <c r="M216" s="230">
        <v>7.6776099999999996</v>
      </c>
      <c r="N216" s="1"/>
      <c r="O216" s="1"/>
    </row>
    <row r="217" spans="1:15" ht="12.75" customHeight="1">
      <c r="A217" s="30">
        <v>207</v>
      </c>
      <c r="B217" s="216" t="s">
        <v>286</v>
      </c>
      <c r="C217" s="230">
        <v>3088.85</v>
      </c>
      <c r="D217" s="231">
        <v>3100.6333333333332</v>
      </c>
      <c r="E217" s="231">
        <v>3069.1666666666665</v>
      </c>
      <c r="F217" s="231">
        <v>3049.4833333333331</v>
      </c>
      <c r="G217" s="231">
        <v>3018.0166666666664</v>
      </c>
      <c r="H217" s="231">
        <v>3120.3166666666666</v>
      </c>
      <c r="I217" s="231">
        <v>3151.7833333333338</v>
      </c>
      <c r="J217" s="231">
        <v>3171.4666666666667</v>
      </c>
      <c r="K217" s="230">
        <v>3132.1</v>
      </c>
      <c r="L217" s="230">
        <v>3080.95</v>
      </c>
      <c r="M217" s="230">
        <v>0.11049</v>
      </c>
      <c r="N217" s="1"/>
      <c r="O217" s="1"/>
    </row>
    <row r="218" spans="1:15" ht="12.75" customHeight="1">
      <c r="A218" s="30">
        <v>208</v>
      </c>
      <c r="B218" s="216" t="s">
        <v>773</v>
      </c>
      <c r="C218" s="230">
        <v>720.2</v>
      </c>
      <c r="D218" s="231">
        <v>718.88333333333333</v>
      </c>
      <c r="E218" s="231">
        <v>708.76666666666665</v>
      </c>
      <c r="F218" s="231">
        <v>697.33333333333337</v>
      </c>
      <c r="G218" s="231">
        <v>687.2166666666667</v>
      </c>
      <c r="H218" s="231">
        <v>730.31666666666661</v>
      </c>
      <c r="I218" s="231">
        <v>740.43333333333317</v>
      </c>
      <c r="J218" s="231">
        <v>751.86666666666656</v>
      </c>
      <c r="K218" s="230">
        <v>729</v>
      </c>
      <c r="L218" s="230">
        <v>707.45</v>
      </c>
      <c r="M218" s="230">
        <v>1.1389</v>
      </c>
      <c r="N218" s="1"/>
      <c r="O218" s="1"/>
    </row>
    <row r="219" spans="1:15" ht="12.75" customHeight="1">
      <c r="A219" s="30">
        <v>209</v>
      </c>
      <c r="B219" s="216" t="s">
        <v>373</v>
      </c>
      <c r="C219" s="230">
        <v>36036.85</v>
      </c>
      <c r="D219" s="231">
        <v>36234.283333333333</v>
      </c>
      <c r="E219" s="231">
        <v>35778.566666666666</v>
      </c>
      <c r="F219" s="231">
        <v>35520.283333333333</v>
      </c>
      <c r="G219" s="231">
        <v>35064.566666666666</v>
      </c>
      <c r="H219" s="231">
        <v>36492.566666666666</v>
      </c>
      <c r="I219" s="231">
        <v>36948.283333333326</v>
      </c>
      <c r="J219" s="231">
        <v>37206.566666666666</v>
      </c>
      <c r="K219" s="230">
        <v>36690</v>
      </c>
      <c r="L219" s="230">
        <v>35976</v>
      </c>
      <c r="M219" s="230">
        <v>9.9449999999999997E-2</v>
      </c>
      <c r="N219" s="1"/>
      <c r="O219" s="1"/>
    </row>
    <row r="220" spans="1:15" ht="12.75" customHeight="1">
      <c r="A220" s="30">
        <v>210</v>
      </c>
      <c r="B220" s="216" t="s">
        <v>374</v>
      </c>
      <c r="C220" s="230">
        <v>45.25</v>
      </c>
      <c r="D220" s="231">
        <v>45.383333333333333</v>
      </c>
      <c r="E220" s="231">
        <v>44.566666666666663</v>
      </c>
      <c r="F220" s="231">
        <v>43.883333333333333</v>
      </c>
      <c r="G220" s="231">
        <v>43.066666666666663</v>
      </c>
      <c r="H220" s="231">
        <v>46.066666666666663</v>
      </c>
      <c r="I220" s="231">
        <v>46.88333333333334</v>
      </c>
      <c r="J220" s="231">
        <v>47.566666666666663</v>
      </c>
      <c r="K220" s="230">
        <v>46.2</v>
      </c>
      <c r="L220" s="230">
        <v>44.7</v>
      </c>
      <c r="M220" s="230">
        <v>25.88232</v>
      </c>
      <c r="N220" s="1"/>
      <c r="O220" s="1"/>
    </row>
    <row r="221" spans="1:15" ht="12.75" customHeight="1">
      <c r="A221" s="30">
        <v>211</v>
      </c>
      <c r="B221" s="216" t="s">
        <v>114</v>
      </c>
      <c r="C221" s="230">
        <v>2742.05</v>
      </c>
      <c r="D221" s="231">
        <v>2762.8666666666668</v>
      </c>
      <c r="E221" s="231">
        <v>2697.7833333333338</v>
      </c>
      <c r="F221" s="231">
        <v>2653.5166666666669</v>
      </c>
      <c r="G221" s="231">
        <v>2588.4333333333338</v>
      </c>
      <c r="H221" s="231">
        <v>2807.1333333333337</v>
      </c>
      <c r="I221" s="231">
        <v>2872.2166666666667</v>
      </c>
      <c r="J221" s="231">
        <v>2916.4833333333336</v>
      </c>
      <c r="K221" s="230">
        <v>2827.95</v>
      </c>
      <c r="L221" s="230">
        <v>2718.6</v>
      </c>
      <c r="M221" s="230">
        <v>49.531059999999997</v>
      </c>
      <c r="N221" s="1"/>
      <c r="O221" s="1"/>
    </row>
    <row r="222" spans="1:15" ht="12.75" customHeight="1">
      <c r="A222" s="30">
        <v>212</v>
      </c>
      <c r="B222" s="216" t="s">
        <v>124</v>
      </c>
      <c r="C222" s="230">
        <v>901.3</v>
      </c>
      <c r="D222" s="231">
        <v>903.91666666666663</v>
      </c>
      <c r="E222" s="231">
        <v>890.5333333333333</v>
      </c>
      <c r="F222" s="231">
        <v>879.76666666666665</v>
      </c>
      <c r="G222" s="231">
        <v>866.38333333333333</v>
      </c>
      <c r="H222" s="231">
        <v>914.68333333333328</v>
      </c>
      <c r="I222" s="231">
        <v>928.06666666666672</v>
      </c>
      <c r="J222" s="231">
        <v>938.83333333333326</v>
      </c>
      <c r="K222" s="230">
        <v>917.3</v>
      </c>
      <c r="L222" s="230">
        <v>893.15</v>
      </c>
      <c r="M222" s="230">
        <v>299.57513999999998</v>
      </c>
      <c r="N222" s="1"/>
      <c r="O222" s="1"/>
    </row>
    <row r="223" spans="1:15" ht="12.75" customHeight="1">
      <c r="A223" s="30">
        <v>213</v>
      </c>
      <c r="B223" s="216" t="s">
        <v>125</v>
      </c>
      <c r="C223" s="230">
        <v>1104.0999999999999</v>
      </c>
      <c r="D223" s="231">
        <v>1097.8833333333332</v>
      </c>
      <c r="E223" s="231">
        <v>1088.2166666666665</v>
      </c>
      <c r="F223" s="231">
        <v>1072.3333333333333</v>
      </c>
      <c r="G223" s="231">
        <v>1062.6666666666665</v>
      </c>
      <c r="H223" s="231">
        <v>1113.7666666666664</v>
      </c>
      <c r="I223" s="231">
        <v>1123.4333333333334</v>
      </c>
      <c r="J223" s="231">
        <v>1139.3166666666664</v>
      </c>
      <c r="K223" s="230">
        <v>1107.55</v>
      </c>
      <c r="L223" s="230">
        <v>1082</v>
      </c>
      <c r="M223" s="230">
        <v>5.0933999999999999</v>
      </c>
      <c r="N223" s="1"/>
      <c r="O223" s="1"/>
    </row>
    <row r="224" spans="1:15" ht="12.75" customHeight="1">
      <c r="A224" s="30">
        <v>214</v>
      </c>
      <c r="B224" s="216" t="s">
        <v>126</v>
      </c>
      <c r="C224" s="230">
        <v>450.65</v>
      </c>
      <c r="D224" s="231">
        <v>446.86666666666662</v>
      </c>
      <c r="E224" s="231">
        <v>442.03333333333325</v>
      </c>
      <c r="F224" s="231">
        <v>433.41666666666663</v>
      </c>
      <c r="G224" s="231">
        <v>428.58333333333326</v>
      </c>
      <c r="H224" s="231">
        <v>455.48333333333323</v>
      </c>
      <c r="I224" s="231">
        <v>460.31666666666661</v>
      </c>
      <c r="J224" s="231">
        <v>468.93333333333322</v>
      </c>
      <c r="K224" s="230">
        <v>451.7</v>
      </c>
      <c r="L224" s="230">
        <v>438.25</v>
      </c>
      <c r="M224" s="230">
        <v>13.354699999999999</v>
      </c>
      <c r="N224" s="1"/>
      <c r="O224" s="1"/>
    </row>
    <row r="225" spans="1:15" ht="12.75" customHeight="1">
      <c r="A225" s="30">
        <v>215</v>
      </c>
      <c r="B225" s="216" t="s">
        <v>259</v>
      </c>
      <c r="C225" s="230">
        <v>456.9</v>
      </c>
      <c r="D225" s="231">
        <v>455.43333333333334</v>
      </c>
      <c r="E225" s="231">
        <v>452.01666666666665</v>
      </c>
      <c r="F225" s="231">
        <v>447.13333333333333</v>
      </c>
      <c r="G225" s="231">
        <v>443.71666666666664</v>
      </c>
      <c r="H225" s="231">
        <v>460.31666666666666</v>
      </c>
      <c r="I225" s="231">
        <v>463.73333333333329</v>
      </c>
      <c r="J225" s="231">
        <v>468.61666666666667</v>
      </c>
      <c r="K225" s="230">
        <v>458.85</v>
      </c>
      <c r="L225" s="230">
        <v>450.55</v>
      </c>
      <c r="M225" s="230">
        <v>1.2116400000000001</v>
      </c>
      <c r="N225" s="1"/>
      <c r="O225" s="1"/>
    </row>
    <row r="226" spans="1:15" ht="12.75" customHeight="1">
      <c r="A226" s="30">
        <v>216</v>
      </c>
      <c r="B226" s="216" t="s">
        <v>376</v>
      </c>
      <c r="C226" s="230">
        <v>51.7</v>
      </c>
      <c r="D226" s="231">
        <v>51.75</v>
      </c>
      <c r="E226" s="231">
        <v>51.1</v>
      </c>
      <c r="F226" s="231">
        <v>50.5</v>
      </c>
      <c r="G226" s="231">
        <v>49.85</v>
      </c>
      <c r="H226" s="231">
        <v>52.35</v>
      </c>
      <c r="I226" s="231">
        <v>53.000000000000007</v>
      </c>
      <c r="J226" s="231">
        <v>53.6</v>
      </c>
      <c r="K226" s="230">
        <v>52.4</v>
      </c>
      <c r="L226" s="230">
        <v>51.15</v>
      </c>
      <c r="M226" s="230">
        <v>144.31294</v>
      </c>
      <c r="N226" s="1"/>
      <c r="O226" s="1"/>
    </row>
    <row r="227" spans="1:15" ht="12.75" customHeight="1">
      <c r="A227" s="30">
        <v>217</v>
      </c>
      <c r="B227" s="216" t="s">
        <v>128</v>
      </c>
      <c r="C227" s="230">
        <v>55.15</v>
      </c>
      <c r="D227" s="231">
        <v>54.766666666666673</v>
      </c>
      <c r="E227" s="231">
        <v>54.283333333333346</v>
      </c>
      <c r="F227" s="231">
        <v>53.416666666666671</v>
      </c>
      <c r="G227" s="231">
        <v>52.933333333333344</v>
      </c>
      <c r="H227" s="231">
        <v>55.633333333333347</v>
      </c>
      <c r="I227" s="231">
        <v>56.116666666666681</v>
      </c>
      <c r="J227" s="231">
        <v>56.983333333333348</v>
      </c>
      <c r="K227" s="230">
        <v>55.25</v>
      </c>
      <c r="L227" s="230">
        <v>53.9</v>
      </c>
      <c r="M227" s="230">
        <v>189.75863000000001</v>
      </c>
      <c r="N227" s="1"/>
      <c r="O227" s="1"/>
    </row>
    <row r="228" spans="1:15" ht="12.75" customHeight="1">
      <c r="A228" s="30">
        <v>218</v>
      </c>
      <c r="B228" s="216" t="s">
        <v>377</v>
      </c>
      <c r="C228" s="230">
        <v>78.400000000000006</v>
      </c>
      <c r="D228" s="231">
        <v>77.933333333333337</v>
      </c>
      <c r="E228" s="231">
        <v>77.216666666666669</v>
      </c>
      <c r="F228" s="231">
        <v>76.033333333333331</v>
      </c>
      <c r="G228" s="231">
        <v>75.316666666666663</v>
      </c>
      <c r="H228" s="231">
        <v>79.116666666666674</v>
      </c>
      <c r="I228" s="231">
        <v>79.833333333333343</v>
      </c>
      <c r="J228" s="231">
        <v>81.01666666666668</v>
      </c>
      <c r="K228" s="230">
        <v>78.650000000000006</v>
      </c>
      <c r="L228" s="230">
        <v>76.75</v>
      </c>
      <c r="M228" s="230">
        <v>34.804789999999997</v>
      </c>
      <c r="N228" s="1"/>
      <c r="O228" s="1"/>
    </row>
    <row r="229" spans="1:15" ht="12.75" customHeight="1">
      <c r="A229" s="30">
        <v>219</v>
      </c>
      <c r="B229" s="216" t="s">
        <v>378</v>
      </c>
      <c r="C229" s="230">
        <v>816.75</v>
      </c>
      <c r="D229" s="231">
        <v>819.30000000000007</v>
      </c>
      <c r="E229" s="231">
        <v>808.70000000000016</v>
      </c>
      <c r="F229" s="231">
        <v>800.65000000000009</v>
      </c>
      <c r="G229" s="231">
        <v>790.05000000000018</v>
      </c>
      <c r="H229" s="231">
        <v>827.35000000000014</v>
      </c>
      <c r="I229" s="231">
        <v>837.95</v>
      </c>
      <c r="J229" s="231">
        <v>846.00000000000011</v>
      </c>
      <c r="K229" s="230">
        <v>829.9</v>
      </c>
      <c r="L229" s="230">
        <v>811.25</v>
      </c>
      <c r="M229" s="230">
        <v>0.18418999999999999</v>
      </c>
      <c r="N229" s="1"/>
      <c r="O229" s="1"/>
    </row>
    <row r="230" spans="1:15" ht="12.75" customHeight="1">
      <c r="A230" s="30">
        <v>220</v>
      </c>
      <c r="B230" s="216" t="s">
        <v>379</v>
      </c>
      <c r="C230" s="230">
        <v>458.85</v>
      </c>
      <c r="D230" s="231">
        <v>461.25</v>
      </c>
      <c r="E230" s="231">
        <v>453.6</v>
      </c>
      <c r="F230" s="231">
        <v>448.35</v>
      </c>
      <c r="G230" s="231">
        <v>440.70000000000005</v>
      </c>
      <c r="H230" s="231">
        <v>466.5</v>
      </c>
      <c r="I230" s="231">
        <v>474.15</v>
      </c>
      <c r="J230" s="231">
        <v>479.4</v>
      </c>
      <c r="K230" s="230">
        <v>468.9</v>
      </c>
      <c r="L230" s="230">
        <v>456</v>
      </c>
      <c r="M230" s="230">
        <v>3.0916600000000001</v>
      </c>
      <c r="N230" s="1"/>
      <c r="O230" s="1"/>
    </row>
    <row r="231" spans="1:15" ht="12.75" customHeight="1">
      <c r="A231" s="30">
        <v>221</v>
      </c>
      <c r="B231" s="216" t="s">
        <v>380</v>
      </c>
      <c r="C231" s="230">
        <v>27.05</v>
      </c>
      <c r="D231" s="231">
        <v>26.883333333333336</v>
      </c>
      <c r="E231" s="231">
        <v>26.616666666666674</v>
      </c>
      <c r="F231" s="231">
        <v>26.183333333333337</v>
      </c>
      <c r="G231" s="231">
        <v>25.916666666666675</v>
      </c>
      <c r="H231" s="231">
        <v>27.316666666666674</v>
      </c>
      <c r="I231" s="231">
        <v>27.583333333333332</v>
      </c>
      <c r="J231" s="231">
        <v>28.016666666666673</v>
      </c>
      <c r="K231" s="230">
        <v>27.15</v>
      </c>
      <c r="L231" s="230">
        <v>26.45</v>
      </c>
      <c r="M231" s="230">
        <v>58.48433</v>
      </c>
      <c r="N231" s="1"/>
      <c r="O231" s="1"/>
    </row>
    <row r="232" spans="1:15" ht="12.75" customHeight="1">
      <c r="A232" s="30">
        <v>222</v>
      </c>
      <c r="B232" s="216" t="s">
        <v>137</v>
      </c>
      <c r="C232" s="230">
        <v>400.15</v>
      </c>
      <c r="D232" s="231">
        <v>398.34999999999997</v>
      </c>
      <c r="E232" s="231">
        <v>394.69999999999993</v>
      </c>
      <c r="F232" s="231">
        <v>389.24999999999994</v>
      </c>
      <c r="G232" s="231">
        <v>385.59999999999991</v>
      </c>
      <c r="H232" s="231">
        <v>403.79999999999995</v>
      </c>
      <c r="I232" s="231">
        <v>407.44999999999993</v>
      </c>
      <c r="J232" s="231">
        <v>412.9</v>
      </c>
      <c r="K232" s="230">
        <v>402</v>
      </c>
      <c r="L232" s="230">
        <v>392.9</v>
      </c>
      <c r="M232" s="230">
        <v>110.41243</v>
      </c>
      <c r="N232" s="1"/>
      <c r="O232" s="1"/>
    </row>
    <row r="233" spans="1:15" ht="12.75" customHeight="1">
      <c r="A233" s="30">
        <v>223</v>
      </c>
      <c r="B233" s="216" t="s">
        <v>382</v>
      </c>
      <c r="C233" s="230">
        <v>91.25</v>
      </c>
      <c r="D233" s="231">
        <v>91.149999999999991</v>
      </c>
      <c r="E233" s="231">
        <v>90.09999999999998</v>
      </c>
      <c r="F233" s="231">
        <v>88.949999999999989</v>
      </c>
      <c r="G233" s="231">
        <v>87.899999999999977</v>
      </c>
      <c r="H233" s="231">
        <v>92.299999999999983</v>
      </c>
      <c r="I233" s="231">
        <v>93.35</v>
      </c>
      <c r="J233" s="231">
        <v>94.499999999999986</v>
      </c>
      <c r="K233" s="230">
        <v>92.2</v>
      </c>
      <c r="L233" s="230">
        <v>90</v>
      </c>
      <c r="M233" s="230">
        <v>1.2801800000000001</v>
      </c>
      <c r="N233" s="1"/>
      <c r="O233" s="1"/>
    </row>
    <row r="234" spans="1:15" ht="12.75" customHeight="1">
      <c r="A234" s="30">
        <v>224</v>
      </c>
      <c r="B234" s="216" t="s">
        <v>383</v>
      </c>
      <c r="C234" s="230">
        <v>192</v>
      </c>
      <c r="D234" s="231">
        <v>189.66666666666666</v>
      </c>
      <c r="E234" s="231">
        <v>186.88333333333333</v>
      </c>
      <c r="F234" s="231">
        <v>181.76666666666668</v>
      </c>
      <c r="G234" s="231">
        <v>178.98333333333335</v>
      </c>
      <c r="H234" s="231">
        <v>194.7833333333333</v>
      </c>
      <c r="I234" s="231">
        <v>197.56666666666666</v>
      </c>
      <c r="J234" s="231">
        <v>202.68333333333328</v>
      </c>
      <c r="K234" s="230">
        <v>192.45</v>
      </c>
      <c r="L234" s="230">
        <v>184.55</v>
      </c>
      <c r="M234" s="230">
        <v>25.22589</v>
      </c>
      <c r="N234" s="1"/>
      <c r="O234" s="1"/>
    </row>
    <row r="235" spans="1:15" ht="12.75" customHeight="1">
      <c r="A235" s="30">
        <v>225</v>
      </c>
      <c r="B235" s="216" t="s">
        <v>123</v>
      </c>
      <c r="C235" s="230">
        <v>103.6</v>
      </c>
      <c r="D235" s="231">
        <v>103.03333333333335</v>
      </c>
      <c r="E235" s="231">
        <v>102.06666666666669</v>
      </c>
      <c r="F235" s="231">
        <v>100.53333333333335</v>
      </c>
      <c r="G235" s="231">
        <v>99.566666666666691</v>
      </c>
      <c r="H235" s="231">
        <v>104.56666666666669</v>
      </c>
      <c r="I235" s="231">
        <v>105.53333333333336</v>
      </c>
      <c r="J235" s="231">
        <v>107.06666666666669</v>
      </c>
      <c r="K235" s="230">
        <v>104</v>
      </c>
      <c r="L235" s="230">
        <v>101.5</v>
      </c>
      <c r="M235" s="230">
        <v>46.457549999999998</v>
      </c>
      <c r="N235" s="1"/>
      <c r="O235" s="1"/>
    </row>
    <row r="236" spans="1:15" ht="12.75" customHeight="1">
      <c r="A236" s="30">
        <v>226</v>
      </c>
      <c r="B236" s="216" t="s">
        <v>384</v>
      </c>
      <c r="C236" s="230">
        <v>57.1</v>
      </c>
      <c r="D236" s="231">
        <v>57.29999999999999</v>
      </c>
      <c r="E236" s="231">
        <v>56.34999999999998</v>
      </c>
      <c r="F236" s="231">
        <v>55.599999999999987</v>
      </c>
      <c r="G236" s="231">
        <v>54.649999999999977</v>
      </c>
      <c r="H236" s="231">
        <v>58.049999999999983</v>
      </c>
      <c r="I236" s="231">
        <v>58.999999999999986</v>
      </c>
      <c r="J236" s="231">
        <v>59.749999999999986</v>
      </c>
      <c r="K236" s="230">
        <v>58.25</v>
      </c>
      <c r="L236" s="230">
        <v>56.55</v>
      </c>
      <c r="M236" s="230">
        <v>64.825739999999996</v>
      </c>
      <c r="N236" s="1"/>
      <c r="O236" s="1"/>
    </row>
    <row r="237" spans="1:15" ht="12.75" customHeight="1">
      <c r="A237" s="30">
        <v>227</v>
      </c>
      <c r="B237" s="216" t="s">
        <v>260</v>
      </c>
      <c r="C237" s="230">
        <v>5353.95</v>
      </c>
      <c r="D237" s="231">
        <v>5386.6500000000005</v>
      </c>
      <c r="E237" s="231">
        <v>5307.3000000000011</v>
      </c>
      <c r="F237" s="231">
        <v>5260.6500000000005</v>
      </c>
      <c r="G237" s="231">
        <v>5181.3000000000011</v>
      </c>
      <c r="H237" s="231">
        <v>5433.3000000000011</v>
      </c>
      <c r="I237" s="231">
        <v>5512.6500000000015</v>
      </c>
      <c r="J237" s="231">
        <v>5559.3000000000011</v>
      </c>
      <c r="K237" s="230">
        <v>5466</v>
      </c>
      <c r="L237" s="230">
        <v>5340</v>
      </c>
      <c r="M237" s="230">
        <v>1.17767</v>
      </c>
      <c r="N237" s="1"/>
      <c r="O237" s="1"/>
    </row>
    <row r="238" spans="1:15" ht="12.75" customHeight="1">
      <c r="A238" s="30">
        <v>228</v>
      </c>
      <c r="B238" s="216" t="s">
        <v>385</v>
      </c>
      <c r="C238" s="230">
        <v>309.5</v>
      </c>
      <c r="D238" s="231">
        <v>302.28333333333336</v>
      </c>
      <c r="E238" s="231">
        <v>292.56666666666672</v>
      </c>
      <c r="F238" s="231">
        <v>275.63333333333338</v>
      </c>
      <c r="G238" s="231">
        <v>265.91666666666674</v>
      </c>
      <c r="H238" s="231">
        <v>319.2166666666667</v>
      </c>
      <c r="I238" s="231">
        <v>328.93333333333328</v>
      </c>
      <c r="J238" s="231">
        <v>345.86666666666667</v>
      </c>
      <c r="K238" s="230">
        <v>312</v>
      </c>
      <c r="L238" s="230">
        <v>285.35000000000002</v>
      </c>
      <c r="M238" s="230">
        <v>48.824550000000002</v>
      </c>
      <c r="N238" s="1"/>
      <c r="O238" s="1"/>
    </row>
    <row r="239" spans="1:15" ht="12.75" customHeight="1">
      <c r="A239" s="30">
        <v>229</v>
      </c>
      <c r="B239" s="216" t="s">
        <v>386</v>
      </c>
      <c r="C239" s="230">
        <v>154.1</v>
      </c>
      <c r="D239" s="231">
        <v>153.88333333333333</v>
      </c>
      <c r="E239" s="231">
        <v>152.91666666666666</v>
      </c>
      <c r="F239" s="231">
        <v>151.73333333333332</v>
      </c>
      <c r="G239" s="231">
        <v>150.76666666666665</v>
      </c>
      <c r="H239" s="231">
        <v>155.06666666666666</v>
      </c>
      <c r="I239" s="231">
        <v>156.03333333333336</v>
      </c>
      <c r="J239" s="231">
        <v>157.21666666666667</v>
      </c>
      <c r="K239" s="230">
        <v>154.85</v>
      </c>
      <c r="L239" s="230">
        <v>152.69999999999999</v>
      </c>
      <c r="M239" s="230">
        <v>34.421340000000001</v>
      </c>
      <c r="N239" s="1"/>
      <c r="O239" s="1"/>
    </row>
    <row r="240" spans="1:15" ht="12.75" customHeight="1">
      <c r="A240" s="30">
        <v>230</v>
      </c>
      <c r="B240" s="216" t="s">
        <v>130</v>
      </c>
      <c r="C240" s="230">
        <v>332.4</v>
      </c>
      <c r="D240" s="231">
        <v>330.71666666666664</v>
      </c>
      <c r="E240" s="231">
        <v>327.93333333333328</v>
      </c>
      <c r="F240" s="231">
        <v>323.46666666666664</v>
      </c>
      <c r="G240" s="231">
        <v>320.68333333333328</v>
      </c>
      <c r="H240" s="231">
        <v>335.18333333333328</v>
      </c>
      <c r="I240" s="231">
        <v>337.9666666666667</v>
      </c>
      <c r="J240" s="231">
        <v>342.43333333333328</v>
      </c>
      <c r="K240" s="230">
        <v>333.5</v>
      </c>
      <c r="L240" s="230">
        <v>326.25</v>
      </c>
      <c r="M240" s="230">
        <v>35.745289999999997</v>
      </c>
      <c r="N240" s="1"/>
      <c r="O240" s="1"/>
    </row>
    <row r="241" spans="1:15" ht="12.75" customHeight="1">
      <c r="A241" s="30">
        <v>231</v>
      </c>
      <c r="B241" s="216" t="s">
        <v>135</v>
      </c>
      <c r="C241" s="230">
        <v>77.25</v>
      </c>
      <c r="D241" s="231">
        <v>77.166666666666671</v>
      </c>
      <c r="E241" s="231">
        <v>76.88333333333334</v>
      </c>
      <c r="F241" s="231">
        <v>76.516666666666666</v>
      </c>
      <c r="G241" s="231">
        <v>76.233333333333334</v>
      </c>
      <c r="H241" s="231">
        <v>77.533333333333346</v>
      </c>
      <c r="I241" s="231">
        <v>77.816666666666677</v>
      </c>
      <c r="J241" s="231">
        <v>78.183333333333351</v>
      </c>
      <c r="K241" s="230">
        <v>77.45</v>
      </c>
      <c r="L241" s="230">
        <v>76.8</v>
      </c>
      <c r="M241" s="230">
        <v>77.369349999999997</v>
      </c>
      <c r="N241" s="1"/>
      <c r="O241" s="1"/>
    </row>
    <row r="242" spans="1:15" ht="12.75" customHeight="1">
      <c r="A242" s="30">
        <v>232</v>
      </c>
      <c r="B242" s="216" t="s">
        <v>387</v>
      </c>
      <c r="C242" s="230">
        <v>24.5</v>
      </c>
      <c r="D242" s="231">
        <v>24.266666666666666</v>
      </c>
      <c r="E242" s="231">
        <v>23.68333333333333</v>
      </c>
      <c r="F242" s="231">
        <v>22.866666666666664</v>
      </c>
      <c r="G242" s="231">
        <v>22.283333333333328</v>
      </c>
      <c r="H242" s="231">
        <v>25.083333333333332</v>
      </c>
      <c r="I242" s="231">
        <v>25.666666666666668</v>
      </c>
      <c r="J242" s="231">
        <v>26.483333333333334</v>
      </c>
      <c r="K242" s="230">
        <v>24.85</v>
      </c>
      <c r="L242" s="230">
        <v>23.45</v>
      </c>
      <c r="M242" s="230">
        <v>261.29709000000003</v>
      </c>
      <c r="N242" s="1"/>
      <c r="O242" s="1"/>
    </row>
    <row r="243" spans="1:15" ht="12.75" customHeight="1">
      <c r="A243" s="30">
        <v>233</v>
      </c>
      <c r="B243" s="216" t="s">
        <v>136</v>
      </c>
      <c r="C243" s="230">
        <v>596.65</v>
      </c>
      <c r="D243" s="231">
        <v>592.80000000000007</v>
      </c>
      <c r="E243" s="231">
        <v>588.00000000000011</v>
      </c>
      <c r="F243" s="231">
        <v>579.35</v>
      </c>
      <c r="G243" s="231">
        <v>574.55000000000007</v>
      </c>
      <c r="H243" s="231">
        <v>601.45000000000016</v>
      </c>
      <c r="I243" s="231">
        <v>606.25000000000011</v>
      </c>
      <c r="J243" s="231">
        <v>614.9000000000002</v>
      </c>
      <c r="K243" s="230">
        <v>597.6</v>
      </c>
      <c r="L243" s="230">
        <v>584.15</v>
      </c>
      <c r="M243" s="230">
        <v>9.7470700000000008</v>
      </c>
      <c r="N243" s="1"/>
      <c r="O243" s="1"/>
    </row>
    <row r="244" spans="1:15" ht="12.75" customHeight="1">
      <c r="A244" s="30">
        <v>234</v>
      </c>
      <c r="B244" s="216" t="s">
        <v>768</v>
      </c>
      <c r="C244" s="230">
        <v>27.55</v>
      </c>
      <c r="D244" s="231">
        <v>27.483333333333334</v>
      </c>
      <c r="E244" s="231">
        <v>27.31666666666667</v>
      </c>
      <c r="F244" s="231">
        <v>27.083333333333336</v>
      </c>
      <c r="G244" s="231">
        <v>26.916666666666671</v>
      </c>
      <c r="H244" s="231">
        <v>27.716666666666669</v>
      </c>
      <c r="I244" s="231">
        <v>27.883333333333333</v>
      </c>
      <c r="J244" s="231">
        <v>28.116666666666667</v>
      </c>
      <c r="K244" s="230">
        <v>27.65</v>
      </c>
      <c r="L244" s="230">
        <v>27.25</v>
      </c>
      <c r="M244" s="230">
        <v>101.52996</v>
      </c>
      <c r="N244" s="1"/>
      <c r="O244" s="1"/>
    </row>
    <row r="245" spans="1:15" ht="12.75" customHeight="1">
      <c r="A245" s="30">
        <v>235</v>
      </c>
      <c r="B245" s="216" t="s">
        <v>774</v>
      </c>
      <c r="C245" s="230">
        <v>1074.45</v>
      </c>
      <c r="D245" s="231">
        <v>1075.4833333333333</v>
      </c>
      <c r="E245" s="231">
        <v>1061.9666666666667</v>
      </c>
      <c r="F245" s="231">
        <v>1049.4833333333333</v>
      </c>
      <c r="G245" s="231">
        <v>1035.9666666666667</v>
      </c>
      <c r="H245" s="231">
        <v>1087.9666666666667</v>
      </c>
      <c r="I245" s="231">
        <v>1101.4833333333336</v>
      </c>
      <c r="J245" s="231">
        <v>1113.9666666666667</v>
      </c>
      <c r="K245" s="230">
        <v>1089</v>
      </c>
      <c r="L245" s="230">
        <v>1063</v>
      </c>
      <c r="M245" s="230">
        <v>0.29582999999999998</v>
      </c>
      <c r="N245" s="1"/>
      <c r="O245" s="1"/>
    </row>
    <row r="246" spans="1:15" ht="12.75" customHeight="1">
      <c r="A246" s="30">
        <v>236</v>
      </c>
      <c r="B246" s="216" t="s">
        <v>388</v>
      </c>
      <c r="C246" s="230">
        <v>325.55</v>
      </c>
      <c r="D246" s="231">
        <v>327.2833333333333</v>
      </c>
      <c r="E246" s="231">
        <v>322.81666666666661</v>
      </c>
      <c r="F246" s="231">
        <v>320.08333333333331</v>
      </c>
      <c r="G246" s="231">
        <v>315.61666666666662</v>
      </c>
      <c r="H246" s="231">
        <v>330.01666666666659</v>
      </c>
      <c r="I246" s="231">
        <v>334.48333333333329</v>
      </c>
      <c r="J246" s="231">
        <v>337.21666666666658</v>
      </c>
      <c r="K246" s="230">
        <v>331.75</v>
      </c>
      <c r="L246" s="230">
        <v>324.55</v>
      </c>
      <c r="M246" s="230">
        <v>1.65229</v>
      </c>
      <c r="N246" s="1"/>
      <c r="O246" s="1"/>
    </row>
    <row r="247" spans="1:15" ht="12.75" customHeight="1">
      <c r="A247" s="30">
        <v>237</v>
      </c>
      <c r="B247" s="216" t="s">
        <v>129</v>
      </c>
      <c r="C247" s="230">
        <v>491.25</v>
      </c>
      <c r="D247" s="231">
        <v>487.15000000000003</v>
      </c>
      <c r="E247" s="231">
        <v>482.55000000000007</v>
      </c>
      <c r="F247" s="231">
        <v>473.85</v>
      </c>
      <c r="G247" s="231">
        <v>469.25000000000006</v>
      </c>
      <c r="H247" s="231">
        <v>495.85000000000008</v>
      </c>
      <c r="I247" s="231">
        <v>500.4500000000001</v>
      </c>
      <c r="J247" s="231">
        <v>509.15000000000009</v>
      </c>
      <c r="K247" s="230">
        <v>491.75</v>
      </c>
      <c r="L247" s="230">
        <v>478.45</v>
      </c>
      <c r="M247" s="230">
        <v>25.008900000000001</v>
      </c>
      <c r="N247" s="1"/>
      <c r="O247" s="1"/>
    </row>
    <row r="248" spans="1:15" ht="12.75" customHeight="1">
      <c r="A248" s="30">
        <v>238</v>
      </c>
      <c r="B248" s="216" t="s">
        <v>133</v>
      </c>
      <c r="C248" s="230">
        <v>137.1</v>
      </c>
      <c r="D248" s="231">
        <v>137.68333333333331</v>
      </c>
      <c r="E248" s="231">
        <v>136.16666666666663</v>
      </c>
      <c r="F248" s="231">
        <v>135.23333333333332</v>
      </c>
      <c r="G248" s="231">
        <v>133.71666666666664</v>
      </c>
      <c r="H248" s="231">
        <v>138.61666666666662</v>
      </c>
      <c r="I248" s="231">
        <v>140.13333333333333</v>
      </c>
      <c r="J248" s="231">
        <v>141.06666666666661</v>
      </c>
      <c r="K248" s="230">
        <v>139.19999999999999</v>
      </c>
      <c r="L248" s="230">
        <v>136.75</v>
      </c>
      <c r="M248" s="230">
        <v>31.671970000000002</v>
      </c>
      <c r="N248" s="1"/>
      <c r="O248" s="1"/>
    </row>
    <row r="249" spans="1:15" ht="12.75" customHeight="1">
      <c r="A249" s="30">
        <v>239</v>
      </c>
      <c r="B249" s="216" t="s">
        <v>132</v>
      </c>
      <c r="C249" s="230">
        <v>1124.3499999999999</v>
      </c>
      <c r="D249" s="231">
        <v>1122.0166666666667</v>
      </c>
      <c r="E249" s="231">
        <v>1107.3333333333333</v>
      </c>
      <c r="F249" s="231">
        <v>1090.3166666666666</v>
      </c>
      <c r="G249" s="231">
        <v>1075.6333333333332</v>
      </c>
      <c r="H249" s="231">
        <v>1139.0333333333333</v>
      </c>
      <c r="I249" s="231">
        <v>1153.7166666666667</v>
      </c>
      <c r="J249" s="231">
        <v>1170.7333333333333</v>
      </c>
      <c r="K249" s="230">
        <v>1136.7</v>
      </c>
      <c r="L249" s="230">
        <v>1105</v>
      </c>
      <c r="M249" s="230">
        <v>53.600499999999997</v>
      </c>
      <c r="N249" s="1"/>
      <c r="O249" s="1"/>
    </row>
    <row r="250" spans="1:15" ht="12.75" customHeight="1">
      <c r="A250" s="30">
        <v>240</v>
      </c>
      <c r="B250" s="216" t="s">
        <v>389</v>
      </c>
      <c r="C250" s="230">
        <v>13.75</v>
      </c>
      <c r="D250" s="231">
        <v>13.783333333333333</v>
      </c>
      <c r="E250" s="231">
        <v>13.516666666666666</v>
      </c>
      <c r="F250" s="231">
        <v>13.283333333333333</v>
      </c>
      <c r="G250" s="231">
        <v>13.016666666666666</v>
      </c>
      <c r="H250" s="231">
        <v>14.016666666666666</v>
      </c>
      <c r="I250" s="231">
        <v>14.283333333333335</v>
      </c>
      <c r="J250" s="231">
        <v>14.516666666666666</v>
      </c>
      <c r="K250" s="230">
        <v>14.05</v>
      </c>
      <c r="L250" s="230">
        <v>13.55</v>
      </c>
      <c r="M250" s="230">
        <v>68.33211</v>
      </c>
      <c r="N250" s="1"/>
      <c r="O250" s="1"/>
    </row>
    <row r="251" spans="1:15" ht="12.75" customHeight="1">
      <c r="A251" s="30">
        <v>241</v>
      </c>
      <c r="B251" s="216" t="s">
        <v>162</v>
      </c>
      <c r="C251" s="230">
        <v>3664.15</v>
      </c>
      <c r="D251" s="231">
        <v>3682.0333333333328</v>
      </c>
      <c r="E251" s="231">
        <v>3586.0666666666657</v>
      </c>
      <c r="F251" s="231">
        <v>3507.9833333333327</v>
      </c>
      <c r="G251" s="231">
        <v>3412.0166666666655</v>
      </c>
      <c r="H251" s="231">
        <v>3760.1166666666659</v>
      </c>
      <c r="I251" s="231">
        <v>3856.083333333333</v>
      </c>
      <c r="J251" s="231">
        <v>3934.1666666666661</v>
      </c>
      <c r="K251" s="230">
        <v>3778</v>
      </c>
      <c r="L251" s="230">
        <v>3603.95</v>
      </c>
      <c r="M251" s="230">
        <v>3.4955799999999999</v>
      </c>
      <c r="N251" s="1"/>
      <c r="O251" s="1"/>
    </row>
    <row r="252" spans="1:15" ht="12.75" customHeight="1">
      <c r="A252" s="30">
        <v>242</v>
      </c>
      <c r="B252" s="216" t="s">
        <v>134</v>
      </c>
      <c r="C252" s="230">
        <v>1258.3</v>
      </c>
      <c r="D252" s="231">
        <v>1234.9166666666667</v>
      </c>
      <c r="E252" s="231">
        <v>1208.6833333333334</v>
      </c>
      <c r="F252" s="231">
        <v>1159.0666666666666</v>
      </c>
      <c r="G252" s="231">
        <v>1132.8333333333333</v>
      </c>
      <c r="H252" s="231">
        <v>1284.5333333333335</v>
      </c>
      <c r="I252" s="231">
        <v>1310.7666666666667</v>
      </c>
      <c r="J252" s="231">
        <v>1360.3833333333337</v>
      </c>
      <c r="K252" s="230">
        <v>1261.1500000000001</v>
      </c>
      <c r="L252" s="230">
        <v>1185.3</v>
      </c>
      <c r="M252" s="230">
        <v>531.71704999999997</v>
      </c>
      <c r="N252" s="1"/>
      <c r="O252" s="1"/>
    </row>
    <row r="253" spans="1:15" ht="12.75" customHeight="1">
      <c r="A253" s="30">
        <v>243</v>
      </c>
      <c r="B253" s="216" t="s">
        <v>390</v>
      </c>
      <c r="C253" s="230">
        <v>432.8</v>
      </c>
      <c r="D253" s="231">
        <v>427.41666666666669</v>
      </c>
      <c r="E253" s="231">
        <v>418.33333333333337</v>
      </c>
      <c r="F253" s="231">
        <v>403.86666666666667</v>
      </c>
      <c r="G253" s="231">
        <v>394.78333333333336</v>
      </c>
      <c r="H253" s="231">
        <v>441.88333333333338</v>
      </c>
      <c r="I253" s="231">
        <v>450.96666666666675</v>
      </c>
      <c r="J253" s="231">
        <v>465.43333333333339</v>
      </c>
      <c r="K253" s="230">
        <v>436.5</v>
      </c>
      <c r="L253" s="230">
        <v>412.95</v>
      </c>
      <c r="M253" s="230">
        <v>4.6131099999999998</v>
      </c>
      <c r="N253" s="1"/>
      <c r="O253" s="1"/>
    </row>
    <row r="254" spans="1:15" ht="12.75" customHeight="1">
      <c r="A254" s="30">
        <v>244</v>
      </c>
      <c r="B254" s="216" t="s">
        <v>131</v>
      </c>
      <c r="C254" s="230">
        <v>1937</v>
      </c>
      <c r="D254" s="231">
        <v>1919.95</v>
      </c>
      <c r="E254" s="231">
        <v>1899.9</v>
      </c>
      <c r="F254" s="231">
        <v>1862.8</v>
      </c>
      <c r="G254" s="231">
        <v>1842.75</v>
      </c>
      <c r="H254" s="231">
        <v>1957.0500000000002</v>
      </c>
      <c r="I254" s="231">
        <v>1977.1</v>
      </c>
      <c r="J254" s="231">
        <v>2014.2000000000003</v>
      </c>
      <c r="K254" s="230">
        <v>1940</v>
      </c>
      <c r="L254" s="230">
        <v>1882.85</v>
      </c>
      <c r="M254" s="230">
        <v>7.0051399999999999</v>
      </c>
      <c r="N254" s="1"/>
      <c r="O254" s="1"/>
    </row>
    <row r="255" spans="1:15" ht="12.75" customHeight="1">
      <c r="A255" s="30">
        <v>245</v>
      </c>
      <c r="B255" s="216" t="s">
        <v>261</v>
      </c>
      <c r="C255" s="230">
        <v>814.7</v>
      </c>
      <c r="D255" s="231">
        <v>814.08333333333337</v>
      </c>
      <c r="E255" s="231">
        <v>807.2166666666667</v>
      </c>
      <c r="F255" s="231">
        <v>799.73333333333335</v>
      </c>
      <c r="G255" s="231">
        <v>792.86666666666667</v>
      </c>
      <c r="H255" s="231">
        <v>821.56666666666672</v>
      </c>
      <c r="I255" s="231">
        <v>828.43333333333328</v>
      </c>
      <c r="J255" s="231">
        <v>835.91666666666674</v>
      </c>
      <c r="K255" s="230">
        <v>820.95</v>
      </c>
      <c r="L255" s="230">
        <v>806.6</v>
      </c>
      <c r="M255" s="230">
        <v>1.2971600000000001</v>
      </c>
      <c r="N255" s="1"/>
      <c r="O255" s="1"/>
    </row>
    <row r="256" spans="1:15" ht="12.75" customHeight="1">
      <c r="A256" s="30">
        <v>246</v>
      </c>
      <c r="B256" s="216" t="s">
        <v>391</v>
      </c>
      <c r="C256" s="230">
        <v>2143.75</v>
      </c>
      <c r="D256" s="231">
        <v>2166.7166666666667</v>
      </c>
      <c r="E256" s="231">
        <v>2109.5333333333333</v>
      </c>
      <c r="F256" s="231">
        <v>2075.3166666666666</v>
      </c>
      <c r="G256" s="231">
        <v>2018.1333333333332</v>
      </c>
      <c r="H256" s="231">
        <v>2200.9333333333334</v>
      </c>
      <c r="I256" s="231">
        <v>2258.1166666666668</v>
      </c>
      <c r="J256" s="231">
        <v>2292.3333333333335</v>
      </c>
      <c r="K256" s="230">
        <v>2223.9</v>
      </c>
      <c r="L256" s="230">
        <v>2132.5</v>
      </c>
      <c r="M256" s="230">
        <v>0.80181999999999998</v>
      </c>
      <c r="N256" s="1"/>
      <c r="O256" s="1"/>
    </row>
    <row r="257" spans="1:15" ht="12.75" customHeight="1">
      <c r="A257" s="30">
        <v>247</v>
      </c>
      <c r="B257" s="216" t="s">
        <v>392</v>
      </c>
      <c r="C257" s="230">
        <v>2996.35</v>
      </c>
      <c r="D257" s="231">
        <v>2985.7166666666667</v>
      </c>
      <c r="E257" s="231">
        <v>2964.6333333333332</v>
      </c>
      <c r="F257" s="231">
        <v>2932.9166666666665</v>
      </c>
      <c r="G257" s="231">
        <v>2911.833333333333</v>
      </c>
      <c r="H257" s="231">
        <v>3017.4333333333334</v>
      </c>
      <c r="I257" s="231">
        <v>3038.5166666666664</v>
      </c>
      <c r="J257" s="231">
        <v>3070.2333333333336</v>
      </c>
      <c r="K257" s="230">
        <v>3006.8</v>
      </c>
      <c r="L257" s="230">
        <v>2954</v>
      </c>
      <c r="M257" s="230">
        <v>0.94233999999999996</v>
      </c>
      <c r="N257" s="1"/>
      <c r="O257" s="1"/>
    </row>
    <row r="258" spans="1:15" ht="12.75" customHeight="1">
      <c r="A258" s="30">
        <v>248</v>
      </c>
      <c r="B258" s="216" t="s">
        <v>852</v>
      </c>
      <c r="C258" s="230">
        <v>741.6</v>
      </c>
      <c r="D258" s="231">
        <v>747.5333333333333</v>
      </c>
      <c r="E258" s="231">
        <v>731.21666666666658</v>
      </c>
      <c r="F258" s="231">
        <v>720.83333333333326</v>
      </c>
      <c r="G258" s="231">
        <v>704.51666666666654</v>
      </c>
      <c r="H258" s="231">
        <v>757.91666666666663</v>
      </c>
      <c r="I258" s="231">
        <v>774.23333333333323</v>
      </c>
      <c r="J258" s="231">
        <v>784.61666666666667</v>
      </c>
      <c r="K258" s="230">
        <v>763.85</v>
      </c>
      <c r="L258" s="230">
        <v>737.15</v>
      </c>
      <c r="M258" s="230">
        <v>2.61415</v>
      </c>
      <c r="N258" s="1"/>
      <c r="O258" s="1"/>
    </row>
    <row r="259" spans="1:15" ht="12.75" customHeight="1">
      <c r="A259" s="30">
        <v>249</v>
      </c>
      <c r="B259" s="216" t="s">
        <v>393</v>
      </c>
      <c r="C259" s="230">
        <v>771.65</v>
      </c>
      <c r="D259" s="231">
        <v>778.58333333333337</v>
      </c>
      <c r="E259" s="231">
        <v>760.36666666666679</v>
      </c>
      <c r="F259" s="231">
        <v>749.08333333333337</v>
      </c>
      <c r="G259" s="231">
        <v>730.86666666666679</v>
      </c>
      <c r="H259" s="231">
        <v>789.86666666666679</v>
      </c>
      <c r="I259" s="231">
        <v>808.08333333333326</v>
      </c>
      <c r="J259" s="231">
        <v>819.36666666666679</v>
      </c>
      <c r="K259" s="230">
        <v>796.8</v>
      </c>
      <c r="L259" s="230">
        <v>767.3</v>
      </c>
      <c r="M259" s="230">
        <v>1.5166900000000001</v>
      </c>
      <c r="N259" s="1"/>
      <c r="O259" s="1"/>
    </row>
    <row r="260" spans="1:15" ht="12.75" customHeight="1">
      <c r="A260" s="30">
        <v>250</v>
      </c>
      <c r="B260" s="216" t="s">
        <v>394</v>
      </c>
      <c r="C260" s="230">
        <v>377.5</v>
      </c>
      <c r="D260" s="231">
        <v>377.36666666666662</v>
      </c>
      <c r="E260" s="231">
        <v>372.93333333333322</v>
      </c>
      <c r="F260" s="231">
        <v>368.36666666666662</v>
      </c>
      <c r="G260" s="231">
        <v>363.93333333333322</v>
      </c>
      <c r="H260" s="231">
        <v>381.93333333333322</v>
      </c>
      <c r="I260" s="231">
        <v>386.36666666666662</v>
      </c>
      <c r="J260" s="231">
        <v>390.93333333333322</v>
      </c>
      <c r="K260" s="230">
        <v>381.8</v>
      </c>
      <c r="L260" s="230">
        <v>372.8</v>
      </c>
      <c r="M260" s="230">
        <v>5.0178500000000001</v>
      </c>
      <c r="N260" s="1"/>
      <c r="O260" s="1"/>
    </row>
    <row r="261" spans="1:15" ht="12.75" customHeight="1">
      <c r="A261" s="30">
        <v>251</v>
      </c>
      <c r="B261" s="216" t="s">
        <v>395</v>
      </c>
      <c r="C261" s="230">
        <v>64.650000000000006</v>
      </c>
      <c r="D261" s="231">
        <v>64.600000000000009</v>
      </c>
      <c r="E261" s="231">
        <v>63.550000000000011</v>
      </c>
      <c r="F261" s="231">
        <v>62.45</v>
      </c>
      <c r="G261" s="231">
        <v>61.400000000000006</v>
      </c>
      <c r="H261" s="231">
        <v>65.700000000000017</v>
      </c>
      <c r="I261" s="231">
        <v>66.75</v>
      </c>
      <c r="J261" s="231">
        <v>67.850000000000023</v>
      </c>
      <c r="K261" s="230">
        <v>65.650000000000006</v>
      </c>
      <c r="L261" s="230">
        <v>63.5</v>
      </c>
      <c r="M261" s="230">
        <v>11.0769</v>
      </c>
      <c r="N261" s="1"/>
      <c r="O261" s="1"/>
    </row>
    <row r="262" spans="1:15" ht="12.75" customHeight="1">
      <c r="A262" s="30">
        <v>252</v>
      </c>
      <c r="B262" s="216" t="s">
        <v>262</v>
      </c>
      <c r="C262" s="230">
        <v>248.35</v>
      </c>
      <c r="D262" s="231">
        <v>247.53333333333333</v>
      </c>
      <c r="E262" s="231">
        <v>244.06666666666666</v>
      </c>
      <c r="F262" s="231">
        <v>239.78333333333333</v>
      </c>
      <c r="G262" s="231">
        <v>236.31666666666666</v>
      </c>
      <c r="H262" s="231">
        <v>251.81666666666666</v>
      </c>
      <c r="I262" s="231">
        <v>255.2833333333333</v>
      </c>
      <c r="J262" s="231">
        <v>259.56666666666666</v>
      </c>
      <c r="K262" s="230">
        <v>251</v>
      </c>
      <c r="L262" s="230">
        <v>243.25</v>
      </c>
      <c r="M262" s="230">
        <v>8.1187799999999992</v>
      </c>
      <c r="N262" s="1"/>
      <c r="O262" s="1"/>
    </row>
    <row r="263" spans="1:15" ht="12.75" customHeight="1">
      <c r="A263" s="30">
        <v>253</v>
      </c>
      <c r="B263" s="216" t="s">
        <v>139</v>
      </c>
      <c r="C263" s="230">
        <v>721.2</v>
      </c>
      <c r="D263" s="231">
        <v>719.61666666666667</v>
      </c>
      <c r="E263" s="231">
        <v>715.58333333333337</v>
      </c>
      <c r="F263" s="231">
        <v>709.9666666666667</v>
      </c>
      <c r="G263" s="231">
        <v>705.93333333333339</v>
      </c>
      <c r="H263" s="231">
        <v>725.23333333333335</v>
      </c>
      <c r="I263" s="231">
        <v>729.26666666666665</v>
      </c>
      <c r="J263" s="231">
        <v>734.88333333333333</v>
      </c>
      <c r="K263" s="230">
        <v>723.65</v>
      </c>
      <c r="L263" s="230">
        <v>714</v>
      </c>
      <c r="M263" s="230">
        <v>12.53589</v>
      </c>
      <c r="N263" s="1"/>
      <c r="O263" s="1"/>
    </row>
    <row r="264" spans="1:15" ht="12.75" customHeight="1">
      <c r="A264" s="30">
        <v>254</v>
      </c>
      <c r="B264" s="216" t="s">
        <v>396</v>
      </c>
      <c r="C264" s="230">
        <v>100.65</v>
      </c>
      <c r="D264" s="231">
        <v>101.13333333333334</v>
      </c>
      <c r="E264" s="231">
        <v>99.816666666666677</v>
      </c>
      <c r="F264" s="231">
        <v>98.983333333333334</v>
      </c>
      <c r="G264" s="231">
        <v>97.666666666666671</v>
      </c>
      <c r="H264" s="231">
        <v>101.96666666666668</v>
      </c>
      <c r="I264" s="231">
        <v>103.28333333333335</v>
      </c>
      <c r="J264" s="231">
        <v>104.11666666666669</v>
      </c>
      <c r="K264" s="230">
        <v>102.45</v>
      </c>
      <c r="L264" s="230">
        <v>100.3</v>
      </c>
      <c r="M264" s="230">
        <v>2.7069899999999998</v>
      </c>
      <c r="N264" s="1"/>
      <c r="O264" s="1"/>
    </row>
    <row r="265" spans="1:15" ht="12.75" customHeight="1">
      <c r="A265" s="30">
        <v>255</v>
      </c>
      <c r="B265" s="216" t="s">
        <v>397</v>
      </c>
      <c r="C265" s="230">
        <v>261.8</v>
      </c>
      <c r="D265" s="231">
        <v>262.64999999999998</v>
      </c>
      <c r="E265" s="231">
        <v>256.29999999999995</v>
      </c>
      <c r="F265" s="231">
        <v>250.79999999999995</v>
      </c>
      <c r="G265" s="231">
        <v>244.44999999999993</v>
      </c>
      <c r="H265" s="231">
        <v>268.14999999999998</v>
      </c>
      <c r="I265" s="231">
        <v>274.5</v>
      </c>
      <c r="J265" s="231">
        <v>280</v>
      </c>
      <c r="K265" s="230">
        <v>269</v>
      </c>
      <c r="L265" s="230">
        <v>257.14999999999998</v>
      </c>
      <c r="M265" s="230">
        <v>10.73265</v>
      </c>
      <c r="N265" s="1"/>
      <c r="O265" s="1"/>
    </row>
    <row r="266" spans="1:15" ht="12.75" customHeight="1">
      <c r="A266" s="30">
        <v>256</v>
      </c>
      <c r="B266" s="216" t="s">
        <v>138</v>
      </c>
      <c r="C266" s="230">
        <v>560.45000000000005</v>
      </c>
      <c r="D266" s="231">
        <v>561.58333333333337</v>
      </c>
      <c r="E266" s="231">
        <v>556.16666666666674</v>
      </c>
      <c r="F266" s="231">
        <v>551.88333333333333</v>
      </c>
      <c r="G266" s="231">
        <v>546.4666666666667</v>
      </c>
      <c r="H266" s="231">
        <v>565.86666666666679</v>
      </c>
      <c r="I266" s="231">
        <v>571.28333333333353</v>
      </c>
      <c r="J266" s="231">
        <v>575.56666666666683</v>
      </c>
      <c r="K266" s="230">
        <v>567</v>
      </c>
      <c r="L266" s="230">
        <v>557.29999999999995</v>
      </c>
      <c r="M266" s="230">
        <v>13.55214</v>
      </c>
      <c r="N266" s="1"/>
      <c r="O266" s="1"/>
    </row>
    <row r="267" spans="1:15" ht="12.75" customHeight="1">
      <c r="A267" s="30">
        <v>257</v>
      </c>
      <c r="B267" s="216" t="s">
        <v>140</v>
      </c>
      <c r="C267" s="230">
        <v>431</v>
      </c>
      <c r="D267" s="231">
        <v>433.5333333333333</v>
      </c>
      <c r="E267" s="231">
        <v>427.36666666666662</v>
      </c>
      <c r="F267" s="231">
        <v>423.73333333333329</v>
      </c>
      <c r="G267" s="231">
        <v>417.56666666666661</v>
      </c>
      <c r="H267" s="231">
        <v>437.16666666666663</v>
      </c>
      <c r="I267" s="231">
        <v>443.33333333333337</v>
      </c>
      <c r="J267" s="231">
        <v>446.96666666666664</v>
      </c>
      <c r="K267" s="230">
        <v>439.7</v>
      </c>
      <c r="L267" s="230">
        <v>429.9</v>
      </c>
      <c r="M267" s="230">
        <v>42.9114</v>
      </c>
      <c r="N267" s="1"/>
      <c r="O267" s="1"/>
    </row>
    <row r="268" spans="1:15" ht="12.75" customHeight="1">
      <c r="A268" s="30">
        <v>258</v>
      </c>
      <c r="B268" s="216" t="s">
        <v>775</v>
      </c>
      <c r="C268" s="230">
        <v>412.75</v>
      </c>
      <c r="D268" s="231">
        <v>405.98333333333335</v>
      </c>
      <c r="E268" s="231">
        <v>395.56666666666672</v>
      </c>
      <c r="F268" s="231">
        <v>378.38333333333338</v>
      </c>
      <c r="G268" s="231">
        <v>367.96666666666675</v>
      </c>
      <c r="H268" s="231">
        <v>423.16666666666669</v>
      </c>
      <c r="I268" s="231">
        <v>433.58333333333331</v>
      </c>
      <c r="J268" s="231">
        <v>450.76666666666665</v>
      </c>
      <c r="K268" s="230">
        <v>416.4</v>
      </c>
      <c r="L268" s="230">
        <v>388.8</v>
      </c>
      <c r="M268" s="230">
        <v>8.3154800000000009</v>
      </c>
      <c r="N268" s="1"/>
      <c r="O268" s="1"/>
    </row>
    <row r="269" spans="1:15" ht="12.75" customHeight="1">
      <c r="A269" s="30">
        <v>259</v>
      </c>
      <c r="B269" s="216" t="s">
        <v>776</v>
      </c>
      <c r="C269" s="230">
        <v>306.2</v>
      </c>
      <c r="D269" s="231">
        <v>304.88333333333327</v>
      </c>
      <c r="E269" s="231">
        <v>301.61666666666656</v>
      </c>
      <c r="F269" s="231">
        <v>297.0333333333333</v>
      </c>
      <c r="G269" s="231">
        <v>293.76666666666659</v>
      </c>
      <c r="H269" s="231">
        <v>309.46666666666653</v>
      </c>
      <c r="I269" s="231">
        <v>312.73333333333329</v>
      </c>
      <c r="J269" s="231">
        <v>317.31666666666649</v>
      </c>
      <c r="K269" s="230">
        <v>308.14999999999998</v>
      </c>
      <c r="L269" s="230">
        <v>300.3</v>
      </c>
      <c r="M269" s="230">
        <v>0.52227999999999997</v>
      </c>
      <c r="N269" s="1"/>
      <c r="O269" s="1"/>
    </row>
    <row r="270" spans="1:15" ht="12.75" customHeight="1">
      <c r="A270" s="30">
        <v>260</v>
      </c>
      <c r="B270" s="216" t="s">
        <v>398</v>
      </c>
      <c r="C270" s="230">
        <v>649.65</v>
      </c>
      <c r="D270" s="231">
        <v>651.35</v>
      </c>
      <c r="E270" s="231">
        <v>637.20000000000005</v>
      </c>
      <c r="F270" s="231">
        <v>624.75</v>
      </c>
      <c r="G270" s="231">
        <v>610.6</v>
      </c>
      <c r="H270" s="231">
        <v>663.80000000000007</v>
      </c>
      <c r="I270" s="231">
        <v>677.94999999999993</v>
      </c>
      <c r="J270" s="231">
        <v>690.40000000000009</v>
      </c>
      <c r="K270" s="230">
        <v>665.5</v>
      </c>
      <c r="L270" s="230">
        <v>638.9</v>
      </c>
      <c r="M270" s="230">
        <v>5.4531499999999999</v>
      </c>
      <c r="N270" s="1"/>
      <c r="O270" s="1"/>
    </row>
    <row r="271" spans="1:15" ht="12.75" customHeight="1">
      <c r="A271" s="30">
        <v>261</v>
      </c>
      <c r="B271" s="216" t="s">
        <v>399</v>
      </c>
      <c r="C271" s="230">
        <v>193.2</v>
      </c>
      <c r="D271" s="231">
        <v>192.9</v>
      </c>
      <c r="E271" s="231">
        <v>191.15</v>
      </c>
      <c r="F271" s="231">
        <v>189.1</v>
      </c>
      <c r="G271" s="231">
        <v>187.35</v>
      </c>
      <c r="H271" s="231">
        <v>194.95000000000002</v>
      </c>
      <c r="I271" s="231">
        <v>196.70000000000002</v>
      </c>
      <c r="J271" s="231">
        <v>198.75000000000003</v>
      </c>
      <c r="K271" s="230">
        <v>194.65</v>
      </c>
      <c r="L271" s="230">
        <v>190.85</v>
      </c>
      <c r="M271" s="230">
        <v>1.9006799999999999</v>
      </c>
      <c r="N271" s="1"/>
      <c r="O271" s="1"/>
    </row>
    <row r="272" spans="1:15" ht="12.75" customHeight="1">
      <c r="A272" s="30">
        <v>262</v>
      </c>
      <c r="B272" s="216" t="s">
        <v>400</v>
      </c>
      <c r="C272" s="230">
        <v>610.79999999999995</v>
      </c>
      <c r="D272" s="231">
        <v>607.31666666666672</v>
      </c>
      <c r="E272" s="231">
        <v>599.78333333333342</v>
      </c>
      <c r="F272" s="231">
        <v>588.76666666666665</v>
      </c>
      <c r="G272" s="231">
        <v>581.23333333333335</v>
      </c>
      <c r="H272" s="231">
        <v>618.33333333333348</v>
      </c>
      <c r="I272" s="231">
        <v>625.86666666666679</v>
      </c>
      <c r="J272" s="231">
        <v>636.88333333333355</v>
      </c>
      <c r="K272" s="230">
        <v>614.85</v>
      </c>
      <c r="L272" s="230">
        <v>596.29999999999995</v>
      </c>
      <c r="M272" s="230">
        <v>1.30796</v>
      </c>
      <c r="N272" s="1"/>
      <c r="O272" s="1"/>
    </row>
    <row r="273" spans="1:15" ht="12.75" customHeight="1">
      <c r="A273" s="30">
        <v>263</v>
      </c>
      <c r="B273" s="216" t="s">
        <v>401</v>
      </c>
      <c r="C273" s="230">
        <v>1779.65</v>
      </c>
      <c r="D273" s="231">
        <v>1769.5999999999997</v>
      </c>
      <c r="E273" s="231">
        <v>1752.1499999999994</v>
      </c>
      <c r="F273" s="231">
        <v>1724.6499999999996</v>
      </c>
      <c r="G273" s="231">
        <v>1707.1999999999994</v>
      </c>
      <c r="H273" s="231">
        <v>1797.0999999999995</v>
      </c>
      <c r="I273" s="231">
        <v>1814.5499999999997</v>
      </c>
      <c r="J273" s="231">
        <v>1842.0499999999995</v>
      </c>
      <c r="K273" s="230">
        <v>1787.05</v>
      </c>
      <c r="L273" s="230">
        <v>1742.1</v>
      </c>
      <c r="M273" s="230">
        <v>1.08128</v>
      </c>
      <c r="N273" s="1"/>
      <c r="O273" s="1"/>
    </row>
    <row r="274" spans="1:15" ht="12.75" customHeight="1">
      <c r="A274" s="30">
        <v>264</v>
      </c>
      <c r="B274" s="216" t="s">
        <v>402</v>
      </c>
      <c r="C274" s="230">
        <v>243.4</v>
      </c>
      <c r="D274" s="231">
        <v>243.31666666666669</v>
      </c>
      <c r="E274" s="231">
        <v>241.68333333333339</v>
      </c>
      <c r="F274" s="231">
        <v>239.9666666666667</v>
      </c>
      <c r="G274" s="231">
        <v>238.3333333333334</v>
      </c>
      <c r="H274" s="231">
        <v>245.03333333333339</v>
      </c>
      <c r="I274" s="231">
        <v>246.66666666666666</v>
      </c>
      <c r="J274" s="231">
        <v>248.38333333333338</v>
      </c>
      <c r="K274" s="230">
        <v>244.95</v>
      </c>
      <c r="L274" s="230">
        <v>241.6</v>
      </c>
      <c r="M274" s="230">
        <v>1.06186</v>
      </c>
      <c r="N274" s="1"/>
      <c r="O274" s="1"/>
    </row>
    <row r="275" spans="1:15" ht="12.75" customHeight="1">
      <c r="A275" s="30">
        <v>265</v>
      </c>
      <c r="B275" s="216" t="s">
        <v>403</v>
      </c>
      <c r="C275" s="230">
        <v>858.6</v>
      </c>
      <c r="D275" s="231">
        <v>850.5333333333333</v>
      </c>
      <c r="E275" s="231">
        <v>831.06666666666661</v>
      </c>
      <c r="F275" s="231">
        <v>803.5333333333333</v>
      </c>
      <c r="G275" s="231">
        <v>784.06666666666661</v>
      </c>
      <c r="H275" s="231">
        <v>878.06666666666661</v>
      </c>
      <c r="I275" s="231">
        <v>897.5333333333333</v>
      </c>
      <c r="J275" s="231">
        <v>925.06666666666661</v>
      </c>
      <c r="K275" s="230">
        <v>870</v>
      </c>
      <c r="L275" s="230">
        <v>823</v>
      </c>
      <c r="M275" s="230">
        <v>30.104980000000001</v>
      </c>
      <c r="N275" s="1"/>
      <c r="O275" s="1"/>
    </row>
    <row r="276" spans="1:15" ht="12.75" customHeight="1">
      <c r="A276" s="30">
        <v>266</v>
      </c>
      <c r="B276" s="216" t="s">
        <v>404</v>
      </c>
      <c r="C276" s="230">
        <v>338.75</v>
      </c>
      <c r="D276" s="231">
        <v>339.41666666666669</v>
      </c>
      <c r="E276" s="231">
        <v>336.48333333333335</v>
      </c>
      <c r="F276" s="231">
        <v>334.21666666666664</v>
      </c>
      <c r="G276" s="231">
        <v>331.2833333333333</v>
      </c>
      <c r="H276" s="231">
        <v>341.68333333333339</v>
      </c>
      <c r="I276" s="231">
        <v>344.61666666666667</v>
      </c>
      <c r="J276" s="231">
        <v>346.88333333333344</v>
      </c>
      <c r="K276" s="230">
        <v>342.35</v>
      </c>
      <c r="L276" s="230">
        <v>337.15</v>
      </c>
      <c r="M276" s="230">
        <v>1.48363</v>
      </c>
      <c r="N276" s="1"/>
      <c r="O276" s="1"/>
    </row>
    <row r="277" spans="1:15" ht="12.75" customHeight="1">
      <c r="A277" s="30">
        <v>267</v>
      </c>
      <c r="B277" s="216" t="s">
        <v>405</v>
      </c>
      <c r="C277" s="230">
        <v>1108.9000000000001</v>
      </c>
      <c r="D277" s="231">
        <v>1112.05</v>
      </c>
      <c r="E277" s="231">
        <v>1095.8499999999999</v>
      </c>
      <c r="F277" s="231">
        <v>1082.8</v>
      </c>
      <c r="G277" s="231">
        <v>1066.5999999999999</v>
      </c>
      <c r="H277" s="231">
        <v>1125.0999999999999</v>
      </c>
      <c r="I277" s="231">
        <v>1141.3000000000002</v>
      </c>
      <c r="J277" s="231">
        <v>1154.3499999999999</v>
      </c>
      <c r="K277" s="230">
        <v>1128.25</v>
      </c>
      <c r="L277" s="230">
        <v>1099</v>
      </c>
      <c r="M277" s="230">
        <v>0.53778000000000004</v>
      </c>
      <c r="N277" s="1"/>
      <c r="O277" s="1"/>
    </row>
    <row r="278" spans="1:15" ht="12.75" customHeight="1">
      <c r="A278" s="30">
        <v>268</v>
      </c>
      <c r="B278" s="216" t="s">
        <v>406</v>
      </c>
      <c r="C278" s="230">
        <v>522.1</v>
      </c>
      <c r="D278" s="231">
        <v>525.36666666666667</v>
      </c>
      <c r="E278" s="231">
        <v>516.73333333333335</v>
      </c>
      <c r="F278" s="231">
        <v>511.36666666666667</v>
      </c>
      <c r="G278" s="231">
        <v>502.73333333333335</v>
      </c>
      <c r="H278" s="231">
        <v>530.73333333333335</v>
      </c>
      <c r="I278" s="231">
        <v>539.36666666666679</v>
      </c>
      <c r="J278" s="231">
        <v>544.73333333333335</v>
      </c>
      <c r="K278" s="230">
        <v>534</v>
      </c>
      <c r="L278" s="230">
        <v>520</v>
      </c>
      <c r="M278" s="230">
        <v>1.9079200000000001</v>
      </c>
      <c r="N278" s="1"/>
      <c r="O278" s="1"/>
    </row>
    <row r="279" spans="1:15" ht="12.75" customHeight="1">
      <c r="A279" s="30">
        <v>269</v>
      </c>
      <c r="B279" s="216" t="s">
        <v>777</v>
      </c>
      <c r="C279" s="230">
        <v>103.45</v>
      </c>
      <c r="D279" s="231">
        <v>103.63333333333333</v>
      </c>
      <c r="E279" s="231">
        <v>102.81666666666665</v>
      </c>
      <c r="F279" s="231">
        <v>102.18333333333332</v>
      </c>
      <c r="G279" s="231">
        <v>101.36666666666665</v>
      </c>
      <c r="H279" s="231">
        <v>104.26666666666665</v>
      </c>
      <c r="I279" s="231">
        <v>105.08333333333331</v>
      </c>
      <c r="J279" s="231">
        <v>105.71666666666665</v>
      </c>
      <c r="K279" s="230">
        <v>104.45</v>
      </c>
      <c r="L279" s="230">
        <v>103</v>
      </c>
      <c r="M279" s="230">
        <v>15.9651</v>
      </c>
      <c r="N279" s="1"/>
      <c r="O279" s="1"/>
    </row>
    <row r="280" spans="1:15" ht="12.75" customHeight="1">
      <c r="A280" s="30">
        <v>270</v>
      </c>
      <c r="B280" s="216" t="s">
        <v>407</v>
      </c>
      <c r="C280" s="230">
        <v>380.1</v>
      </c>
      <c r="D280" s="231">
        <v>381.81666666666666</v>
      </c>
      <c r="E280" s="231">
        <v>377.58333333333331</v>
      </c>
      <c r="F280" s="231">
        <v>375.06666666666666</v>
      </c>
      <c r="G280" s="231">
        <v>370.83333333333331</v>
      </c>
      <c r="H280" s="231">
        <v>384.33333333333331</v>
      </c>
      <c r="I280" s="231">
        <v>388.56666666666666</v>
      </c>
      <c r="J280" s="231">
        <v>391.08333333333331</v>
      </c>
      <c r="K280" s="230">
        <v>386.05</v>
      </c>
      <c r="L280" s="230">
        <v>379.3</v>
      </c>
      <c r="M280" s="230">
        <v>1.2664899999999999</v>
      </c>
      <c r="N280" s="1"/>
      <c r="O280" s="1"/>
    </row>
    <row r="281" spans="1:15" ht="12.75" customHeight="1">
      <c r="A281" s="30">
        <v>271</v>
      </c>
      <c r="B281" s="216" t="s">
        <v>408</v>
      </c>
      <c r="C281" s="230">
        <v>97.65</v>
      </c>
      <c r="D281" s="231">
        <v>98.716666666666654</v>
      </c>
      <c r="E281" s="231">
        <v>96.433333333333309</v>
      </c>
      <c r="F281" s="231">
        <v>95.216666666666654</v>
      </c>
      <c r="G281" s="231">
        <v>92.933333333333309</v>
      </c>
      <c r="H281" s="231">
        <v>99.933333333333309</v>
      </c>
      <c r="I281" s="231">
        <v>102.21666666666664</v>
      </c>
      <c r="J281" s="231">
        <v>103.43333333333331</v>
      </c>
      <c r="K281" s="230">
        <v>101</v>
      </c>
      <c r="L281" s="230">
        <v>97.5</v>
      </c>
      <c r="M281" s="230">
        <v>20.96059</v>
      </c>
      <c r="N281" s="1"/>
      <c r="O281" s="1"/>
    </row>
    <row r="282" spans="1:15" ht="12.75" customHeight="1">
      <c r="A282" s="30">
        <v>272</v>
      </c>
      <c r="B282" s="216" t="s">
        <v>409</v>
      </c>
      <c r="C282" s="230">
        <v>493.1</v>
      </c>
      <c r="D282" s="231">
        <v>490.3</v>
      </c>
      <c r="E282" s="231">
        <v>482.6</v>
      </c>
      <c r="F282" s="231">
        <v>472.1</v>
      </c>
      <c r="G282" s="231">
        <v>464.40000000000003</v>
      </c>
      <c r="H282" s="231">
        <v>500.8</v>
      </c>
      <c r="I282" s="231">
        <v>508.49999999999994</v>
      </c>
      <c r="J282" s="231">
        <v>519</v>
      </c>
      <c r="K282" s="230">
        <v>498</v>
      </c>
      <c r="L282" s="230">
        <v>479.8</v>
      </c>
      <c r="M282" s="230">
        <v>2.8690799999999999</v>
      </c>
      <c r="N282" s="1"/>
      <c r="O282" s="1"/>
    </row>
    <row r="283" spans="1:15" ht="12.75" customHeight="1">
      <c r="A283" s="30">
        <v>273</v>
      </c>
      <c r="B283" s="216" t="s">
        <v>141</v>
      </c>
      <c r="C283" s="230">
        <v>1895.15</v>
      </c>
      <c r="D283" s="231">
        <v>1878.3499999999997</v>
      </c>
      <c r="E283" s="231">
        <v>1842.8999999999994</v>
      </c>
      <c r="F283" s="231">
        <v>1790.6499999999996</v>
      </c>
      <c r="G283" s="231">
        <v>1755.1999999999994</v>
      </c>
      <c r="H283" s="231">
        <v>1930.5999999999995</v>
      </c>
      <c r="I283" s="231">
        <v>1966.0499999999997</v>
      </c>
      <c r="J283" s="231">
        <v>2018.2999999999995</v>
      </c>
      <c r="K283" s="230">
        <v>1913.8</v>
      </c>
      <c r="L283" s="230">
        <v>1826.1</v>
      </c>
      <c r="M283" s="230">
        <v>103.54299</v>
      </c>
      <c r="N283" s="1"/>
      <c r="O283" s="1"/>
    </row>
    <row r="284" spans="1:15" ht="12.75" customHeight="1">
      <c r="A284" s="30">
        <v>274</v>
      </c>
      <c r="B284" s="216" t="s">
        <v>762</v>
      </c>
      <c r="C284" s="230">
        <v>1510.05</v>
      </c>
      <c r="D284" s="231">
        <v>1500.8166666666668</v>
      </c>
      <c r="E284" s="231">
        <v>1483.6333333333337</v>
      </c>
      <c r="F284" s="231">
        <v>1457.2166666666669</v>
      </c>
      <c r="G284" s="231">
        <v>1440.0333333333338</v>
      </c>
      <c r="H284" s="231">
        <v>1527.2333333333336</v>
      </c>
      <c r="I284" s="231">
        <v>1544.4166666666665</v>
      </c>
      <c r="J284" s="231">
        <v>1570.8333333333335</v>
      </c>
      <c r="K284" s="230">
        <v>1518</v>
      </c>
      <c r="L284" s="230">
        <v>1474.4</v>
      </c>
      <c r="M284" s="230">
        <v>0.52032999999999996</v>
      </c>
      <c r="N284" s="1"/>
      <c r="O284" s="1"/>
    </row>
    <row r="285" spans="1:15" ht="12.75" customHeight="1">
      <c r="A285" s="30">
        <v>275</v>
      </c>
      <c r="B285" s="216" t="s">
        <v>142</v>
      </c>
      <c r="C285" s="230">
        <v>88.65</v>
      </c>
      <c r="D285" s="231">
        <v>88.25</v>
      </c>
      <c r="E285" s="231">
        <v>87.4</v>
      </c>
      <c r="F285" s="231">
        <v>86.15</v>
      </c>
      <c r="G285" s="231">
        <v>85.300000000000011</v>
      </c>
      <c r="H285" s="231">
        <v>89.5</v>
      </c>
      <c r="I285" s="231">
        <v>90.35</v>
      </c>
      <c r="J285" s="231">
        <v>91.6</v>
      </c>
      <c r="K285" s="230">
        <v>89.1</v>
      </c>
      <c r="L285" s="230">
        <v>87</v>
      </c>
      <c r="M285" s="230">
        <v>27.045829999999999</v>
      </c>
      <c r="N285" s="1"/>
      <c r="O285" s="1"/>
    </row>
    <row r="286" spans="1:15" ht="12.75" customHeight="1">
      <c r="A286" s="30">
        <v>276</v>
      </c>
      <c r="B286" s="216" t="s">
        <v>146</v>
      </c>
      <c r="C286" s="230">
        <v>3432.6</v>
      </c>
      <c r="D286" s="231">
        <v>3395.1833333333329</v>
      </c>
      <c r="E286" s="231">
        <v>3347.4166666666661</v>
      </c>
      <c r="F286" s="231">
        <v>3262.2333333333331</v>
      </c>
      <c r="G286" s="231">
        <v>3214.4666666666662</v>
      </c>
      <c r="H286" s="231">
        <v>3480.3666666666659</v>
      </c>
      <c r="I286" s="231">
        <v>3528.1333333333332</v>
      </c>
      <c r="J286" s="231">
        <v>3613.3166666666657</v>
      </c>
      <c r="K286" s="230">
        <v>3442.95</v>
      </c>
      <c r="L286" s="230">
        <v>3310</v>
      </c>
      <c r="M286" s="230">
        <v>4.7945000000000002</v>
      </c>
      <c r="N286" s="1"/>
      <c r="O286" s="1"/>
    </row>
    <row r="287" spans="1:15" ht="12.75" customHeight="1">
      <c r="A287" s="30">
        <v>277</v>
      </c>
      <c r="B287" s="216" t="s">
        <v>144</v>
      </c>
      <c r="C287" s="230">
        <v>332</v>
      </c>
      <c r="D287" s="231">
        <v>329.66666666666669</v>
      </c>
      <c r="E287" s="231">
        <v>326.83333333333337</v>
      </c>
      <c r="F287" s="231">
        <v>321.66666666666669</v>
      </c>
      <c r="G287" s="231">
        <v>318.83333333333337</v>
      </c>
      <c r="H287" s="231">
        <v>334.83333333333337</v>
      </c>
      <c r="I287" s="231">
        <v>337.66666666666674</v>
      </c>
      <c r="J287" s="231">
        <v>342.83333333333337</v>
      </c>
      <c r="K287" s="230">
        <v>332.5</v>
      </c>
      <c r="L287" s="230">
        <v>324.5</v>
      </c>
      <c r="M287" s="230">
        <v>12.401020000000001</v>
      </c>
      <c r="N287" s="1"/>
      <c r="O287" s="1"/>
    </row>
    <row r="288" spans="1:15" ht="12.75" customHeight="1">
      <c r="A288" s="30">
        <v>278</v>
      </c>
      <c r="B288" s="216" t="s">
        <v>864</v>
      </c>
      <c r="C288" s="230">
        <v>4332.6000000000004</v>
      </c>
      <c r="D288" s="231">
        <v>4334.8</v>
      </c>
      <c r="E288" s="231">
        <v>4179.6000000000004</v>
      </c>
      <c r="F288" s="231">
        <v>4026.6000000000004</v>
      </c>
      <c r="G288" s="231">
        <v>3871.4000000000005</v>
      </c>
      <c r="H288" s="231">
        <v>4487.8</v>
      </c>
      <c r="I288" s="231">
        <v>4642.9999999999991</v>
      </c>
      <c r="J288" s="231">
        <v>4796</v>
      </c>
      <c r="K288" s="230">
        <v>4490</v>
      </c>
      <c r="L288" s="230">
        <v>4181.8</v>
      </c>
      <c r="M288" s="230">
        <v>17.636389999999999</v>
      </c>
      <c r="N288" s="1"/>
      <c r="O288" s="1"/>
    </row>
    <row r="289" spans="1:15" ht="12.75" customHeight="1">
      <c r="A289" s="30">
        <v>279</v>
      </c>
      <c r="B289" s="216" t="s">
        <v>410</v>
      </c>
      <c r="C289" s="230">
        <v>10733.4</v>
      </c>
      <c r="D289" s="231">
        <v>10731.483333333332</v>
      </c>
      <c r="E289" s="231">
        <v>10563.016666666663</v>
      </c>
      <c r="F289" s="231">
        <v>10392.633333333331</v>
      </c>
      <c r="G289" s="231">
        <v>10224.166666666662</v>
      </c>
      <c r="H289" s="231">
        <v>10901.866666666663</v>
      </c>
      <c r="I289" s="231">
        <v>11070.333333333334</v>
      </c>
      <c r="J289" s="231">
        <v>11240.716666666664</v>
      </c>
      <c r="K289" s="230">
        <v>10899.95</v>
      </c>
      <c r="L289" s="230">
        <v>10561.1</v>
      </c>
      <c r="M289" s="230">
        <v>3.1960000000000002E-2</v>
      </c>
      <c r="N289" s="1"/>
      <c r="O289" s="1"/>
    </row>
    <row r="290" spans="1:15" ht="12.75" customHeight="1">
      <c r="A290" s="30">
        <v>280</v>
      </c>
      <c r="B290" s="216" t="s">
        <v>145</v>
      </c>
      <c r="C290" s="230">
        <v>2214</v>
      </c>
      <c r="D290" s="231">
        <v>2229.65</v>
      </c>
      <c r="E290" s="231">
        <v>2185.5</v>
      </c>
      <c r="F290" s="231">
        <v>2157</v>
      </c>
      <c r="G290" s="231">
        <v>2112.85</v>
      </c>
      <c r="H290" s="231">
        <v>2258.15</v>
      </c>
      <c r="I290" s="231">
        <v>2302.3000000000006</v>
      </c>
      <c r="J290" s="231">
        <v>2330.8000000000002</v>
      </c>
      <c r="K290" s="230">
        <v>2273.8000000000002</v>
      </c>
      <c r="L290" s="230">
        <v>2201.15</v>
      </c>
      <c r="M290" s="230">
        <v>41.258499999999998</v>
      </c>
      <c r="N290" s="1"/>
      <c r="O290" s="1"/>
    </row>
    <row r="291" spans="1:15" ht="12.75" customHeight="1">
      <c r="A291" s="30">
        <v>281</v>
      </c>
      <c r="B291" s="216" t="s">
        <v>818</v>
      </c>
      <c r="C291" s="230">
        <v>357.9</v>
      </c>
      <c r="D291" s="231">
        <v>357.56666666666666</v>
      </c>
      <c r="E291" s="231">
        <v>352.83333333333331</v>
      </c>
      <c r="F291" s="231">
        <v>347.76666666666665</v>
      </c>
      <c r="G291" s="231">
        <v>343.0333333333333</v>
      </c>
      <c r="H291" s="231">
        <v>362.63333333333333</v>
      </c>
      <c r="I291" s="231">
        <v>367.36666666666667</v>
      </c>
      <c r="J291" s="231">
        <v>372.43333333333334</v>
      </c>
      <c r="K291" s="230">
        <v>362.3</v>
      </c>
      <c r="L291" s="230">
        <v>352.5</v>
      </c>
      <c r="M291" s="230">
        <v>2.6902200000000001</v>
      </c>
      <c r="N291" s="1"/>
      <c r="O291" s="1"/>
    </row>
    <row r="292" spans="1:15" ht="12.75" customHeight="1">
      <c r="A292" s="30">
        <v>282</v>
      </c>
      <c r="B292" s="216" t="s">
        <v>263</v>
      </c>
      <c r="C292" s="230">
        <v>304.60000000000002</v>
      </c>
      <c r="D292" s="231">
        <v>307.23333333333335</v>
      </c>
      <c r="E292" s="231">
        <v>299.4666666666667</v>
      </c>
      <c r="F292" s="231">
        <v>294.33333333333337</v>
      </c>
      <c r="G292" s="231">
        <v>286.56666666666672</v>
      </c>
      <c r="H292" s="231">
        <v>312.36666666666667</v>
      </c>
      <c r="I292" s="231">
        <v>320.13333333333333</v>
      </c>
      <c r="J292" s="231">
        <v>325.26666666666665</v>
      </c>
      <c r="K292" s="230">
        <v>315</v>
      </c>
      <c r="L292" s="230">
        <v>302.10000000000002</v>
      </c>
      <c r="M292" s="230">
        <v>32.07244</v>
      </c>
      <c r="N292" s="1"/>
      <c r="O292" s="1"/>
    </row>
    <row r="293" spans="1:15" ht="12.75" customHeight="1">
      <c r="A293" s="30">
        <v>283</v>
      </c>
      <c r="B293" s="216" t="s">
        <v>779</v>
      </c>
      <c r="C293" s="230">
        <v>265.5</v>
      </c>
      <c r="D293" s="231">
        <v>265.16666666666669</v>
      </c>
      <c r="E293" s="231">
        <v>262.63333333333338</v>
      </c>
      <c r="F293" s="231">
        <v>259.76666666666671</v>
      </c>
      <c r="G293" s="231">
        <v>257.23333333333341</v>
      </c>
      <c r="H293" s="231">
        <v>268.03333333333336</v>
      </c>
      <c r="I293" s="231">
        <v>270.56666666666666</v>
      </c>
      <c r="J293" s="231">
        <v>273.43333333333334</v>
      </c>
      <c r="K293" s="230">
        <v>267.7</v>
      </c>
      <c r="L293" s="230">
        <v>262.3</v>
      </c>
      <c r="M293" s="230">
        <v>4.1773899999999999</v>
      </c>
      <c r="N293" s="1"/>
      <c r="O293" s="1"/>
    </row>
    <row r="294" spans="1:15" ht="12.75" customHeight="1">
      <c r="A294" s="30">
        <v>284</v>
      </c>
      <c r="B294" s="216" t="s">
        <v>880</v>
      </c>
      <c r="C294" s="230">
        <v>80.05</v>
      </c>
      <c r="D294" s="231">
        <v>79.033333333333331</v>
      </c>
      <c r="E294" s="231">
        <v>77.666666666666657</v>
      </c>
      <c r="F294" s="231">
        <v>75.283333333333331</v>
      </c>
      <c r="G294" s="231">
        <v>73.916666666666657</v>
      </c>
      <c r="H294" s="231">
        <v>81.416666666666657</v>
      </c>
      <c r="I294" s="231">
        <v>82.783333333333331</v>
      </c>
      <c r="J294" s="231">
        <v>85.166666666666657</v>
      </c>
      <c r="K294" s="230">
        <v>80.400000000000006</v>
      </c>
      <c r="L294" s="230">
        <v>76.650000000000006</v>
      </c>
      <c r="M294" s="230">
        <v>69.822130000000001</v>
      </c>
      <c r="N294" s="1"/>
      <c r="O294" s="1"/>
    </row>
    <row r="295" spans="1:15" ht="12.75" customHeight="1">
      <c r="A295" s="30">
        <v>285</v>
      </c>
      <c r="B295" s="216" t="s">
        <v>844</v>
      </c>
      <c r="C295" s="230">
        <v>544.6</v>
      </c>
      <c r="D295" s="231">
        <v>546.65</v>
      </c>
      <c r="E295" s="231">
        <v>541.94999999999993</v>
      </c>
      <c r="F295" s="231">
        <v>539.29999999999995</v>
      </c>
      <c r="G295" s="231">
        <v>534.59999999999991</v>
      </c>
      <c r="H295" s="231">
        <v>549.29999999999995</v>
      </c>
      <c r="I295" s="231">
        <v>554</v>
      </c>
      <c r="J295" s="231">
        <v>556.65</v>
      </c>
      <c r="K295" s="230">
        <v>551.35</v>
      </c>
      <c r="L295" s="230">
        <v>544</v>
      </c>
      <c r="M295" s="230">
        <v>9.4767299999999999</v>
      </c>
      <c r="N295" s="1"/>
      <c r="O295" s="1"/>
    </row>
    <row r="296" spans="1:15" ht="12.75" customHeight="1">
      <c r="A296" s="30">
        <v>286</v>
      </c>
      <c r="B296" s="216" t="s">
        <v>411</v>
      </c>
      <c r="C296" s="230">
        <v>4158.95</v>
      </c>
      <c r="D296" s="231">
        <v>4169.3499999999995</v>
      </c>
      <c r="E296" s="231">
        <v>4130.7499999999991</v>
      </c>
      <c r="F296" s="231">
        <v>4102.5499999999993</v>
      </c>
      <c r="G296" s="231">
        <v>4063.9499999999989</v>
      </c>
      <c r="H296" s="231">
        <v>4197.5499999999993</v>
      </c>
      <c r="I296" s="231">
        <v>4236.1499999999996</v>
      </c>
      <c r="J296" s="231">
        <v>4264.3499999999995</v>
      </c>
      <c r="K296" s="230">
        <v>4207.95</v>
      </c>
      <c r="L296" s="230">
        <v>4141.1499999999996</v>
      </c>
      <c r="M296" s="230">
        <v>0.19298999999999999</v>
      </c>
      <c r="N296" s="1"/>
      <c r="O296" s="1"/>
    </row>
    <row r="297" spans="1:15" ht="12.75" customHeight="1">
      <c r="A297" s="30">
        <v>287</v>
      </c>
      <c r="B297" s="216" t="s">
        <v>147</v>
      </c>
      <c r="C297" s="230">
        <v>658.15</v>
      </c>
      <c r="D297" s="231">
        <v>661.18333333333339</v>
      </c>
      <c r="E297" s="231">
        <v>652.36666666666679</v>
      </c>
      <c r="F297" s="231">
        <v>646.58333333333337</v>
      </c>
      <c r="G297" s="231">
        <v>637.76666666666677</v>
      </c>
      <c r="H297" s="231">
        <v>666.96666666666681</v>
      </c>
      <c r="I297" s="231">
        <v>675.78333333333342</v>
      </c>
      <c r="J297" s="231">
        <v>681.56666666666683</v>
      </c>
      <c r="K297" s="230">
        <v>670</v>
      </c>
      <c r="L297" s="230">
        <v>655.4</v>
      </c>
      <c r="M297" s="230">
        <v>5.1975100000000003</v>
      </c>
      <c r="N297" s="1"/>
      <c r="O297" s="1"/>
    </row>
    <row r="298" spans="1:15" ht="12.75" customHeight="1">
      <c r="A298" s="30">
        <v>288</v>
      </c>
      <c r="B298" s="216" t="s">
        <v>412</v>
      </c>
      <c r="C298" s="230">
        <v>1201.75</v>
      </c>
      <c r="D298" s="231">
        <v>1206.0833333333333</v>
      </c>
      <c r="E298" s="231">
        <v>1190.6666666666665</v>
      </c>
      <c r="F298" s="231">
        <v>1179.5833333333333</v>
      </c>
      <c r="G298" s="231">
        <v>1164.1666666666665</v>
      </c>
      <c r="H298" s="231">
        <v>1217.1666666666665</v>
      </c>
      <c r="I298" s="231">
        <v>1232.583333333333</v>
      </c>
      <c r="J298" s="231">
        <v>1243.6666666666665</v>
      </c>
      <c r="K298" s="230">
        <v>1221.5</v>
      </c>
      <c r="L298" s="230">
        <v>1195</v>
      </c>
      <c r="M298" s="230">
        <v>0.25635000000000002</v>
      </c>
      <c r="N298" s="1"/>
      <c r="O298" s="1"/>
    </row>
    <row r="299" spans="1:15" ht="12.75" customHeight="1">
      <c r="A299" s="30">
        <v>289</v>
      </c>
      <c r="B299" s="216" t="s">
        <v>413</v>
      </c>
      <c r="C299" s="230">
        <v>29.95</v>
      </c>
      <c r="D299" s="231">
        <v>30</v>
      </c>
      <c r="E299" s="231">
        <v>29.7</v>
      </c>
      <c r="F299" s="231">
        <v>29.45</v>
      </c>
      <c r="G299" s="231">
        <v>29.15</v>
      </c>
      <c r="H299" s="231">
        <v>30.25</v>
      </c>
      <c r="I299" s="231">
        <v>30.549999999999997</v>
      </c>
      <c r="J299" s="231">
        <v>30.8</v>
      </c>
      <c r="K299" s="230">
        <v>30.3</v>
      </c>
      <c r="L299" s="230">
        <v>29.75</v>
      </c>
      <c r="M299" s="230">
        <v>4.1639099999999996</v>
      </c>
      <c r="N299" s="1"/>
      <c r="O299" s="1"/>
    </row>
    <row r="300" spans="1:15" ht="12.75" customHeight="1">
      <c r="A300" s="30">
        <v>290</v>
      </c>
      <c r="B300" s="216" t="s">
        <v>414</v>
      </c>
      <c r="C300" s="230">
        <v>152.5</v>
      </c>
      <c r="D300" s="231">
        <v>152.31666666666666</v>
      </c>
      <c r="E300" s="231">
        <v>150.88333333333333</v>
      </c>
      <c r="F300" s="231">
        <v>149.26666666666665</v>
      </c>
      <c r="G300" s="231">
        <v>147.83333333333331</v>
      </c>
      <c r="H300" s="231">
        <v>153.93333333333334</v>
      </c>
      <c r="I300" s="231">
        <v>155.36666666666667</v>
      </c>
      <c r="J300" s="231">
        <v>156.98333333333335</v>
      </c>
      <c r="K300" s="230">
        <v>153.75</v>
      </c>
      <c r="L300" s="230">
        <v>150.69999999999999</v>
      </c>
      <c r="M300" s="230">
        <v>1.09046</v>
      </c>
      <c r="N300" s="1"/>
      <c r="O300" s="1"/>
    </row>
    <row r="301" spans="1:15" ht="12.75" customHeight="1">
      <c r="A301" s="30">
        <v>291</v>
      </c>
      <c r="B301" s="216" t="s">
        <v>158</v>
      </c>
      <c r="C301" s="230">
        <v>85376.35</v>
      </c>
      <c r="D301" s="231">
        <v>85359.116666666669</v>
      </c>
      <c r="E301" s="231">
        <v>85018.233333333337</v>
      </c>
      <c r="F301" s="231">
        <v>84660.116666666669</v>
      </c>
      <c r="G301" s="231">
        <v>84319.233333333337</v>
      </c>
      <c r="H301" s="231">
        <v>85717.233333333337</v>
      </c>
      <c r="I301" s="231">
        <v>86058.116666666669</v>
      </c>
      <c r="J301" s="231">
        <v>86416.233333333337</v>
      </c>
      <c r="K301" s="230">
        <v>85700</v>
      </c>
      <c r="L301" s="230">
        <v>85001</v>
      </c>
      <c r="M301" s="230">
        <v>2.5729999999999999E-2</v>
      </c>
      <c r="N301" s="1"/>
      <c r="O301" s="1"/>
    </row>
    <row r="302" spans="1:15" ht="12.75" customHeight="1">
      <c r="A302" s="30">
        <v>292</v>
      </c>
      <c r="B302" s="216" t="s">
        <v>819</v>
      </c>
      <c r="C302" s="230">
        <v>1755.3</v>
      </c>
      <c r="D302" s="231">
        <v>1739.9666666666665</v>
      </c>
      <c r="E302" s="231">
        <v>1707.4833333333329</v>
      </c>
      <c r="F302" s="231">
        <v>1659.6666666666665</v>
      </c>
      <c r="G302" s="231">
        <v>1627.1833333333329</v>
      </c>
      <c r="H302" s="231">
        <v>1787.7833333333328</v>
      </c>
      <c r="I302" s="231">
        <v>1820.2666666666664</v>
      </c>
      <c r="J302" s="231">
        <v>1868.0833333333328</v>
      </c>
      <c r="K302" s="230">
        <v>1772.45</v>
      </c>
      <c r="L302" s="230">
        <v>1692.15</v>
      </c>
      <c r="M302" s="230">
        <v>2.2373099999999999</v>
      </c>
      <c r="N302" s="1"/>
      <c r="O302" s="1"/>
    </row>
    <row r="303" spans="1:15" ht="12.75" customHeight="1">
      <c r="A303" s="30">
        <v>293</v>
      </c>
      <c r="B303" s="216" t="s">
        <v>778</v>
      </c>
      <c r="C303" s="230">
        <v>943.5</v>
      </c>
      <c r="D303" s="231">
        <v>933.53333333333342</v>
      </c>
      <c r="E303" s="231">
        <v>920.16666666666686</v>
      </c>
      <c r="F303" s="231">
        <v>896.83333333333348</v>
      </c>
      <c r="G303" s="231">
        <v>883.46666666666692</v>
      </c>
      <c r="H303" s="231">
        <v>956.86666666666679</v>
      </c>
      <c r="I303" s="231">
        <v>970.23333333333335</v>
      </c>
      <c r="J303" s="231">
        <v>993.56666666666672</v>
      </c>
      <c r="K303" s="230">
        <v>946.9</v>
      </c>
      <c r="L303" s="230">
        <v>910.2</v>
      </c>
      <c r="M303" s="230">
        <v>4.7332299999999998</v>
      </c>
      <c r="N303" s="1"/>
      <c r="O303" s="1"/>
    </row>
    <row r="304" spans="1:15" ht="12.75" customHeight="1">
      <c r="A304" s="30">
        <v>294</v>
      </c>
      <c r="B304" s="216" t="s">
        <v>156</v>
      </c>
      <c r="C304" s="230">
        <v>1013.85</v>
      </c>
      <c r="D304" s="231">
        <v>1003.6166666666667</v>
      </c>
      <c r="E304" s="231">
        <v>992.23333333333335</v>
      </c>
      <c r="F304" s="231">
        <v>970.61666666666667</v>
      </c>
      <c r="G304" s="231">
        <v>959.23333333333335</v>
      </c>
      <c r="H304" s="231">
        <v>1025.2333333333333</v>
      </c>
      <c r="I304" s="231">
        <v>1036.6166666666668</v>
      </c>
      <c r="J304" s="231">
        <v>1058.2333333333333</v>
      </c>
      <c r="K304" s="230">
        <v>1015</v>
      </c>
      <c r="L304" s="230">
        <v>982</v>
      </c>
      <c r="M304" s="230">
        <v>6.55253</v>
      </c>
      <c r="N304" s="1"/>
      <c r="O304" s="1"/>
    </row>
    <row r="305" spans="1:15" ht="12.75" customHeight="1">
      <c r="A305" s="30">
        <v>295</v>
      </c>
      <c r="B305" s="216" t="s">
        <v>149</v>
      </c>
      <c r="C305" s="230">
        <v>260.64999999999998</v>
      </c>
      <c r="D305" s="231">
        <v>260.25</v>
      </c>
      <c r="E305" s="231">
        <v>257.89999999999998</v>
      </c>
      <c r="F305" s="231">
        <v>255.14999999999998</v>
      </c>
      <c r="G305" s="231">
        <v>252.79999999999995</v>
      </c>
      <c r="H305" s="231">
        <v>263</v>
      </c>
      <c r="I305" s="231">
        <v>265.35000000000002</v>
      </c>
      <c r="J305" s="231">
        <v>268.10000000000002</v>
      </c>
      <c r="K305" s="230">
        <v>262.60000000000002</v>
      </c>
      <c r="L305" s="230">
        <v>257.5</v>
      </c>
      <c r="M305" s="230">
        <v>15.11223</v>
      </c>
      <c r="N305" s="1"/>
      <c r="O305" s="1"/>
    </row>
    <row r="306" spans="1:15" ht="12.75" customHeight="1">
      <c r="A306" s="30">
        <v>296</v>
      </c>
      <c r="B306" s="216" t="s">
        <v>148</v>
      </c>
      <c r="C306" s="230">
        <v>1212.95</v>
      </c>
      <c r="D306" s="231">
        <v>1211.7666666666667</v>
      </c>
      <c r="E306" s="231">
        <v>1204.5833333333333</v>
      </c>
      <c r="F306" s="231">
        <v>1196.2166666666667</v>
      </c>
      <c r="G306" s="231">
        <v>1189.0333333333333</v>
      </c>
      <c r="H306" s="231">
        <v>1220.1333333333332</v>
      </c>
      <c r="I306" s="231">
        <v>1227.3166666666666</v>
      </c>
      <c r="J306" s="231">
        <v>1235.6833333333332</v>
      </c>
      <c r="K306" s="230">
        <v>1218.95</v>
      </c>
      <c r="L306" s="230">
        <v>1203.4000000000001</v>
      </c>
      <c r="M306" s="230">
        <v>19.561979999999998</v>
      </c>
      <c r="N306" s="1"/>
      <c r="O306" s="1"/>
    </row>
    <row r="307" spans="1:15" ht="12.75" customHeight="1">
      <c r="A307" s="30">
        <v>297</v>
      </c>
      <c r="B307" s="216" t="s">
        <v>415</v>
      </c>
      <c r="C307" s="230">
        <v>366</v>
      </c>
      <c r="D307" s="231">
        <v>366.31666666666666</v>
      </c>
      <c r="E307" s="231">
        <v>361.7833333333333</v>
      </c>
      <c r="F307" s="231">
        <v>357.56666666666666</v>
      </c>
      <c r="G307" s="231">
        <v>353.0333333333333</v>
      </c>
      <c r="H307" s="231">
        <v>370.5333333333333</v>
      </c>
      <c r="I307" s="231">
        <v>375.06666666666672</v>
      </c>
      <c r="J307" s="231">
        <v>379.2833333333333</v>
      </c>
      <c r="K307" s="230">
        <v>370.85</v>
      </c>
      <c r="L307" s="230">
        <v>362.1</v>
      </c>
      <c r="M307" s="230">
        <v>11.777329999999999</v>
      </c>
      <c r="N307" s="1"/>
      <c r="O307" s="1"/>
    </row>
    <row r="308" spans="1:15" ht="12.75" customHeight="1">
      <c r="A308" s="30">
        <v>298</v>
      </c>
      <c r="B308" s="216" t="s">
        <v>416</v>
      </c>
      <c r="C308" s="230">
        <v>293.85000000000002</v>
      </c>
      <c r="D308" s="231">
        <v>293.7</v>
      </c>
      <c r="E308" s="231">
        <v>290</v>
      </c>
      <c r="F308" s="231">
        <v>286.15000000000003</v>
      </c>
      <c r="G308" s="231">
        <v>282.45000000000005</v>
      </c>
      <c r="H308" s="231">
        <v>297.54999999999995</v>
      </c>
      <c r="I308" s="231">
        <v>301.24999999999989</v>
      </c>
      <c r="J308" s="231">
        <v>305.09999999999991</v>
      </c>
      <c r="K308" s="230">
        <v>297.39999999999998</v>
      </c>
      <c r="L308" s="230">
        <v>289.85000000000002</v>
      </c>
      <c r="M308" s="230">
        <v>2.4409299999999998</v>
      </c>
      <c r="N308" s="1"/>
      <c r="O308" s="1"/>
    </row>
    <row r="309" spans="1:15" ht="12.75" customHeight="1">
      <c r="A309" s="30">
        <v>299</v>
      </c>
      <c r="B309" s="216" t="s">
        <v>853</v>
      </c>
      <c r="C309" s="230">
        <v>364.8</v>
      </c>
      <c r="D309" s="231">
        <v>364.95</v>
      </c>
      <c r="E309" s="231">
        <v>361.15</v>
      </c>
      <c r="F309" s="231">
        <v>357.5</v>
      </c>
      <c r="G309" s="231">
        <v>353.7</v>
      </c>
      <c r="H309" s="231">
        <v>368.59999999999997</v>
      </c>
      <c r="I309" s="231">
        <v>372.40000000000003</v>
      </c>
      <c r="J309" s="231">
        <v>376.04999999999995</v>
      </c>
      <c r="K309" s="230">
        <v>368.75</v>
      </c>
      <c r="L309" s="230">
        <v>361.3</v>
      </c>
      <c r="M309" s="230">
        <v>1.10375</v>
      </c>
      <c r="N309" s="1"/>
      <c r="O309" s="1"/>
    </row>
    <row r="310" spans="1:15" ht="12.75" customHeight="1">
      <c r="A310" s="30">
        <v>300</v>
      </c>
      <c r="B310" s="216" t="s">
        <v>417</v>
      </c>
      <c r="C310" s="230">
        <v>378.5</v>
      </c>
      <c r="D310" s="231">
        <v>376.68333333333334</v>
      </c>
      <c r="E310" s="231">
        <v>373.36666666666667</v>
      </c>
      <c r="F310" s="231">
        <v>368.23333333333335</v>
      </c>
      <c r="G310" s="231">
        <v>364.91666666666669</v>
      </c>
      <c r="H310" s="231">
        <v>381.81666666666666</v>
      </c>
      <c r="I310" s="231">
        <v>385.13333333333338</v>
      </c>
      <c r="J310" s="231">
        <v>390.26666666666665</v>
      </c>
      <c r="K310" s="230">
        <v>380</v>
      </c>
      <c r="L310" s="230">
        <v>371.55</v>
      </c>
      <c r="M310" s="230">
        <v>0.33372000000000002</v>
      </c>
      <c r="N310" s="1"/>
      <c r="O310" s="1"/>
    </row>
    <row r="311" spans="1:15" ht="12.75" customHeight="1">
      <c r="A311" s="30">
        <v>301</v>
      </c>
      <c r="B311" s="216" t="s">
        <v>150</v>
      </c>
      <c r="C311" s="230">
        <v>127.75</v>
      </c>
      <c r="D311" s="231">
        <v>127.34999999999998</v>
      </c>
      <c r="E311" s="231">
        <v>125.99999999999997</v>
      </c>
      <c r="F311" s="231">
        <v>124.24999999999999</v>
      </c>
      <c r="G311" s="231">
        <v>122.89999999999998</v>
      </c>
      <c r="H311" s="231">
        <v>129.09999999999997</v>
      </c>
      <c r="I311" s="231">
        <v>130.44999999999996</v>
      </c>
      <c r="J311" s="231">
        <v>132.19999999999996</v>
      </c>
      <c r="K311" s="230">
        <v>128.69999999999999</v>
      </c>
      <c r="L311" s="230">
        <v>125.6</v>
      </c>
      <c r="M311" s="230">
        <v>37.912300000000002</v>
      </c>
      <c r="N311" s="1"/>
      <c r="O311" s="1"/>
    </row>
    <row r="312" spans="1:15" ht="12.75" customHeight="1">
      <c r="A312" s="30">
        <v>302</v>
      </c>
      <c r="B312" s="216" t="s">
        <v>418</v>
      </c>
      <c r="C312" s="230">
        <v>53.55</v>
      </c>
      <c r="D312" s="231">
        <v>53.366666666666667</v>
      </c>
      <c r="E312" s="231">
        <v>53.033333333333331</v>
      </c>
      <c r="F312" s="231">
        <v>52.516666666666666</v>
      </c>
      <c r="G312" s="231">
        <v>52.18333333333333</v>
      </c>
      <c r="H312" s="231">
        <v>53.883333333333333</v>
      </c>
      <c r="I312" s="231">
        <v>54.216666666666661</v>
      </c>
      <c r="J312" s="231">
        <v>54.733333333333334</v>
      </c>
      <c r="K312" s="230">
        <v>53.7</v>
      </c>
      <c r="L312" s="230">
        <v>52.85</v>
      </c>
      <c r="M312" s="230">
        <v>10.20748</v>
      </c>
      <c r="N312" s="1"/>
      <c r="O312" s="1"/>
    </row>
    <row r="313" spans="1:15" ht="12.75" customHeight="1">
      <c r="A313" s="30">
        <v>303</v>
      </c>
      <c r="B313" s="216" t="s">
        <v>151</v>
      </c>
      <c r="C313" s="230">
        <v>479.45</v>
      </c>
      <c r="D313" s="231">
        <v>478.08333333333331</v>
      </c>
      <c r="E313" s="231">
        <v>475.36666666666662</v>
      </c>
      <c r="F313" s="231">
        <v>471.2833333333333</v>
      </c>
      <c r="G313" s="231">
        <v>468.56666666666661</v>
      </c>
      <c r="H313" s="231">
        <v>482.16666666666663</v>
      </c>
      <c r="I313" s="231">
        <v>484.88333333333333</v>
      </c>
      <c r="J313" s="231">
        <v>488.96666666666664</v>
      </c>
      <c r="K313" s="230">
        <v>480.8</v>
      </c>
      <c r="L313" s="230">
        <v>474</v>
      </c>
      <c r="M313" s="230">
        <v>10.569750000000001</v>
      </c>
      <c r="N313" s="1"/>
      <c r="O313" s="1"/>
    </row>
    <row r="314" spans="1:15" ht="12.75" customHeight="1">
      <c r="A314" s="30">
        <v>304</v>
      </c>
      <c r="B314" s="216" t="s">
        <v>152</v>
      </c>
      <c r="C314" s="230">
        <v>8674.65</v>
      </c>
      <c r="D314" s="231">
        <v>8724.8833333333332</v>
      </c>
      <c r="E314" s="231">
        <v>8599.7666666666664</v>
      </c>
      <c r="F314" s="231">
        <v>8524.8833333333332</v>
      </c>
      <c r="G314" s="231">
        <v>8399.7666666666664</v>
      </c>
      <c r="H314" s="231">
        <v>8799.7666666666664</v>
      </c>
      <c r="I314" s="231">
        <v>8924.8833333333314</v>
      </c>
      <c r="J314" s="231">
        <v>8999.7666666666664</v>
      </c>
      <c r="K314" s="230">
        <v>8850</v>
      </c>
      <c r="L314" s="230">
        <v>8650</v>
      </c>
      <c r="M314" s="230">
        <v>4.8935599999999999</v>
      </c>
      <c r="N314" s="1"/>
      <c r="O314" s="1"/>
    </row>
    <row r="315" spans="1:15" ht="12.75" customHeight="1">
      <c r="A315" s="30">
        <v>305</v>
      </c>
      <c r="B315" s="216" t="s">
        <v>780</v>
      </c>
      <c r="C315" s="230">
        <v>1570.55</v>
      </c>
      <c r="D315" s="231">
        <v>1576.1000000000001</v>
      </c>
      <c r="E315" s="231">
        <v>1544.5000000000002</v>
      </c>
      <c r="F315" s="231">
        <v>1518.45</v>
      </c>
      <c r="G315" s="231">
        <v>1486.8500000000001</v>
      </c>
      <c r="H315" s="231">
        <v>1602.1500000000003</v>
      </c>
      <c r="I315" s="231">
        <v>1633.7500000000002</v>
      </c>
      <c r="J315" s="231">
        <v>1659.8000000000004</v>
      </c>
      <c r="K315" s="230">
        <v>1607.7</v>
      </c>
      <c r="L315" s="230">
        <v>1550.05</v>
      </c>
      <c r="M315" s="230">
        <v>1.09223</v>
      </c>
      <c r="N315" s="1"/>
      <c r="O315" s="1"/>
    </row>
    <row r="316" spans="1:15" ht="12.75" customHeight="1">
      <c r="A316" s="30">
        <v>306</v>
      </c>
      <c r="B316" s="216" t="s">
        <v>155</v>
      </c>
      <c r="C316" s="230">
        <v>637.5</v>
      </c>
      <c r="D316" s="231">
        <v>632.93333333333328</v>
      </c>
      <c r="E316" s="231">
        <v>625.86666666666656</v>
      </c>
      <c r="F316" s="231">
        <v>614.23333333333323</v>
      </c>
      <c r="G316" s="231">
        <v>607.16666666666652</v>
      </c>
      <c r="H316" s="231">
        <v>644.56666666666661</v>
      </c>
      <c r="I316" s="231">
        <v>651.63333333333344</v>
      </c>
      <c r="J316" s="231">
        <v>663.26666666666665</v>
      </c>
      <c r="K316" s="230">
        <v>640</v>
      </c>
      <c r="L316" s="230">
        <v>621.29999999999995</v>
      </c>
      <c r="M316" s="230">
        <v>3.40781</v>
      </c>
      <c r="N316" s="1"/>
      <c r="O316" s="1"/>
    </row>
    <row r="317" spans="1:15" ht="12.75" customHeight="1">
      <c r="A317" s="30">
        <v>307</v>
      </c>
      <c r="B317" s="216" t="s">
        <v>419</v>
      </c>
      <c r="C317" s="230">
        <v>471.3</v>
      </c>
      <c r="D317" s="231">
        <v>467.76666666666671</v>
      </c>
      <c r="E317" s="231">
        <v>460.63333333333344</v>
      </c>
      <c r="F317" s="231">
        <v>449.96666666666675</v>
      </c>
      <c r="G317" s="231">
        <v>442.83333333333348</v>
      </c>
      <c r="H317" s="231">
        <v>478.43333333333339</v>
      </c>
      <c r="I317" s="231">
        <v>485.56666666666672</v>
      </c>
      <c r="J317" s="231">
        <v>496.23333333333335</v>
      </c>
      <c r="K317" s="230">
        <v>474.9</v>
      </c>
      <c r="L317" s="230">
        <v>457.1</v>
      </c>
      <c r="M317" s="230">
        <v>21.581389999999999</v>
      </c>
      <c r="N317" s="1"/>
      <c r="O317" s="1"/>
    </row>
    <row r="318" spans="1:15" ht="12.75" customHeight="1">
      <c r="A318" s="30">
        <v>308</v>
      </c>
      <c r="B318" s="216" t="s">
        <v>420</v>
      </c>
      <c r="C318" s="230">
        <v>718.45</v>
      </c>
      <c r="D318" s="231">
        <v>712.2166666666667</v>
      </c>
      <c r="E318" s="231">
        <v>701.43333333333339</v>
      </c>
      <c r="F318" s="231">
        <v>684.41666666666674</v>
      </c>
      <c r="G318" s="231">
        <v>673.63333333333344</v>
      </c>
      <c r="H318" s="231">
        <v>729.23333333333335</v>
      </c>
      <c r="I318" s="231">
        <v>740.01666666666665</v>
      </c>
      <c r="J318" s="231">
        <v>757.0333333333333</v>
      </c>
      <c r="K318" s="230">
        <v>723</v>
      </c>
      <c r="L318" s="230">
        <v>695.2</v>
      </c>
      <c r="M318" s="230">
        <v>9.7584499999999998</v>
      </c>
      <c r="N318" s="1"/>
      <c r="O318" s="1"/>
    </row>
    <row r="319" spans="1:15" ht="12.75" customHeight="1">
      <c r="A319" s="30">
        <v>309</v>
      </c>
      <c r="B319" s="216" t="s">
        <v>820</v>
      </c>
      <c r="C319" s="230">
        <v>728.35</v>
      </c>
      <c r="D319" s="231">
        <v>723.81666666666661</v>
      </c>
      <c r="E319" s="231">
        <v>715.58333333333326</v>
      </c>
      <c r="F319" s="231">
        <v>702.81666666666661</v>
      </c>
      <c r="G319" s="231">
        <v>694.58333333333326</v>
      </c>
      <c r="H319" s="231">
        <v>736.58333333333326</v>
      </c>
      <c r="I319" s="231">
        <v>744.81666666666661</v>
      </c>
      <c r="J319" s="231">
        <v>757.58333333333326</v>
      </c>
      <c r="K319" s="230">
        <v>732.05</v>
      </c>
      <c r="L319" s="230">
        <v>711.05</v>
      </c>
      <c r="M319" s="230">
        <v>0.71494999999999997</v>
      </c>
      <c r="N319" s="1"/>
      <c r="O319" s="1"/>
    </row>
    <row r="320" spans="1:15" ht="12.75" customHeight="1">
      <c r="A320" s="30">
        <v>310</v>
      </c>
      <c r="B320" s="216" t="s">
        <v>821</v>
      </c>
      <c r="C320" s="230">
        <v>812.95</v>
      </c>
      <c r="D320" s="231">
        <v>809.16666666666663</v>
      </c>
      <c r="E320" s="231">
        <v>800.33333333333326</v>
      </c>
      <c r="F320" s="231">
        <v>787.71666666666658</v>
      </c>
      <c r="G320" s="231">
        <v>778.88333333333321</v>
      </c>
      <c r="H320" s="231">
        <v>821.7833333333333</v>
      </c>
      <c r="I320" s="231">
        <v>830.61666666666656</v>
      </c>
      <c r="J320" s="231">
        <v>843.23333333333335</v>
      </c>
      <c r="K320" s="230">
        <v>818</v>
      </c>
      <c r="L320" s="230">
        <v>796.55</v>
      </c>
      <c r="M320" s="230">
        <v>0.65022999999999997</v>
      </c>
      <c r="N320" s="1"/>
      <c r="O320" s="1"/>
    </row>
    <row r="321" spans="1:15" ht="12.75" customHeight="1">
      <c r="A321" s="30">
        <v>311</v>
      </c>
      <c r="B321" s="216" t="s">
        <v>154</v>
      </c>
      <c r="C321" s="230">
        <v>1288.55</v>
      </c>
      <c r="D321" s="231">
        <v>1283.45</v>
      </c>
      <c r="E321" s="231">
        <v>1269.7</v>
      </c>
      <c r="F321" s="231">
        <v>1250.8499999999999</v>
      </c>
      <c r="G321" s="231">
        <v>1237.0999999999999</v>
      </c>
      <c r="H321" s="231">
        <v>1302.3000000000002</v>
      </c>
      <c r="I321" s="231">
        <v>1316.0500000000002</v>
      </c>
      <c r="J321" s="231">
        <v>1334.9000000000003</v>
      </c>
      <c r="K321" s="230">
        <v>1297.2</v>
      </c>
      <c r="L321" s="230">
        <v>1264.5999999999999</v>
      </c>
      <c r="M321" s="230">
        <v>1.12487</v>
      </c>
      <c r="N321" s="1"/>
      <c r="O321" s="1"/>
    </row>
    <row r="322" spans="1:15" ht="12.75" customHeight="1">
      <c r="A322" s="30">
        <v>312</v>
      </c>
      <c r="B322" s="216" t="s">
        <v>845</v>
      </c>
      <c r="C322" s="230">
        <v>50.8</v>
      </c>
      <c r="D322" s="231">
        <v>50.566666666666663</v>
      </c>
      <c r="E322" s="231">
        <v>49.783333333333324</v>
      </c>
      <c r="F322" s="231">
        <v>48.766666666666659</v>
      </c>
      <c r="G322" s="231">
        <v>47.98333333333332</v>
      </c>
      <c r="H322" s="231">
        <v>51.583333333333329</v>
      </c>
      <c r="I322" s="231">
        <v>52.36666666666666</v>
      </c>
      <c r="J322" s="231">
        <v>53.383333333333333</v>
      </c>
      <c r="K322" s="230">
        <v>51.35</v>
      </c>
      <c r="L322" s="230">
        <v>49.55</v>
      </c>
      <c r="M322" s="230">
        <v>35.02919</v>
      </c>
      <c r="N322" s="1"/>
      <c r="O322" s="1"/>
    </row>
    <row r="323" spans="1:15" ht="12.75" customHeight="1">
      <c r="A323" s="30">
        <v>313</v>
      </c>
      <c r="B323" s="216" t="s">
        <v>422</v>
      </c>
      <c r="C323" s="230">
        <v>622.29999999999995</v>
      </c>
      <c r="D323" s="231">
        <v>626.30000000000007</v>
      </c>
      <c r="E323" s="231">
        <v>615.00000000000011</v>
      </c>
      <c r="F323" s="231">
        <v>607.70000000000005</v>
      </c>
      <c r="G323" s="231">
        <v>596.40000000000009</v>
      </c>
      <c r="H323" s="231">
        <v>633.60000000000014</v>
      </c>
      <c r="I323" s="231">
        <v>644.90000000000009</v>
      </c>
      <c r="J323" s="231">
        <v>652.20000000000016</v>
      </c>
      <c r="K323" s="230">
        <v>637.6</v>
      </c>
      <c r="L323" s="230">
        <v>619</v>
      </c>
      <c r="M323" s="230">
        <v>0.54854999999999998</v>
      </c>
      <c r="N323" s="1"/>
      <c r="O323" s="1"/>
    </row>
    <row r="324" spans="1:15" ht="12.75" customHeight="1">
      <c r="A324" s="30">
        <v>314</v>
      </c>
      <c r="B324" s="216" t="s">
        <v>157</v>
      </c>
      <c r="C324" s="230">
        <v>1736.55</v>
      </c>
      <c r="D324" s="231">
        <v>1715.5166666666667</v>
      </c>
      <c r="E324" s="231">
        <v>1681.0833333333333</v>
      </c>
      <c r="F324" s="231">
        <v>1625.6166666666666</v>
      </c>
      <c r="G324" s="231">
        <v>1591.1833333333332</v>
      </c>
      <c r="H324" s="231">
        <v>1770.9833333333333</v>
      </c>
      <c r="I324" s="231">
        <v>1805.4166666666667</v>
      </c>
      <c r="J324" s="231">
        <v>1860.8833333333334</v>
      </c>
      <c r="K324" s="230">
        <v>1749.95</v>
      </c>
      <c r="L324" s="230">
        <v>1660.05</v>
      </c>
      <c r="M324" s="230">
        <v>12.18305</v>
      </c>
      <c r="N324" s="1"/>
      <c r="O324" s="1"/>
    </row>
    <row r="325" spans="1:15" ht="12.75" customHeight="1">
      <c r="A325" s="30">
        <v>315</v>
      </c>
      <c r="B325" s="216" t="s">
        <v>423</v>
      </c>
      <c r="C325" s="230">
        <v>1474.65</v>
      </c>
      <c r="D325" s="231">
        <v>1470.1499999999999</v>
      </c>
      <c r="E325" s="231">
        <v>1461.6999999999998</v>
      </c>
      <c r="F325" s="231">
        <v>1448.75</v>
      </c>
      <c r="G325" s="231">
        <v>1440.3</v>
      </c>
      <c r="H325" s="231">
        <v>1483.0999999999997</v>
      </c>
      <c r="I325" s="231">
        <v>1491.55</v>
      </c>
      <c r="J325" s="231">
        <v>1504.4999999999995</v>
      </c>
      <c r="K325" s="230">
        <v>1478.6</v>
      </c>
      <c r="L325" s="230">
        <v>1457.2</v>
      </c>
      <c r="M325" s="230">
        <v>1.8906700000000001</v>
      </c>
      <c r="N325" s="1"/>
      <c r="O325" s="1"/>
    </row>
    <row r="326" spans="1:15" ht="12.75" customHeight="1">
      <c r="A326" s="30">
        <v>316</v>
      </c>
      <c r="B326" s="216" t="s">
        <v>159</v>
      </c>
      <c r="C326" s="230">
        <v>1048.8499999999999</v>
      </c>
      <c r="D326" s="231">
        <v>1043.3500000000001</v>
      </c>
      <c r="E326" s="231">
        <v>1033.0000000000002</v>
      </c>
      <c r="F326" s="231">
        <v>1017.1500000000001</v>
      </c>
      <c r="G326" s="231">
        <v>1006.8000000000002</v>
      </c>
      <c r="H326" s="231">
        <v>1059.2000000000003</v>
      </c>
      <c r="I326" s="231">
        <v>1069.5500000000002</v>
      </c>
      <c r="J326" s="231">
        <v>1085.4000000000003</v>
      </c>
      <c r="K326" s="230">
        <v>1053.7</v>
      </c>
      <c r="L326" s="230">
        <v>1027.5</v>
      </c>
      <c r="M326" s="230">
        <v>5.0416299999999996</v>
      </c>
      <c r="N326" s="1"/>
      <c r="O326" s="1"/>
    </row>
    <row r="327" spans="1:15" ht="12.75" customHeight="1">
      <c r="A327" s="30">
        <v>317</v>
      </c>
      <c r="B327" s="216" t="s">
        <v>264</v>
      </c>
      <c r="C327" s="230">
        <v>569.79999999999995</v>
      </c>
      <c r="D327" s="231">
        <v>571.01666666666665</v>
      </c>
      <c r="E327" s="231">
        <v>567.08333333333326</v>
      </c>
      <c r="F327" s="231">
        <v>564.36666666666656</v>
      </c>
      <c r="G327" s="231">
        <v>560.43333333333317</v>
      </c>
      <c r="H327" s="231">
        <v>573.73333333333335</v>
      </c>
      <c r="I327" s="231">
        <v>577.66666666666674</v>
      </c>
      <c r="J327" s="231">
        <v>580.38333333333344</v>
      </c>
      <c r="K327" s="230">
        <v>574.95000000000005</v>
      </c>
      <c r="L327" s="230">
        <v>568.29999999999995</v>
      </c>
      <c r="M327" s="230">
        <v>1.9360999999999999</v>
      </c>
      <c r="N327" s="1"/>
      <c r="O327" s="1"/>
    </row>
    <row r="328" spans="1:15" ht="12.75" customHeight="1">
      <c r="A328" s="30">
        <v>318</v>
      </c>
      <c r="B328" s="216" t="s">
        <v>424</v>
      </c>
      <c r="C328" s="230">
        <v>38.75</v>
      </c>
      <c r="D328" s="231">
        <v>38.766666666666666</v>
      </c>
      <c r="E328" s="231">
        <v>37.68333333333333</v>
      </c>
      <c r="F328" s="231">
        <v>36.616666666666667</v>
      </c>
      <c r="G328" s="231">
        <v>35.533333333333331</v>
      </c>
      <c r="H328" s="231">
        <v>39.833333333333329</v>
      </c>
      <c r="I328" s="231">
        <v>40.916666666666671</v>
      </c>
      <c r="J328" s="231">
        <v>41.983333333333327</v>
      </c>
      <c r="K328" s="230">
        <v>39.85</v>
      </c>
      <c r="L328" s="230">
        <v>37.700000000000003</v>
      </c>
      <c r="M328" s="230">
        <v>134.20578</v>
      </c>
      <c r="N328" s="1"/>
      <c r="O328" s="1"/>
    </row>
    <row r="329" spans="1:15" ht="12.75" customHeight="1">
      <c r="A329" s="30">
        <v>319</v>
      </c>
      <c r="B329" s="216" t="s">
        <v>425</v>
      </c>
      <c r="C329" s="230">
        <v>109.6</v>
      </c>
      <c r="D329" s="231">
        <v>109.03333333333332</v>
      </c>
      <c r="E329" s="231">
        <v>107.26666666666664</v>
      </c>
      <c r="F329" s="231">
        <v>104.93333333333332</v>
      </c>
      <c r="G329" s="231">
        <v>103.16666666666664</v>
      </c>
      <c r="H329" s="231">
        <v>111.36666666666663</v>
      </c>
      <c r="I329" s="231">
        <v>113.13333333333331</v>
      </c>
      <c r="J329" s="231">
        <v>115.46666666666663</v>
      </c>
      <c r="K329" s="230">
        <v>110.8</v>
      </c>
      <c r="L329" s="230">
        <v>106.7</v>
      </c>
      <c r="M329" s="230">
        <v>60.149720000000002</v>
      </c>
      <c r="N329" s="1"/>
      <c r="O329" s="1"/>
    </row>
    <row r="330" spans="1:15" ht="12.75" customHeight="1">
      <c r="A330" s="30">
        <v>320</v>
      </c>
      <c r="B330" s="216" t="s">
        <v>426</v>
      </c>
      <c r="C330" s="230">
        <v>43.45</v>
      </c>
      <c r="D330" s="231">
        <v>43.25</v>
      </c>
      <c r="E330" s="231">
        <v>42.8</v>
      </c>
      <c r="F330" s="231">
        <v>42.15</v>
      </c>
      <c r="G330" s="231">
        <v>41.699999999999996</v>
      </c>
      <c r="H330" s="231">
        <v>43.9</v>
      </c>
      <c r="I330" s="231">
        <v>44.35</v>
      </c>
      <c r="J330" s="231">
        <v>45</v>
      </c>
      <c r="K330" s="230">
        <v>43.7</v>
      </c>
      <c r="L330" s="230">
        <v>42.6</v>
      </c>
      <c r="M330" s="230">
        <v>146.15921</v>
      </c>
      <c r="N330" s="1"/>
      <c r="O330" s="1"/>
    </row>
    <row r="331" spans="1:15" ht="12.75" customHeight="1">
      <c r="A331" s="30">
        <v>321</v>
      </c>
      <c r="B331" s="216" t="s">
        <v>427</v>
      </c>
      <c r="C331" s="230">
        <v>78.95</v>
      </c>
      <c r="D331" s="231">
        <v>79.033333333333346</v>
      </c>
      <c r="E331" s="231">
        <v>78.116666666666688</v>
      </c>
      <c r="F331" s="231">
        <v>77.283333333333346</v>
      </c>
      <c r="G331" s="231">
        <v>76.366666666666688</v>
      </c>
      <c r="H331" s="231">
        <v>79.866666666666688</v>
      </c>
      <c r="I331" s="231">
        <v>80.783333333333346</v>
      </c>
      <c r="J331" s="231">
        <v>81.616666666666688</v>
      </c>
      <c r="K331" s="230">
        <v>79.95</v>
      </c>
      <c r="L331" s="230">
        <v>78.2</v>
      </c>
      <c r="M331" s="230">
        <v>8.6115600000000008</v>
      </c>
      <c r="N331" s="1"/>
      <c r="O331" s="1"/>
    </row>
    <row r="332" spans="1:15" ht="12.75" customHeight="1">
      <c r="A332" s="30">
        <v>322</v>
      </c>
      <c r="B332" s="216" t="s">
        <v>428</v>
      </c>
      <c r="C332" s="230">
        <v>218.55</v>
      </c>
      <c r="D332" s="231">
        <v>217.61666666666667</v>
      </c>
      <c r="E332" s="231">
        <v>215.33333333333334</v>
      </c>
      <c r="F332" s="231">
        <v>212.11666666666667</v>
      </c>
      <c r="G332" s="231">
        <v>209.83333333333334</v>
      </c>
      <c r="H332" s="231">
        <v>220.83333333333334</v>
      </c>
      <c r="I332" s="231">
        <v>223.11666666666665</v>
      </c>
      <c r="J332" s="231">
        <v>226.33333333333334</v>
      </c>
      <c r="K332" s="230">
        <v>219.9</v>
      </c>
      <c r="L332" s="230">
        <v>214.4</v>
      </c>
      <c r="M332" s="230">
        <v>4.6971699999999998</v>
      </c>
      <c r="N332" s="1"/>
      <c r="O332" s="1"/>
    </row>
    <row r="333" spans="1:15" ht="12.75" customHeight="1">
      <c r="A333" s="30">
        <v>323</v>
      </c>
      <c r="B333" s="216" t="s">
        <v>167</v>
      </c>
      <c r="C333" s="230">
        <v>169.6</v>
      </c>
      <c r="D333" s="231">
        <v>170.93333333333331</v>
      </c>
      <c r="E333" s="231">
        <v>167.91666666666663</v>
      </c>
      <c r="F333" s="231">
        <v>166.23333333333332</v>
      </c>
      <c r="G333" s="231">
        <v>163.21666666666664</v>
      </c>
      <c r="H333" s="231">
        <v>172.61666666666662</v>
      </c>
      <c r="I333" s="231">
        <v>175.63333333333333</v>
      </c>
      <c r="J333" s="231">
        <v>177.31666666666661</v>
      </c>
      <c r="K333" s="230">
        <v>173.95</v>
      </c>
      <c r="L333" s="230">
        <v>169.25</v>
      </c>
      <c r="M333" s="230">
        <v>174.01125999999999</v>
      </c>
      <c r="N333" s="1"/>
      <c r="O333" s="1"/>
    </row>
    <row r="334" spans="1:15" ht="12.75" customHeight="1">
      <c r="A334" s="30">
        <v>324</v>
      </c>
      <c r="B334" s="216" t="s">
        <v>429</v>
      </c>
      <c r="C334" s="230">
        <v>754.15</v>
      </c>
      <c r="D334" s="231">
        <v>760.41666666666663</v>
      </c>
      <c r="E334" s="231">
        <v>744.73333333333323</v>
      </c>
      <c r="F334" s="231">
        <v>735.31666666666661</v>
      </c>
      <c r="G334" s="231">
        <v>719.63333333333321</v>
      </c>
      <c r="H334" s="231">
        <v>769.83333333333326</v>
      </c>
      <c r="I334" s="231">
        <v>785.51666666666665</v>
      </c>
      <c r="J334" s="231">
        <v>794.93333333333328</v>
      </c>
      <c r="K334" s="230">
        <v>776.1</v>
      </c>
      <c r="L334" s="230">
        <v>751</v>
      </c>
      <c r="M334" s="230">
        <v>2.93885</v>
      </c>
      <c r="N334" s="1"/>
      <c r="O334" s="1"/>
    </row>
    <row r="335" spans="1:15" ht="12.75" customHeight="1">
      <c r="A335" s="30">
        <v>325</v>
      </c>
      <c r="B335" s="216" t="s">
        <v>161</v>
      </c>
      <c r="C335" s="230">
        <v>81.400000000000006</v>
      </c>
      <c r="D335" s="231">
        <v>80.766666666666666</v>
      </c>
      <c r="E335" s="231">
        <v>79.883333333333326</v>
      </c>
      <c r="F335" s="231">
        <v>78.36666666666666</v>
      </c>
      <c r="G335" s="231">
        <v>77.48333333333332</v>
      </c>
      <c r="H335" s="231">
        <v>82.283333333333331</v>
      </c>
      <c r="I335" s="231">
        <v>83.166666666666686</v>
      </c>
      <c r="J335" s="231">
        <v>84.683333333333337</v>
      </c>
      <c r="K335" s="230">
        <v>81.650000000000006</v>
      </c>
      <c r="L335" s="230">
        <v>79.25</v>
      </c>
      <c r="M335" s="230">
        <v>58.476939999999999</v>
      </c>
      <c r="N335" s="1"/>
      <c r="O335" s="1"/>
    </row>
    <row r="336" spans="1:15" ht="12.75" customHeight="1">
      <c r="A336" s="30">
        <v>326</v>
      </c>
      <c r="B336" s="216" t="s">
        <v>163</v>
      </c>
      <c r="C336" s="230">
        <v>4531.8999999999996</v>
      </c>
      <c r="D336" s="231">
        <v>4515.4666666666662</v>
      </c>
      <c r="E336" s="231">
        <v>4481.4333333333325</v>
      </c>
      <c r="F336" s="231">
        <v>4430.9666666666662</v>
      </c>
      <c r="G336" s="231">
        <v>4396.9333333333325</v>
      </c>
      <c r="H336" s="231">
        <v>4565.9333333333325</v>
      </c>
      <c r="I336" s="231">
        <v>4599.9666666666672</v>
      </c>
      <c r="J336" s="231">
        <v>4650.4333333333325</v>
      </c>
      <c r="K336" s="230">
        <v>4549.5</v>
      </c>
      <c r="L336" s="230">
        <v>4465</v>
      </c>
      <c r="M336" s="230">
        <v>0.84736999999999996</v>
      </c>
      <c r="N336" s="1"/>
      <c r="O336" s="1"/>
    </row>
    <row r="337" spans="1:15" ht="12.75" customHeight="1">
      <c r="A337" s="30">
        <v>327</v>
      </c>
      <c r="B337" s="216" t="s">
        <v>781</v>
      </c>
      <c r="C337" s="230">
        <v>524.75</v>
      </c>
      <c r="D337" s="231">
        <v>527.56666666666672</v>
      </c>
      <c r="E337" s="231">
        <v>515.68333333333339</v>
      </c>
      <c r="F337" s="231">
        <v>506.61666666666667</v>
      </c>
      <c r="G337" s="231">
        <v>494.73333333333335</v>
      </c>
      <c r="H337" s="231">
        <v>536.63333333333344</v>
      </c>
      <c r="I337" s="231">
        <v>548.51666666666688</v>
      </c>
      <c r="J337" s="231">
        <v>557.58333333333348</v>
      </c>
      <c r="K337" s="230">
        <v>539.45000000000005</v>
      </c>
      <c r="L337" s="230">
        <v>518.5</v>
      </c>
      <c r="M337" s="230">
        <v>2.6388199999999999</v>
      </c>
      <c r="N337" s="1"/>
      <c r="O337" s="1"/>
    </row>
    <row r="338" spans="1:15" ht="12.75" customHeight="1">
      <c r="A338" s="30">
        <v>328</v>
      </c>
      <c r="B338" s="216" t="s">
        <v>164</v>
      </c>
      <c r="C338" s="230">
        <v>20244.400000000001</v>
      </c>
      <c r="D338" s="231">
        <v>20052.183333333334</v>
      </c>
      <c r="E338" s="231">
        <v>19694.366666666669</v>
      </c>
      <c r="F338" s="231">
        <v>19144.333333333336</v>
      </c>
      <c r="G338" s="231">
        <v>18786.51666666667</v>
      </c>
      <c r="H338" s="231">
        <v>20602.216666666667</v>
      </c>
      <c r="I338" s="231">
        <v>20960.033333333333</v>
      </c>
      <c r="J338" s="231">
        <v>21510.066666666666</v>
      </c>
      <c r="K338" s="230">
        <v>20410</v>
      </c>
      <c r="L338" s="230">
        <v>19502.150000000001</v>
      </c>
      <c r="M338" s="230">
        <v>1.9435100000000001</v>
      </c>
      <c r="N338" s="1"/>
      <c r="O338" s="1"/>
    </row>
    <row r="339" spans="1:15" ht="12.75" customHeight="1">
      <c r="A339" s="30">
        <v>329</v>
      </c>
      <c r="B339" s="216" t="s">
        <v>430</v>
      </c>
      <c r="C339" s="230">
        <v>57.35</v>
      </c>
      <c r="D339" s="231">
        <v>56.983333333333327</v>
      </c>
      <c r="E339" s="231">
        <v>55.566666666666656</v>
      </c>
      <c r="F339" s="231">
        <v>53.783333333333331</v>
      </c>
      <c r="G339" s="231">
        <v>52.36666666666666</v>
      </c>
      <c r="H339" s="231">
        <v>58.766666666666652</v>
      </c>
      <c r="I339" s="231">
        <v>60.183333333333323</v>
      </c>
      <c r="J339" s="231">
        <v>61.966666666666647</v>
      </c>
      <c r="K339" s="230">
        <v>58.4</v>
      </c>
      <c r="L339" s="230">
        <v>55.2</v>
      </c>
      <c r="M339" s="230">
        <v>34.537109999999998</v>
      </c>
      <c r="N339" s="1"/>
      <c r="O339" s="1"/>
    </row>
    <row r="340" spans="1:15" ht="12.75" customHeight="1">
      <c r="A340" s="30">
        <v>330</v>
      </c>
      <c r="B340" s="216" t="s">
        <v>160</v>
      </c>
      <c r="C340" s="230">
        <v>239.05</v>
      </c>
      <c r="D340" s="231">
        <v>237.85</v>
      </c>
      <c r="E340" s="231">
        <v>235.7</v>
      </c>
      <c r="F340" s="231">
        <v>232.35</v>
      </c>
      <c r="G340" s="231">
        <v>230.2</v>
      </c>
      <c r="H340" s="231">
        <v>241.2</v>
      </c>
      <c r="I340" s="231">
        <v>243.35000000000002</v>
      </c>
      <c r="J340" s="231">
        <v>246.7</v>
      </c>
      <c r="K340" s="230">
        <v>240</v>
      </c>
      <c r="L340" s="230">
        <v>234.5</v>
      </c>
      <c r="M340" s="230">
        <v>22.185410000000001</v>
      </c>
      <c r="N340" s="1"/>
      <c r="O340" s="1"/>
    </row>
    <row r="341" spans="1:15" ht="12.75" customHeight="1">
      <c r="A341" s="30">
        <v>331</v>
      </c>
      <c r="B341" s="216" t="s">
        <v>822</v>
      </c>
      <c r="C341" s="230">
        <v>336.1</v>
      </c>
      <c r="D341" s="231">
        <v>334.3</v>
      </c>
      <c r="E341" s="231">
        <v>329.8</v>
      </c>
      <c r="F341" s="231">
        <v>323.5</v>
      </c>
      <c r="G341" s="231">
        <v>319</v>
      </c>
      <c r="H341" s="231">
        <v>340.6</v>
      </c>
      <c r="I341" s="231">
        <v>345.1</v>
      </c>
      <c r="J341" s="231">
        <v>351.40000000000003</v>
      </c>
      <c r="K341" s="230">
        <v>338.8</v>
      </c>
      <c r="L341" s="230">
        <v>328</v>
      </c>
      <c r="M341" s="230">
        <v>1.8284</v>
      </c>
      <c r="N341" s="1"/>
      <c r="O341" s="1"/>
    </row>
    <row r="342" spans="1:15" ht="12.75" customHeight="1">
      <c r="A342" s="30">
        <v>332</v>
      </c>
      <c r="B342" s="216" t="s">
        <v>265</v>
      </c>
      <c r="C342" s="230">
        <v>916.8</v>
      </c>
      <c r="D342" s="231">
        <v>914.61666666666667</v>
      </c>
      <c r="E342" s="231">
        <v>906.73333333333335</v>
      </c>
      <c r="F342" s="231">
        <v>896.66666666666663</v>
      </c>
      <c r="G342" s="231">
        <v>888.7833333333333</v>
      </c>
      <c r="H342" s="231">
        <v>924.68333333333339</v>
      </c>
      <c r="I342" s="231">
        <v>932.56666666666683</v>
      </c>
      <c r="J342" s="231">
        <v>942.63333333333344</v>
      </c>
      <c r="K342" s="230">
        <v>922.5</v>
      </c>
      <c r="L342" s="230">
        <v>904.55</v>
      </c>
      <c r="M342" s="230">
        <v>4.5064000000000002</v>
      </c>
      <c r="N342" s="1"/>
      <c r="O342" s="1"/>
    </row>
    <row r="343" spans="1:15" ht="12.75" customHeight="1">
      <c r="A343" s="30">
        <v>333</v>
      </c>
      <c r="B343" s="216" t="s">
        <v>168</v>
      </c>
      <c r="C343" s="230">
        <v>160.15</v>
      </c>
      <c r="D343" s="231">
        <v>159.53333333333333</v>
      </c>
      <c r="E343" s="231">
        <v>158.61666666666667</v>
      </c>
      <c r="F343" s="231">
        <v>157.08333333333334</v>
      </c>
      <c r="G343" s="231">
        <v>156.16666666666669</v>
      </c>
      <c r="H343" s="231">
        <v>161.06666666666666</v>
      </c>
      <c r="I343" s="231">
        <v>161.98333333333335</v>
      </c>
      <c r="J343" s="231">
        <v>163.51666666666665</v>
      </c>
      <c r="K343" s="230">
        <v>160.44999999999999</v>
      </c>
      <c r="L343" s="230">
        <v>158</v>
      </c>
      <c r="M343" s="230">
        <v>93.588849999999994</v>
      </c>
      <c r="N343" s="1"/>
      <c r="O343" s="1"/>
    </row>
    <row r="344" spans="1:15" ht="12.75" customHeight="1">
      <c r="A344" s="30">
        <v>334</v>
      </c>
      <c r="B344" s="216" t="s">
        <v>266</v>
      </c>
      <c r="C344" s="230">
        <v>262.85000000000002</v>
      </c>
      <c r="D344" s="231">
        <v>263.93333333333334</v>
      </c>
      <c r="E344" s="231">
        <v>259.16666666666669</v>
      </c>
      <c r="F344" s="231">
        <v>255.48333333333335</v>
      </c>
      <c r="G344" s="231">
        <v>250.7166666666667</v>
      </c>
      <c r="H344" s="231">
        <v>267.61666666666667</v>
      </c>
      <c r="I344" s="231">
        <v>272.38333333333333</v>
      </c>
      <c r="J344" s="231">
        <v>276.06666666666666</v>
      </c>
      <c r="K344" s="230">
        <v>268.7</v>
      </c>
      <c r="L344" s="230">
        <v>260.25</v>
      </c>
      <c r="M344" s="230">
        <v>20.472480000000001</v>
      </c>
      <c r="N344" s="1"/>
      <c r="O344" s="1"/>
    </row>
    <row r="345" spans="1:15" ht="12.75" customHeight="1">
      <c r="A345" s="30">
        <v>335</v>
      </c>
      <c r="B345" s="216" t="s">
        <v>854</v>
      </c>
      <c r="C345" s="230">
        <v>650.65</v>
      </c>
      <c r="D345" s="231">
        <v>651.01666666666654</v>
      </c>
      <c r="E345" s="231">
        <v>636.73333333333312</v>
      </c>
      <c r="F345" s="231">
        <v>622.81666666666661</v>
      </c>
      <c r="G345" s="231">
        <v>608.53333333333319</v>
      </c>
      <c r="H345" s="231">
        <v>664.93333333333305</v>
      </c>
      <c r="I345" s="231">
        <v>679.21666666666658</v>
      </c>
      <c r="J345" s="231">
        <v>693.13333333333298</v>
      </c>
      <c r="K345" s="230">
        <v>665.3</v>
      </c>
      <c r="L345" s="230">
        <v>637.1</v>
      </c>
      <c r="M345" s="230">
        <v>8.0763200000000008</v>
      </c>
      <c r="N345" s="1"/>
      <c r="O345" s="1"/>
    </row>
    <row r="346" spans="1:15" ht="12.75" customHeight="1">
      <c r="A346" s="30">
        <v>336</v>
      </c>
      <c r="B346" s="216" t="s">
        <v>804</v>
      </c>
      <c r="C346" s="230">
        <v>645.25</v>
      </c>
      <c r="D346" s="231">
        <v>644.38333333333333</v>
      </c>
      <c r="E346" s="231">
        <v>637.86666666666667</v>
      </c>
      <c r="F346" s="231">
        <v>630.48333333333335</v>
      </c>
      <c r="G346" s="231">
        <v>623.9666666666667</v>
      </c>
      <c r="H346" s="231">
        <v>651.76666666666665</v>
      </c>
      <c r="I346" s="231">
        <v>658.2833333333333</v>
      </c>
      <c r="J346" s="231">
        <v>665.66666666666663</v>
      </c>
      <c r="K346" s="230">
        <v>650.9</v>
      </c>
      <c r="L346" s="230">
        <v>637</v>
      </c>
      <c r="M346" s="230">
        <v>14.435700000000001</v>
      </c>
      <c r="N346" s="1"/>
      <c r="O346" s="1"/>
    </row>
    <row r="347" spans="1:15" ht="12.75" customHeight="1">
      <c r="A347" s="30">
        <v>337</v>
      </c>
      <c r="B347" s="216" t="s">
        <v>431</v>
      </c>
      <c r="C347" s="230">
        <v>3281.15</v>
      </c>
      <c r="D347" s="231">
        <v>3279.6666666666665</v>
      </c>
      <c r="E347" s="231">
        <v>3229.333333333333</v>
      </c>
      <c r="F347" s="231">
        <v>3177.5166666666664</v>
      </c>
      <c r="G347" s="231">
        <v>3127.1833333333329</v>
      </c>
      <c r="H347" s="231">
        <v>3331.4833333333331</v>
      </c>
      <c r="I347" s="231">
        <v>3381.8166666666662</v>
      </c>
      <c r="J347" s="231">
        <v>3433.6333333333332</v>
      </c>
      <c r="K347" s="230">
        <v>3330</v>
      </c>
      <c r="L347" s="230">
        <v>3227.85</v>
      </c>
      <c r="M347" s="230">
        <v>0.95981000000000005</v>
      </c>
      <c r="N347" s="1"/>
      <c r="O347" s="1"/>
    </row>
    <row r="348" spans="1:15" ht="12.75" customHeight="1">
      <c r="A348" s="30">
        <v>338</v>
      </c>
      <c r="B348" s="216" t="s">
        <v>432</v>
      </c>
      <c r="C348" s="230">
        <v>228.95</v>
      </c>
      <c r="D348" s="231">
        <v>229</v>
      </c>
      <c r="E348" s="231">
        <v>227.4</v>
      </c>
      <c r="F348" s="231">
        <v>225.85</v>
      </c>
      <c r="G348" s="231">
        <v>224.25</v>
      </c>
      <c r="H348" s="231">
        <v>230.55</v>
      </c>
      <c r="I348" s="231">
        <v>232.15000000000003</v>
      </c>
      <c r="J348" s="231">
        <v>233.70000000000002</v>
      </c>
      <c r="K348" s="230">
        <v>230.6</v>
      </c>
      <c r="L348" s="230">
        <v>227.45</v>
      </c>
      <c r="M348" s="230">
        <v>1.3764799999999999</v>
      </c>
      <c r="N348" s="1"/>
      <c r="O348" s="1"/>
    </row>
    <row r="349" spans="1:15" ht="12.75" customHeight="1">
      <c r="A349" s="30">
        <v>339</v>
      </c>
      <c r="B349" s="216" t="s">
        <v>805</v>
      </c>
      <c r="C349" s="230">
        <v>595.45000000000005</v>
      </c>
      <c r="D349" s="231">
        <v>586.88333333333333</v>
      </c>
      <c r="E349" s="231">
        <v>574.86666666666667</v>
      </c>
      <c r="F349" s="231">
        <v>554.2833333333333</v>
      </c>
      <c r="G349" s="231">
        <v>542.26666666666665</v>
      </c>
      <c r="H349" s="231">
        <v>607.4666666666667</v>
      </c>
      <c r="I349" s="231">
        <v>619.48333333333335</v>
      </c>
      <c r="J349" s="231">
        <v>640.06666666666672</v>
      </c>
      <c r="K349" s="230">
        <v>598.9</v>
      </c>
      <c r="L349" s="230">
        <v>566.29999999999995</v>
      </c>
      <c r="M349" s="230">
        <v>9.1526599999999991</v>
      </c>
      <c r="N349" s="1"/>
      <c r="O349" s="1"/>
    </row>
    <row r="350" spans="1:15" ht="12.75" customHeight="1">
      <c r="A350" s="30">
        <v>340</v>
      </c>
      <c r="B350" s="216" t="s">
        <v>794</v>
      </c>
      <c r="C350" s="230">
        <v>119.5</v>
      </c>
      <c r="D350" s="231">
        <v>118.53333333333335</v>
      </c>
      <c r="E350" s="231">
        <v>117.06666666666669</v>
      </c>
      <c r="F350" s="231">
        <v>114.63333333333334</v>
      </c>
      <c r="G350" s="231">
        <v>113.16666666666669</v>
      </c>
      <c r="H350" s="231">
        <v>120.9666666666667</v>
      </c>
      <c r="I350" s="231">
        <v>122.43333333333337</v>
      </c>
      <c r="J350" s="231">
        <v>124.8666666666667</v>
      </c>
      <c r="K350" s="230">
        <v>120</v>
      </c>
      <c r="L350" s="230">
        <v>116.1</v>
      </c>
      <c r="M350" s="230">
        <v>18.143329999999999</v>
      </c>
      <c r="N350" s="1"/>
      <c r="O350" s="1"/>
    </row>
    <row r="351" spans="1:15" ht="12.75" customHeight="1">
      <c r="A351" s="30">
        <v>341</v>
      </c>
      <c r="B351" s="216" t="s">
        <v>175</v>
      </c>
      <c r="C351" s="230">
        <v>3041.65</v>
      </c>
      <c r="D351" s="231">
        <v>3034.15</v>
      </c>
      <c r="E351" s="231">
        <v>3004.7000000000003</v>
      </c>
      <c r="F351" s="231">
        <v>2967.75</v>
      </c>
      <c r="G351" s="231">
        <v>2938.3</v>
      </c>
      <c r="H351" s="231">
        <v>3071.1000000000004</v>
      </c>
      <c r="I351" s="231">
        <v>3100.55</v>
      </c>
      <c r="J351" s="231">
        <v>3137.5000000000005</v>
      </c>
      <c r="K351" s="230">
        <v>3063.6</v>
      </c>
      <c r="L351" s="230">
        <v>2997.2</v>
      </c>
      <c r="M351" s="230">
        <v>5.9454500000000001</v>
      </c>
      <c r="N351" s="1"/>
      <c r="O351" s="1"/>
    </row>
    <row r="352" spans="1:15" ht="12.75" customHeight="1">
      <c r="A352" s="30">
        <v>342</v>
      </c>
      <c r="B352" s="216" t="s">
        <v>434</v>
      </c>
      <c r="C352" s="230">
        <v>411.55</v>
      </c>
      <c r="D352" s="231">
        <v>415.51666666666665</v>
      </c>
      <c r="E352" s="231">
        <v>403.0333333333333</v>
      </c>
      <c r="F352" s="231">
        <v>394.51666666666665</v>
      </c>
      <c r="G352" s="231">
        <v>382.0333333333333</v>
      </c>
      <c r="H352" s="231">
        <v>424.0333333333333</v>
      </c>
      <c r="I352" s="231">
        <v>436.51666666666665</v>
      </c>
      <c r="J352" s="231">
        <v>445.0333333333333</v>
      </c>
      <c r="K352" s="230">
        <v>428</v>
      </c>
      <c r="L352" s="230">
        <v>407</v>
      </c>
      <c r="M352" s="230">
        <v>12.48554</v>
      </c>
      <c r="N352" s="1"/>
      <c r="O352" s="1"/>
    </row>
    <row r="353" spans="1:15" ht="12.75" customHeight="1">
      <c r="A353" s="30">
        <v>343</v>
      </c>
      <c r="B353" s="216" t="s">
        <v>435</v>
      </c>
      <c r="C353" s="230">
        <v>285.39999999999998</v>
      </c>
      <c r="D353" s="231">
        <v>286.08333333333331</v>
      </c>
      <c r="E353" s="231">
        <v>283.31666666666661</v>
      </c>
      <c r="F353" s="231">
        <v>281.23333333333329</v>
      </c>
      <c r="G353" s="231">
        <v>278.46666666666658</v>
      </c>
      <c r="H353" s="231">
        <v>288.16666666666663</v>
      </c>
      <c r="I353" s="231">
        <v>290.93333333333339</v>
      </c>
      <c r="J353" s="231">
        <v>293.01666666666665</v>
      </c>
      <c r="K353" s="230">
        <v>288.85000000000002</v>
      </c>
      <c r="L353" s="230">
        <v>284</v>
      </c>
      <c r="M353" s="230">
        <v>2.03891</v>
      </c>
      <c r="N353" s="1"/>
      <c r="O353" s="1"/>
    </row>
    <row r="354" spans="1:15" ht="12.75" customHeight="1">
      <c r="A354" s="30">
        <v>344</v>
      </c>
      <c r="B354" s="216" t="s">
        <v>179</v>
      </c>
      <c r="C354" s="230">
        <v>1529.8</v>
      </c>
      <c r="D354" s="231">
        <v>1526.1333333333332</v>
      </c>
      <c r="E354" s="231">
        <v>1516.6666666666665</v>
      </c>
      <c r="F354" s="231">
        <v>1503.5333333333333</v>
      </c>
      <c r="G354" s="231">
        <v>1494.0666666666666</v>
      </c>
      <c r="H354" s="231">
        <v>1539.2666666666664</v>
      </c>
      <c r="I354" s="231">
        <v>1548.7333333333331</v>
      </c>
      <c r="J354" s="231">
        <v>1561.8666666666663</v>
      </c>
      <c r="K354" s="230">
        <v>1535.6</v>
      </c>
      <c r="L354" s="230">
        <v>1513</v>
      </c>
      <c r="M354" s="230">
        <v>2.7086399999999999</v>
      </c>
      <c r="N354" s="1"/>
      <c r="O354" s="1"/>
    </row>
    <row r="355" spans="1:15" ht="12.75" customHeight="1">
      <c r="A355" s="30">
        <v>345</v>
      </c>
      <c r="B355" s="216" t="s">
        <v>169</v>
      </c>
      <c r="C355" s="230">
        <v>38236.75</v>
      </c>
      <c r="D355" s="231">
        <v>38073.533333333333</v>
      </c>
      <c r="E355" s="231">
        <v>37814.066666666666</v>
      </c>
      <c r="F355" s="231">
        <v>37391.383333333331</v>
      </c>
      <c r="G355" s="231">
        <v>37131.916666666664</v>
      </c>
      <c r="H355" s="231">
        <v>38496.216666666667</v>
      </c>
      <c r="I355" s="231">
        <v>38755.683333333327</v>
      </c>
      <c r="J355" s="231">
        <v>39178.366666666669</v>
      </c>
      <c r="K355" s="230">
        <v>38333</v>
      </c>
      <c r="L355" s="230">
        <v>37650.85</v>
      </c>
      <c r="M355" s="230">
        <v>0.13597999999999999</v>
      </c>
      <c r="N355" s="1"/>
      <c r="O355" s="1"/>
    </row>
    <row r="356" spans="1:15" ht="12.75" customHeight="1">
      <c r="A356" s="30">
        <v>346</v>
      </c>
      <c r="B356" s="216" t="s">
        <v>846</v>
      </c>
      <c r="C356" s="230">
        <v>967</v>
      </c>
      <c r="D356" s="231">
        <v>964.68333333333339</v>
      </c>
      <c r="E356" s="231">
        <v>952.36666666666679</v>
      </c>
      <c r="F356" s="231">
        <v>937.73333333333335</v>
      </c>
      <c r="G356" s="231">
        <v>925.41666666666674</v>
      </c>
      <c r="H356" s="231">
        <v>979.31666666666683</v>
      </c>
      <c r="I356" s="231">
        <v>991.63333333333344</v>
      </c>
      <c r="J356" s="231">
        <v>1006.2666666666669</v>
      </c>
      <c r="K356" s="230">
        <v>977</v>
      </c>
      <c r="L356" s="230">
        <v>950.05</v>
      </c>
      <c r="M356" s="230">
        <v>0.71765999999999996</v>
      </c>
      <c r="N356" s="1"/>
      <c r="O356" s="1"/>
    </row>
    <row r="357" spans="1:15" ht="12.75" customHeight="1">
      <c r="A357" s="30">
        <v>347</v>
      </c>
      <c r="B357" s="216" t="s">
        <v>436</v>
      </c>
      <c r="C357" s="230">
        <v>4204.55</v>
      </c>
      <c r="D357" s="231">
        <v>4130.5333333333328</v>
      </c>
      <c r="E357" s="231">
        <v>4036.0666666666657</v>
      </c>
      <c r="F357" s="231">
        <v>3867.583333333333</v>
      </c>
      <c r="G357" s="231">
        <v>3773.1166666666659</v>
      </c>
      <c r="H357" s="231">
        <v>4299.0166666666655</v>
      </c>
      <c r="I357" s="231">
        <v>4393.4833333333327</v>
      </c>
      <c r="J357" s="231">
        <v>4561.9666666666653</v>
      </c>
      <c r="K357" s="230">
        <v>4225</v>
      </c>
      <c r="L357" s="230">
        <v>3962.05</v>
      </c>
      <c r="M357" s="230">
        <v>13.23898</v>
      </c>
      <c r="N357" s="1"/>
      <c r="O357" s="1"/>
    </row>
    <row r="358" spans="1:15" ht="12.75" customHeight="1">
      <c r="A358" s="30">
        <v>348</v>
      </c>
      <c r="B358" s="216" t="s">
        <v>171</v>
      </c>
      <c r="C358" s="230">
        <v>233.45</v>
      </c>
      <c r="D358" s="231">
        <v>231.29999999999998</v>
      </c>
      <c r="E358" s="231">
        <v>228.64999999999998</v>
      </c>
      <c r="F358" s="231">
        <v>223.85</v>
      </c>
      <c r="G358" s="231">
        <v>221.2</v>
      </c>
      <c r="H358" s="231">
        <v>236.09999999999997</v>
      </c>
      <c r="I358" s="231">
        <v>238.75</v>
      </c>
      <c r="J358" s="231">
        <v>243.54999999999995</v>
      </c>
      <c r="K358" s="230">
        <v>233.95</v>
      </c>
      <c r="L358" s="230">
        <v>226.5</v>
      </c>
      <c r="M358" s="230">
        <v>20.167210000000001</v>
      </c>
      <c r="N358" s="1"/>
      <c r="O358" s="1"/>
    </row>
    <row r="359" spans="1:15" ht="12.75" customHeight="1">
      <c r="A359" s="30">
        <v>349</v>
      </c>
      <c r="B359" s="216" t="s">
        <v>173</v>
      </c>
      <c r="C359" s="230">
        <v>3708.25</v>
      </c>
      <c r="D359" s="231">
        <v>3711.35</v>
      </c>
      <c r="E359" s="231">
        <v>3652.8999999999996</v>
      </c>
      <c r="F359" s="231">
        <v>3597.5499999999997</v>
      </c>
      <c r="G359" s="231">
        <v>3539.0999999999995</v>
      </c>
      <c r="H359" s="231">
        <v>3766.7</v>
      </c>
      <c r="I359" s="231">
        <v>3825.1499999999996</v>
      </c>
      <c r="J359" s="231">
        <v>3880.5</v>
      </c>
      <c r="K359" s="230">
        <v>3769.8</v>
      </c>
      <c r="L359" s="230">
        <v>3656</v>
      </c>
      <c r="M359" s="230">
        <v>0.1108</v>
      </c>
      <c r="N359" s="1"/>
      <c r="O359" s="1"/>
    </row>
    <row r="360" spans="1:15" ht="12.75" customHeight="1">
      <c r="A360" s="30">
        <v>350</v>
      </c>
      <c r="B360" s="216" t="s">
        <v>438</v>
      </c>
      <c r="C360" s="230">
        <v>1334.75</v>
      </c>
      <c r="D360" s="231">
        <v>1321.6166666666666</v>
      </c>
      <c r="E360" s="231">
        <v>1304.2333333333331</v>
      </c>
      <c r="F360" s="231">
        <v>1273.7166666666665</v>
      </c>
      <c r="G360" s="231">
        <v>1256.333333333333</v>
      </c>
      <c r="H360" s="231">
        <v>1352.1333333333332</v>
      </c>
      <c r="I360" s="231">
        <v>1369.5166666666669</v>
      </c>
      <c r="J360" s="231">
        <v>1400.0333333333333</v>
      </c>
      <c r="K360" s="230">
        <v>1339</v>
      </c>
      <c r="L360" s="230">
        <v>1291.0999999999999</v>
      </c>
      <c r="M360" s="230">
        <v>6.3321199999999997</v>
      </c>
      <c r="N360" s="1"/>
      <c r="O360" s="1"/>
    </row>
    <row r="361" spans="1:15" ht="12.75" customHeight="1">
      <c r="A361" s="30">
        <v>351</v>
      </c>
      <c r="B361" s="216" t="s">
        <v>174</v>
      </c>
      <c r="C361" s="230">
        <v>2369.6999999999998</v>
      </c>
      <c r="D361" s="231">
        <v>2364.8666666666663</v>
      </c>
      <c r="E361" s="231">
        <v>2353.7833333333328</v>
      </c>
      <c r="F361" s="231">
        <v>2337.8666666666663</v>
      </c>
      <c r="G361" s="231">
        <v>2326.7833333333328</v>
      </c>
      <c r="H361" s="231">
        <v>2380.7833333333328</v>
      </c>
      <c r="I361" s="231">
        <v>2391.8666666666659</v>
      </c>
      <c r="J361" s="231">
        <v>2407.7833333333328</v>
      </c>
      <c r="K361" s="230">
        <v>2375.9499999999998</v>
      </c>
      <c r="L361" s="230">
        <v>2348.9499999999998</v>
      </c>
      <c r="M361" s="230">
        <v>2.4588899999999998</v>
      </c>
      <c r="N361" s="1"/>
      <c r="O361" s="1"/>
    </row>
    <row r="362" spans="1:15" ht="12.75" customHeight="1">
      <c r="A362" s="30">
        <v>352</v>
      </c>
      <c r="B362" s="216" t="s">
        <v>881</v>
      </c>
      <c r="C362" s="230">
        <v>71.5</v>
      </c>
      <c r="D362" s="231">
        <v>71.63333333333334</v>
      </c>
      <c r="E362" s="231">
        <v>70.866666666666674</v>
      </c>
      <c r="F362" s="231">
        <v>70.233333333333334</v>
      </c>
      <c r="G362" s="231">
        <v>69.466666666666669</v>
      </c>
      <c r="H362" s="231">
        <v>72.26666666666668</v>
      </c>
      <c r="I362" s="231">
        <v>73.03333333333336</v>
      </c>
      <c r="J362" s="231">
        <v>73.666666666666686</v>
      </c>
      <c r="K362" s="230">
        <v>72.400000000000006</v>
      </c>
      <c r="L362" s="230">
        <v>71</v>
      </c>
      <c r="M362" s="230">
        <v>16.72185</v>
      </c>
      <c r="N362" s="1"/>
      <c r="O362" s="1"/>
    </row>
    <row r="363" spans="1:15" ht="12.75" customHeight="1">
      <c r="A363" s="30">
        <v>353</v>
      </c>
      <c r="B363" s="216" t="s">
        <v>439</v>
      </c>
      <c r="C363" s="230">
        <v>941.7</v>
      </c>
      <c r="D363" s="231">
        <v>941.91666666666663</v>
      </c>
      <c r="E363" s="231">
        <v>923.83333333333326</v>
      </c>
      <c r="F363" s="231">
        <v>905.96666666666658</v>
      </c>
      <c r="G363" s="231">
        <v>887.88333333333321</v>
      </c>
      <c r="H363" s="231">
        <v>959.7833333333333</v>
      </c>
      <c r="I363" s="231">
        <v>977.86666666666656</v>
      </c>
      <c r="J363" s="231">
        <v>995.73333333333335</v>
      </c>
      <c r="K363" s="230">
        <v>960</v>
      </c>
      <c r="L363" s="230">
        <v>924.05</v>
      </c>
      <c r="M363" s="230">
        <v>0.50724999999999998</v>
      </c>
      <c r="N363" s="1"/>
      <c r="O363" s="1"/>
    </row>
    <row r="364" spans="1:15" ht="12.75" customHeight="1">
      <c r="A364" s="30">
        <v>354</v>
      </c>
      <c r="B364" s="216" t="s">
        <v>267</v>
      </c>
      <c r="C364" s="230">
        <v>3097.8</v>
      </c>
      <c r="D364" s="231">
        <v>3095.5666666666671</v>
      </c>
      <c r="E364" s="231">
        <v>3062.233333333334</v>
      </c>
      <c r="F364" s="231">
        <v>3026.666666666667</v>
      </c>
      <c r="G364" s="231">
        <v>2993.3333333333339</v>
      </c>
      <c r="H364" s="231">
        <v>3131.1333333333341</v>
      </c>
      <c r="I364" s="231">
        <v>3164.4666666666672</v>
      </c>
      <c r="J364" s="231">
        <v>3200.0333333333342</v>
      </c>
      <c r="K364" s="230">
        <v>3128.9</v>
      </c>
      <c r="L364" s="230">
        <v>3060</v>
      </c>
      <c r="M364" s="230">
        <v>3.83771</v>
      </c>
      <c r="N364" s="1"/>
      <c r="O364" s="1"/>
    </row>
    <row r="365" spans="1:15" ht="12.75" customHeight="1">
      <c r="A365" s="30">
        <v>355</v>
      </c>
      <c r="B365" s="216" t="s">
        <v>440</v>
      </c>
      <c r="C365" s="230">
        <v>1263.6500000000001</v>
      </c>
      <c r="D365" s="231">
        <v>1256.7666666666667</v>
      </c>
      <c r="E365" s="231">
        <v>1239.2833333333333</v>
      </c>
      <c r="F365" s="231">
        <v>1214.9166666666667</v>
      </c>
      <c r="G365" s="231">
        <v>1197.4333333333334</v>
      </c>
      <c r="H365" s="231">
        <v>1281.1333333333332</v>
      </c>
      <c r="I365" s="231">
        <v>1298.6166666666663</v>
      </c>
      <c r="J365" s="231">
        <v>1322.9833333333331</v>
      </c>
      <c r="K365" s="230">
        <v>1274.25</v>
      </c>
      <c r="L365" s="230">
        <v>1232.4000000000001</v>
      </c>
      <c r="M365" s="230">
        <v>0.89663999999999999</v>
      </c>
      <c r="N365" s="1"/>
      <c r="O365" s="1"/>
    </row>
    <row r="366" spans="1:15" ht="12.75" customHeight="1">
      <c r="A366" s="30">
        <v>356</v>
      </c>
      <c r="B366" s="216" t="s">
        <v>782</v>
      </c>
      <c r="C366" s="230">
        <v>302.2</v>
      </c>
      <c r="D366" s="231">
        <v>299.93333333333334</v>
      </c>
      <c r="E366" s="231">
        <v>295.16666666666669</v>
      </c>
      <c r="F366" s="231">
        <v>288.13333333333333</v>
      </c>
      <c r="G366" s="231">
        <v>283.36666666666667</v>
      </c>
      <c r="H366" s="231">
        <v>306.9666666666667</v>
      </c>
      <c r="I366" s="231">
        <v>311.73333333333335</v>
      </c>
      <c r="J366" s="231">
        <v>318.76666666666671</v>
      </c>
      <c r="K366" s="230">
        <v>304.7</v>
      </c>
      <c r="L366" s="230">
        <v>292.89999999999998</v>
      </c>
      <c r="M366" s="230">
        <v>39.688400000000001</v>
      </c>
      <c r="N366" s="1"/>
      <c r="O366" s="1"/>
    </row>
    <row r="367" spans="1:15" ht="12.75" customHeight="1">
      <c r="A367" s="30">
        <v>357</v>
      </c>
      <c r="B367" s="216" t="s">
        <v>172</v>
      </c>
      <c r="C367" s="230">
        <v>165.4</v>
      </c>
      <c r="D367" s="231">
        <v>163.71666666666667</v>
      </c>
      <c r="E367" s="231">
        <v>161.53333333333333</v>
      </c>
      <c r="F367" s="231">
        <v>157.66666666666666</v>
      </c>
      <c r="G367" s="231">
        <v>155.48333333333332</v>
      </c>
      <c r="H367" s="231">
        <v>167.58333333333334</v>
      </c>
      <c r="I367" s="231">
        <v>169.76666666666668</v>
      </c>
      <c r="J367" s="231">
        <v>173.63333333333335</v>
      </c>
      <c r="K367" s="230">
        <v>165.9</v>
      </c>
      <c r="L367" s="230">
        <v>159.85</v>
      </c>
      <c r="M367" s="230">
        <v>89.935379999999995</v>
      </c>
      <c r="N367" s="1"/>
      <c r="O367" s="1"/>
    </row>
    <row r="368" spans="1:15" ht="12.75" customHeight="1">
      <c r="A368" s="30">
        <v>358</v>
      </c>
      <c r="B368" s="216" t="s">
        <v>177</v>
      </c>
      <c r="C368" s="230">
        <v>236.65</v>
      </c>
      <c r="D368" s="231">
        <v>236.28333333333333</v>
      </c>
      <c r="E368" s="231">
        <v>232.66666666666666</v>
      </c>
      <c r="F368" s="231">
        <v>228.68333333333334</v>
      </c>
      <c r="G368" s="231">
        <v>225.06666666666666</v>
      </c>
      <c r="H368" s="231">
        <v>240.26666666666665</v>
      </c>
      <c r="I368" s="231">
        <v>243.88333333333333</v>
      </c>
      <c r="J368" s="231">
        <v>247.86666666666665</v>
      </c>
      <c r="K368" s="230">
        <v>239.9</v>
      </c>
      <c r="L368" s="230">
        <v>232.3</v>
      </c>
      <c r="M368" s="230">
        <v>163.61286000000001</v>
      </c>
      <c r="N368" s="1"/>
      <c r="O368" s="1"/>
    </row>
    <row r="369" spans="1:15" ht="12.75" customHeight="1">
      <c r="A369" s="30">
        <v>359</v>
      </c>
      <c r="B369" s="216" t="s">
        <v>783</v>
      </c>
      <c r="C369" s="230">
        <v>337.5</v>
      </c>
      <c r="D369" s="231">
        <v>337.7</v>
      </c>
      <c r="E369" s="231">
        <v>334.79999999999995</v>
      </c>
      <c r="F369" s="231">
        <v>332.09999999999997</v>
      </c>
      <c r="G369" s="231">
        <v>329.19999999999993</v>
      </c>
      <c r="H369" s="231">
        <v>340.4</v>
      </c>
      <c r="I369" s="231">
        <v>343.29999999999995</v>
      </c>
      <c r="J369" s="231">
        <v>346</v>
      </c>
      <c r="K369" s="230">
        <v>340.6</v>
      </c>
      <c r="L369" s="230">
        <v>335</v>
      </c>
      <c r="M369" s="230">
        <v>2.81907</v>
      </c>
      <c r="N369" s="1"/>
      <c r="O369" s="1"/>
    </row>
    <row r="370" spans="1:15" ht="12.75" customHeight="1">
      <c r="A370" s="30">
        <v>360</v>
      </c>
      <c r="B370" s="216" t="s">
        <v>268</v>
      </c>
      <c r="C370" s="230">
        <v>448.15</v>
      </c>
      <c r="D370" s="231">
        <v>446.76666666666671</v>
      </c>
      <c r="E370" s="231">
        <v>442.73333333333341</v>
      </c>
      <c r="F370" s="231">
        <v>437.31666666666672</v>
      </c>
      <c r="G370" s="231">
        <v>433.28333333333342</v>
      </c>
      <c r="H370" s="231">
        <v>452.18333333333339</v>
      </c>
      <c r="I370" s="231">
        <v>456.2166666666667</v>
      </c>
      <c r="J370" s="231">
        <v>461.63333333333338</v>
      </c>
      <c r="K370" s="230">
        <v>450.8</v>
      </c>
      <c r="L370" s="230">
        <v>441.35</v>
      </c>
      <c r="M370" s="230">
        <v>4.03355</v>
      </c>
      <c r="N370" s="1"/>
      <c r="O370" s="1"/>
    </row>
    <row r="371" spans="1:15" ht="12.75" customHeight="1">
      <c r="A371" s="30">
        <v>361</v>
      </c>
      <c r="B371" s="216" t="s">
        <v>441</v>
      </c>
      <c r="C371" s="230">
        <v>593.20000000000005</v>
      </c>
      <c r="D371" s="231">
        <v>591.26666666666677</v>
      </c>
      <c r="E371" s="231">
        <v>582.93333333333351</v>
      </c>
      <c r="F371" s="231">
        <v>572.66666666666674</v>
      </c>
      <c r="G371" s="231">
        <v>564.33333333333348</v>
      </c>
      <c r="H371" s="231">
        <v>601.53333333333353</v>
      </c>
      <c r="I371" s="231">
        <v>609.86666666666679</v>
      </c>
      <c r="J371" s="231">
        <v>620.13333333333355</v>
      </c>
      <c r="K371" s="230">
        <v>599.6</v>
      </c>
      <c r="L371" s="230">
        <v>581</v>
      </c>
      <c r="M371" s="230">
        <v>1.07806</v>
      </c>
      <c r="N371" s="1"/>
      <c r="O371" s="1"/>
    </row>
    <row r="372" spans="1:15" ht="12.75" customHeight="1">
      <c r="A372" s="30">
        <v>362</v>
      </c>
      <c r="B372" s="216" t="s">
        <v>442</v>
      </c>
      <c r="C372" s="230">
        <v>117.2</v>
      </c>
      <c r="D372" s="231">
        <v>116</v>
      </c>
      <c r="E372" s="231">
        <v>114.1</v>
      </c>
      <c r="F372" s="231">
        <v>111</v>
      </c>
      <c r="G372" s="231">
        <v>109.1</v>
      </c>
      <c r="H372" s="231">
        <v>119.1</v>
      </c>
      <c r="I372" s="231">
        <v>121</v>
      </c>
      <c r="J372" s="231">
        <v>124.1</v>
      </c>
      <c r="K372" s="230">
        <v>117.9</v>
      </c>
      <c r="L372" s="230">
        <v>112.9</v>
      </c>
      <c r="M372" s="230">
        <v>4.2604199999999999</v>
      </c>
      <c r="N372" s="1"/>
      <c r="O372" s="1"/>
    </row>
    <row r="373" spans="1:15" ht="12.75" customHeight="1">
      <c r="A373" s="30">
        <v>363</v>
      </c>
      <c r="B373" s="216" t="s">
        <v>823</v>
      </c>
      <c r="C373" s="230">
        <v>1087.0999999999999</v>
      </c>
      <c r="D373" s="231">
        <v>1086.7333333333333</v>
      </c>
      <c r="E373" s="231">
        <v>1073.4666666666667</v>
      </c>
      <c r="F373" s="231">
        <v>1059.8333333333333</v>
      </c>
      <c r="G373" s="231">
        <v>1046.5666666666666</v>
      </c>
      <c r="H373" s="231">
        <v>1100.3666666666668</v>
      </c>
      <c r="I373" s="231">
        <v>1113.6333333333337</v>
      </c>
      <c r="J373" s="231">
        <v>1127.2666666666669</v>
      </c>
      <c r="K373" s="230">
        <v>1100</v>
      </c>
      <c r="L373" s="230">
        <v>1073.0999999999999</v>
      </c>
      <c r="M373" s="230">
        <v>8.7609999999999993E-2</v>
      </c>
      <c r="N373" s="1"/>
      <c r="O373" s="1"/>
    </row>
    <row r="374" spans="1:15" ht="12.75" customHeight="1">
      <c r="A374" s="30">
        <v>364</v>
      </c>
      <c r="B374" s="216" t="s">
        <v>443</v>
      </c>
      <c r="C374" s="230">
        <v>4751.05</v>
      </c>
      <c r="D374" s="231">
        <v>4783.6500000000005</v>
      </c>
      <c r="E374" s="231">
        <v>4697.4000000000015</v>
      </c>
      <c r="F374" s="231">
        <v>4643.7500000000009</v>
      </c>
      <c r="G374" s="231">
        <v>4557.5000000000018</v>
      </c>
      <c r="H374" s="231">
        <v>4837.3000000000011</v>
      </c>
      <c r="I374" s="231">
        <v>4923.5499999999993</v>
      </c>
      <c r="J374" s="231">
        <v>4977.2000000000007</v>
      </c>
      <c r="K374" s="230">
        <v>4869.8999999999996</v>
      </c>
      <c r="L374" s="230">
        <v>4730</v>
      </c>
      <c r="M374" s="230">
        <v>0.11128</v>
      </c>
      <c r="N374" s="1"/>
      <c r="O374" s="1"/>
    </row>
    <row r="375" spans="1:15" ht="12.75" customHeight="1">
      <c r="A375" s="30">
        <v>365</v>
      </c>
      <c r="B375" s="216" t="s">
        <v>269</v>
      </c>
      <c r="C375" s="230">
        <v>14068.05</v>
      </c>
      <c r="D375" s="231">
        <v>14133.35</v>
      </c>
      <c r="E375" s="231">
        <v>13895</v>
      </c>
      <c r="F375" s="231">
        <v>13721.949999999999</v>
      </c>
      <c r="G375" s="231">
        <v>13483.599999999999</v>
      </c>
      <c r="H375" s="231">
        <v>14306.400000000001</v>
      </c>
      <c r="I375" s="231">
        <v>14544.750000000004</v>
      </c>
      <c r="J375" s="231">
        <v>14717.800000000003</v>
      </c>
      <c r="K375" s="230">
        <v>14371.7</v>
      </c>
      <c r="L375" s="230">
        <v>13960.3</v>
      </c>
      <c r="M375" s="230">
        <v>4.8649999999999999E-2</v>
      </c>
      <c r="N375" s="1"/>
      <c r="O375" s="1"/>
    </row>
    <row r="376" spans="1:15" ht="12.75" customHeight="1">
      <c r="A376" s="30">
        <v>366</v>
      </c>
      <c r="B376" s="216" t="s">
        <v>176</v>
      </c>
      <c r="C376" s="230">
        <v>48.8</v>
      </c>
      <c r="D376" s="231">
        <v>48.366666666666667</v>
      </c>
      <c r="E376" s="231">
        <v>47.783333333333331</v>
      </c>
      <c r="F376" s="231">
        <v>46.766666666666666</v>
      </c>
      <c r="G376" s="231">
        <v>46.18333333333333</v>
      </c>
      <c r="H376" s="231">
        <v>49.383333333333333</v>
      </c>
      <c r="I376" s="231">
        <v>49.966666666666661</v>
      </c>
      <c r="J376" s="231">
        <v>50.983333333333334</v>
      </c>
      <c r="K376" s="230">
        <v>48.95</v>
      </c>
      <c r="L376" s="230">
        <v>47.35</v>
      </c>
      <c r="M376" s="230">
        <v>453.04745000000003</v>
      </c>
      <c r="N376" s="1"/>
      <c r="O376" s="1"/>
    </row>
    <row r="377" spans="1:15" ht="12.75" customHeight="1">
      <c r="A377" s="30">
        <v>367</v>
      </c>
      <c r="B377" s="216" t="s">
        <v>444</v>
      </c>
      <c r="C377" s="230">
        <v>364.7</v>
      </c>
      <c r="D377" s="231">
        <v>365.40000000000003</v>
      </c>
      <c r="E377" s="231">
        <v>359.50000000000006</v>
      </c>
      <c r="F377" s="231">
        <v>354.3</v>
      </c>
      <c r="G377" s="231">
        <v>348.40000000000003</v>
      </c>
      <c r="H377" s="231">
        <v>370.60000000000008</v>
      </c>
      <c r="I377" s="231">
        <v>376.50000000000006</v>
      </c>
      <c r="J377" s="231">
        <v>381.7000000000001</v>
      </c>
      <c r="K377" s="230">
        <v>371.3</v>
      </c>
      <c r="L377" s="230">
        <v>360.2</v>
      </c>
      <c r="M377" s="230">
        <v>2.4552399999999999</v>
      </c>
      <c r="N377" s="1"/>
      <c r="O377" s="1"/>
    </row>
    <row r="378" spans="1:15" ht="12.75" customHeight="1">
      <c r="A378" s="30">
        <v>368</v>
      </c>
      <c r="B378" s="216" t="s">
        <v>181</v>
      </c>
      <c r="C378" s="230">
        <v>154.35</v>
      </c>
      <c r="D378" s="231">
        <v>151.96666666666667</v>
      </c>
      <c r="E378" s="231">
        <v>148.63333333333333</v>
      </c>
      <c r="F378" s="231">
        <v>142.91666666666666</v>
      </c>
      <c r="G378" s="231">
        <v>139.58333333333331</v>
      </c>
      <c r="H378" s="231">
        <v>157.68333333333334</v>
      </c>
      <c r="I378" s="231">
        <v>161.01666666666665</v>
      </c>
      <c r="J378" s="231">
        <v>166.73333333333335</v>
      </c>
      <c r="K378" s="230">
        <v>155.30000000000001</v>
      </c>
      <c r="L378" s="230">
        <v>146.25</v>
      </c>
      <c r="M378" s="230">
        <v>140.98233999999999</v>
      </c>
      <c r="N378" s="1"/>
      <c r="O378" s="1"/>
    </row>
    <row r="379" spans="1:15" ht="12.75" customHeight="1">
      <c r="A379" s="30">
        <v>369</v>
      </c>
      <c r="B379" s="216" t="s">
        <v>182</v>
      </c>
      <c r="C379" s="230">
        <v>122.9</v>
      </c>
      <c r="D379" s="231">
        <v>122.33333333333333</v>
      </c>
      <c r="E379" s="231">
        <v>121.06666666666666</v>
      </c>
      <c r="F379" s="231">
        <v>119.23333333333333</v>
      </c>
      <c r="G379" s="231">
        <v>117.96666666666667</v>
      </c>
      <c r="H379" s="231">
        <v>124.16666666666666</v>
      </c>
      <c r="I379" s="231">
        <v>125.43333333333334</v>
      </c>
      <c r="J379" s="231">
        <v>127.26666666666665</v>
      </c>
      <c r="K379" s="230">
        <v>123.6</v>
      </c>
      <c r="L379" s="230">
        <v>120.5</v>
      </c>
      <c r="M379" s="230">
        <v>61.668590000000002</v>
      </c>
      <c r="N379" s="1"/>
      <c r="O379" s="1"/>
    </row>
    <row r="380" spans="1:15" ht="12.75" customHeight="1">
      <c r="A380" s="30">
        <v>370</v>
      </c>
      <c r="B380" s="216" t="s">
        <v>784</v>
      </c>
      <c r="C380" s="230">
        <v>650.70000000000005</v>
      </c>
      <c r="D380" s="231">
        <v>653.31666666666672</v>
      </c>
      <c r="E380" s="231">
        <v>641.63333333333344</v>
      </c>
      <c r="F380" s="231">
        <v>632.56666666666672</v>
      </c>
      <c r="G380" s="231">
        <v>620.88333333333344</v>
      </c>
      <c r="H380" s="231">
        <v>662.38333333333344</v>
      </c>
      <c r="I380" s="231">
        <v>674.06666666666661</v>
      </c>
      <c r="J380" s="231">
        <v>683.13333333333344</v>
      </c>
      <c r="K380" s="230">
        <v>665</v>
      </c>
      <c r="L380" s="230">
        <v>644.25</v>
      </c>
      <c r="M380" s="230">
        <v>2.56467</v>
      </c>
      <c r="N380" s="1"/>
      <c r="O380" s="1"/>
    </row>
    <row r="381" spans="1:15" ht="12.75" customHeight="1">
      <c r="A381" s="30">
        <v>371</v>
      </c>
      <c r="B381" s="216" t="s">
        <v>445</v>
      </c>
      <c r="C381" s="230">
        <v>345.7</v>
      </c>
      <c r="D381" s="231">
        <v>345.73333333333335</v>
      </c>
      <c r="E381" s="231">
        <v>342.51666666666671</v>
      </c>
      <c r="F381" s="231">
        <v>339.33333333333337</v>
      </c>
      <c r="G381" s="231">
        <v>336.11666666666673</v>
      </c>
      <c r="H381" s="231">
        <v>348.91666666666669</v>
      </c>
      <c r="I381" s="231">
        <v>352.13333333333338</v>
      </c>
      <c r="J381" s="231">
        <v>355.31666666666666</v>
      </c>
      <c r="K381" s="230">
        <v>348.95</v>
      </c>
      <c r="L381" s="230">
        <v>342.55</v>
      </c>
      <c r="M381" s="230">
        <v>2.8475700000000002</v>
      </c>
      <c r="N381" s="1"/>
      <c r="O381" s="1"/>
    </row>
    <row r="382" spans="1:15" ht="12.75" customHeight="1">
      <c r="A382" s="30">
        <v>372</v>
      </c>
      <c r="B382" s="216" t="s">
        <v>446</v>
      </c>
      <c r="C382" s="230">
        <v>1110.45</v>
      </c>
      <c r="D382" s="231">
        <v>1110.1666666666667</v>
      </c>
      <c r="E382" s="231">
        <v>1101.2333333333336</v>
      </c>
      <c r="F382" s="231">
        <v>1092.0166666666669</v>
      </c>
      <c r="G382" s="231">
        <v>1083.0833333333337</v>
      </c>
      <c r="H382" s="231">
        <v>1119.3833333333334</v>
      </c>
      <c r="I382" s="231">
        <v>1128.3166666666664</v>
      </c>
      <c r="J382" s="231">
        <v>1137.5333333333333</v>
      </c>
      <c r="K382" s="230">
        <v>1119.0999999999999</v>
      </c>
      <c r="L382" s="230">
        <v>1100.95</v>
      </c>
      <c r="M382" s="230">
        <v>1.5095799999999999</v>
      </c>
      <c r="N382" s="1"/>
      <c r="O382" s="1"/>
    </row>
    <row r="383" spans="1:15" ht="12.75" customHeight="1">
      <c r="A383" s="30">
        <v>373</v>
      </c>
      <c r="B383" s="216" t="s">
        <v>447</v>
      </c>
      <c r="C383" s="230">
        <v>73.099999999999994</v>
      </c>
      <c r="D383" s="231">
        <v>73.100000000000009</v>
      </c>
      <c r="E383" s="231">
        <v>72.550000000000011</v>
      </c>
      <c r="F383" s="231">
        <v>72</v>
      </c>
      <c r="G383" s="231">
        <v>71.45</v>
      </c>
      <c r="H383" s="231">
        <v>73.65000000000002</v>
      </c>
      <c r="I383" s="231">
        <v>74.2</v>
      </c>
      <c r="J383" s="231">
        <v>74.750000000000028</v>
      </c>
      <c r="K383" s="230">
        <v>73.650000000000006</v>
      </c>
      <c r="L383" s="230">
        <v>72.55</v>
      </c>
      <c r="M383" s="230">
        <v>44.23677</v>
      </c>
      <c r="N383" s="1"/>
      <c r="O383" s="1"/>
    </row>
    <row r="384" spans="1:15" ht="12.75" customHeight="1">
      <c r="A384" s="30">
        <v>374</v>
      </c>
      <c r="B384" s="216" t="s">
        <v>448</v>
      </c>
      <c r="C384" s="230">
        <v>157.94999999999999</v>
      </c>
      <c r="D384" s="231">
        <v>157.51666666666665</v>
      </c>
      <c r="E384" s="231">
        <v>156.5333333333333</v>
      </c>
      <c r="F384" s="231">
        <v>155.11666666666665</v>
      </c>
      <c r="G384" s="231">
        <v>154.1333333333333</v>
      </c>
      <c r="H384" s="231">
        <v>158.93333333333331</v>
      </c>
      <c r="I384" s="231">
        <v>159.91666666666666</v>
      </c>
      <c r="J384" s="231">
        <v>161.33333333333331</v>
      </c>
      <c r="K384" s="230">
        <v>158.5</v>
      </c>
      <c r="L384" s="230">
        <v>156.1</v>
      </c>
      <c r="M384" s="230">
        <v>5.9819399999999998</v>
      </c>
      <c r="N384" s="1"/>
      <c r="O384" s="1"/>
    </row>
    <row r="385" spans="1:15" ht="12.75" customHeight="1">
      <c r="A385" s="30">
        <v>375</v>
      </c>
      <c r="B385" s="216" t="s">
        <v>882</v>
      </c>
      <c r="C385" s="230">
        <v>796</v>
      </c>
      <c r="D385" s="231">
        <v>790.56666666666661</v>
      </c>
      <c r="E385" s="231">
        <v>771.43333333333317</v>
      </c>
      <c r="F385" s="231">
        <v>746.86666666666656</v>
      </c>
      <c r="G385" s="231">
        <v>727.73333333333312</v>
      </c>
      <c r="H385" s="231">
        <v>815.13333333333321</v>
      </c>
      <c r="I385" s="231">
        <v>834.26666666666665</v>
      </c>
      <c r="J385" s="231">
        <v>858.83333333333326</v>
      </c>
      <c r="K385" s="230">
        <v>809.7</v>
      </c>
      <c r="L385" s="230">
        <v>766</v>
      </c>
      <c r="M385" s="230">
        <v>5.2867800000000003</v>
      </c>
      <c r="N385" s="1"/>
      <c r="O385" s="1"/>
    </row>
    <row r="386" spans="1:15" ht="12.75" customHeight="1">
      <c r="A386" s="30">
        <v>376</v>
      </c>
      <c r="B386" s="216" t="s">
        <v>449</v>
      </c>
      <c r="C386" s="230">
        <v>571.35</v>
      </c>
      <c r="D386" s="231">
        <v>579.5333333333333</v>
      </c>
      <c r="E386" s="231">
        <v>560.06666666666661</v>
      </c>
      <c r="F386" s="231">
        <v>548.7833333333333</v>
      </c>
      <c r="G386" s="231">
        <v>529.31666666666661</v>
      </c>
      <c r="H386" s="231">
        <v>590.81666666666661</v>
      </c>
      <c r="I386" s="231">
        <v>610.2833333333333</v>
      </c>
      <c r="J386" s="231">
        <v>621.56666666666661</v>
      </c>
      <c r="K386" s="230">
        <v>599</v>
      </c>
      <c r="L386" s="230">
        <v>568.25</v>
      </c>
      <c r="M386" s="230">
        <v>2.97051</v>
      </c>
      <c r="N386" s="1"/>
      <c r="O386" s="1"/>
    </row>
    <row r="387" spans="1:15" ht="12.75" customHeight="1">
      <c r="A387" s="30">
        <v>377</v>
      </c>
      <c r="B387" s="216" t="s">
        <v>450</v>
      </c>
      <c r="C387" s="230">
        <v>206.35</v>
      </c>
      <c r="D387" s="231">
        <v>205.71666666666667</v>
      </c>
      <c r="E387" s="231">
        <v>204.53333333333333</v>
      </c>
      <c r="F387" s="231">
        <v>202.71666666666667</v>
      </c>
      <c r="G387" s="231">
        <v>201.53333333333333</v>
      </c>
      <c r="H387" s="231">
        <v>207.53333333333333</v>
      </c>
      <c r="I387" s="231">
        <v>208.71666666666667</v>
      </c>
      <c r="J387" s="231">
        <v>210.53333333333333</v>
      </c>
      <c r="K387" s="230">
        <v>206.9</v>
      </c>
      <c r="L387" s="230">
        <v>203.9</v>
      </c>
      <c r="M387" s="230">
        <v>0.95626</v>
      </c>
      <c r="N387" s="1"/>
      <c r="O387" s="1"/>
    </row>
    <row r="388" spans="1:15" ht="12.75" customHeight="1">
      <c r="A388" s="30">
        <v>378</v>
      </c>
      <c r="B388" s="216" t="s">
        <v>451</v>
      </c>
      <c r="C388" s="230">
        <v>106.15</v>
      </c>
      <c r="D388" s="231">
        <v>106.78333333333335</v>
      </c>
      <c r="E388" s="231">
        <v>104.9666666666667</v>
      </c>
      <c r="F388" s="231">
        <v>103.78333333333335</v>
      </c>
      <c r="G388" s="231">
        <v>101.9666666666667</v>
      </c>
      <c r="H388" s="231">
        <v>107.9666666666667</v>
      </c>
      <c r="I388" s="231">
        <v>109.78333333333333</v>
      </c>
      <c r="J388" s="231">
        <v>110.9666666666667</v>
      </c>
      <c r="K388" s="230">
        <v>108.6</v>
      </c>
      <c r="L388" s="230">
        <v>105.6</v>
      </c>
      <c r="M388" s="230">
        <v>39.233539999999998</v>
      </c>
      <c r="N388" s="1"/>
      <c r="O388" s="1"/>
    </row>
    <row r="389" spans="1:15" ht="12.75" customHeight="1">
      <c r="A389" s="30">
        <v>379</v>
      </c>
      <c r="B389" s="216" t="s">
        <v>452</v>
      </c>
      <c r="C389" s="230">
        <v>2127.1</v>
      </c>
      <c r="D389" s="231">
        <v>2118.8166666666671</v>
      </c>
      <c r="E389" s="231">
        <v>2087.6333333333341</v>
      </c>
      <c r="F389" s="231">
        <v>2048.166666666667</v>
      </c>
      <c r="G389" s="231">
        <v>2016.983333333334</v>
      </c>
      <c r="H389" s="231">
        <v>2158.2833333333342</v>
      </c>
      <c r="I389" s="231">
        <v>2189.4666666666676</v>
      </c>
      <c r="J389" s="231">
        <v>2228.9333333333343</v>
      </c>
      <c r="K389" s="230">
        <v>2150</v>
      </c>
      <c r="L389" s="230">
        <v>2079.35</v>
      </c>
      <c r="M389" s="230">
        <v>0.41948000000000002</v>
      </c>
      <c r="N389" s="1"/>
      <c r="O389" s="1"/>
    </row>
    <row r="390" spans="1:15" ht="12.75" customHeight="1">
      <c r="A390" s="30">
        <v>380</v>
      </c>
      <c r="B390" s="216" t="s">
        <v>824</v>
      </c>
      <c r="C390" s="230">
        <v>38.700000000000003</v>
      </c>
      <c r="D390" s="231">
        <v>38.733333333333327</v>
      </c>
      <c r="E390" s="231">
        <v>38.316666666666656</v>
      </c>
      <c r="F390" s="231">
        <v>37.93333333333333</v>
      </c>
      <c r="G390" s="231">
        <v>37.516666666666659</v>
      </c>
      <c r="H390" s="231">
        <v>39.116666666666653</v>
      </c>
      <c r="I390" s="231">
        <v>39.533333333333324</v>
      </c>
      <c r="J390" s="231">
        <v>39.91666666666665</v>
      </c>
      <c r="K390" s="230">
        <v>39.15</v>
      </c>
      <c r="L390" s="230">
        <v>38.35</v>
      </c>
      <c r="M390" s="230">
        <v>6.8679800000000002</v>
      </c>
      <c r="N390" s="1"/>
      <c r="O390" s="1"/>
    </row>
    <row r="391" spans="1:15" ht="12.75" customHeight="1">
      <c r="A391" s="30">
        <v>381</v>
      </c>
      <c r="B391" s="216" t="s">
        <v>855</v>
      </c>
      <c r="C391" s="230">
        <v>1385.2</v>
      </c>
      <c r="D391" s="231">
        <v>1370.2333333333333</v>
      </c>
      <c r="E391" s="231">
        <v>1319.1666666666667</v>
      </c>
      <c r="F391" s="231">
        <v>1253.1333333333334</v>
      </c>
      <c r="G391" s="231">
        <v>1202.0666666666668</v>
      </c>
      <c r="H391" s="231">
        <v>1436.2666666666667</v>
      </c>
      <c r="I391" s="231">
        <v>1487.3333333333333</v>
      </c>
      <c r="J391" s="231">
        <v>1553.3666666666666</v>
      </c>
      <c r="K391" s="230">
        <v>1421.3</v>
      </c>
      <c r="L391" s="230">
        <v>1304.2</v>
      </c>
      <c r="M391" s="230">
        <v>12.84252</v>
      </c>
      <c r="N391" s="1"/>
      <c r="O391" s="1"/>
    </row>
    <row r="392" spans="1:15" ht="12.75" customHeight="1">
      <c r="A392" s="30">
        <v>382</v>
      </c>
      <c r="B392" s="216" t="s">
        <v>453</v>
      </c>
      <c r="C392" s="230">
        <v>168.3</v>
      </c>
      <c r="D392" s="231">
        <v>170.05</v>
      </c>
      <c r="E392" s="231">
        <v>165.45000000000002</v>
      </c>
      <c r="F392" s="231">
        <v>162.6</v>
      </c>
      <c r="G392" s="231">
        <v>158</v>
      </c>
      <c r="H392" s="231">
        <v>172.90000000000003</v>
      </c>
      <c r="I392" s="231">
        <v>177.50000000000006</v>
      </c>
      <c r="J392" s="231">
        <v>180.35000000000005</v>
      </c>
      <c r="K392" s="230">
        <v>174.65</v>
      </c>
      <c r="L392" s="230">
        <v>167.2</v>
      </c>
      <c r="M392" s="230">
        <v>27.381080000000001</v>
      </c>
      <c r="N392" s="1"/>
      <c r="O392" s="1"/>
    </row>
    <row r="393" spans="1:15" ht="12.75" customHeight="1">
      <c r="A393" s="30">
        <v>383</v>
      </c>
      <c r="B393" s="216" t="s">
        <v>454</v>
      </c>
      <c r="C393" s="230">
        <v>808.35</v>
      </c>
      <c r="D393" s="231">
        <v>808.01666666666677</v>
      </c>
      <c r="E393" s="231">
        <v>801.38333333333355</v>
      </c>
      <c r="F393" s="231">
        <v>794.41666666666674</v>
      </c>
      <c r="G393" s="231">
        <v>787.78333333333353</v>
      </c>
      <c r="H393" s="231">
        <v>814.98333333333358</v>
      </c>
      <c r="I393" s="231">
        <v>821.61666666666679</v>
      </c>
      <c r="J393" s="231">
        <v>828.5833333333336</v>
      </c>
      <c r="K393" s="230">
        <v>814.65</v>
      </c>
      <c r="L393" s="230">
        <v>801.05</v>
      </c>
      <c r="M393" s="230">
        <v>0.64978000000000002</v>
      </c>
      <c r="N393" s="1"/>
      <c r="O393" s="1"/>
    </row>
    <row r="394" spans="1:15" ht="12.75" customHeight="1">
      <c r="A394" s="30">
        <v>384</v>
      </c>
      <c r="B394" s="216" t="s">
        <v>183</v>
      </c>
      <c r="C394" s="230">
        <v>2367.4499999999998</v>
      </c>
      <c r="D394" s="231">
        <v>2380.4833333333331</v>
      </c>
      <c r="E394" s="231">
        <v>2336.0166666666664</v>
      </c>
      <c r="F394" s="231">
        <v>2304.5833333333335</v>
      </c>
      <c r="G394" s="231">
        <v>2260.1166666666668</v>
      </c>
      <c r="H394" s="231">
        <v>2411.9166666666661</v>
      </c>
      <c r="I394" s="231">
        <v>2456.3833333333323</v>
      </c>
      <c r="J394" s="231">
        <v>2487.8166666666657</v>
      </c>
      <c r="K394" s="230">
        <v>2424.9499999999998</v>
      </c>
      <c r="L394" s="230">
        <v>2349.0500000000002</v>
      </c>
      <c r="M394" s="230">
        <v>82.744519999999994</v>
      </c>
      <c r="N394" s="1"/>
      <c r="O394" s="1"/>
    </row>
    <row r="395" spans="1:15" ht="12.75" customHeight="1">
      <c r="A395" s="30">
        <v>385</v>
      </c>
      <c r="B395" s="216" t="s">
        <v>795</v>
      </c>
      <c r="C395" s="230">
        <v>93.05</v>
      </c>
      <c r="D395" s="231">
        <v>93.233333333333348</v>
      </c>
      <c r="E395" s="231">
        <v>92.216666666666697</v>
      </c>
      <c r="F395" s="231">
        <v>91.383333333333354</v>
      </c>
      <c r="G395" s="231">
        <v>90.366666666666703</v>
      </c>
      <c r="H395" s="231">
        <v>94.066666666666691</v>
      </c>
      <c r="I395" s="231">
        <v>95.083333333333343</v>
      </c>
      <c r="J395" s="231">
        <v>95.916666666666686</v>
      </c>
      <c r="K395" s="230">
        <v>94.25</v>
      </c>
      <c r="L395" s="230">
        <v>92.4</v>
      </c>
      <c r="M395" s="230">
        <v>2.9710800000000002</v>
      </c>
      <c r="N395" s="1"/>
      <c r="O395" s="1"/>
    </row>
    <row r="396" spans="1:15" ht="12.75" customHeight="1">
      <c r="A396" s="30">
        <v>386</v>
      </c>
      <c r="B396" s="216" t="s">
        <v>455</v>
      </c>
      <c r="C396" s="230">
        <v>695.95</v>
      </c>
      <c r="D396" s="231">
        <v>686.73333333333323</v>
      </c>
      <c r="E396" s="231">
        <v>674.46666666666647</v>
      </c>
      <c r="F396" s="231">
        <v>652.98333333333323</v>
      </c>
      <c r="G396" s="231">
        <v>640.71666666666647</v>
      </c>
      <c r="H396" s="231">
        <v>708.21666666666647</v>
      </c>
      <c r="I396" s="231">
        <v>720.48333333333312</v>
      </c>
      <c r="J396" s="231">
        <v>741.96666666666647</v>
      </c>
      <c r="K396" s="230">
        <v>699</v>
      </c>
      <c r="L396" s="230">
        <v>665.25</v>
      </c>
      <c r="M396" s="230">
        <v>2.7784900000000001</v>
      </c>
      <c r="N396" s="1"/>
      <c r="O396" s="1"/>
    </row>
    <row r="397" spans="1:15" ht="12.75" customHeight="1">
      <c r="A397" s="30">
        <v>387</v>
      </c>
      <c r="B397" s="216" t="s">
        <v>456</v>
      </c>
      <c r="C397" s="230">
        <v>1269.5</v>
      </c>
      <c r="D397" s="231">
        <v>1268.5166666666667</v>
      </c>
      <c r="E397" s="231">
        <v>1252.0333333333333</v>
      </c>
      <c r="F397" s="231">
        <v>1234.5666666666666</v>
      </c>
      <c r="G397" s="231">
        <v>1218.0833333333333</v>
      </c>
      <c r="H397" s="231">
        <v>1285.9833333333333</v>
      </c>
      <c r="I397" s="231">
        <v>1302.4666666666665</v>
      </c>
      <c r="J397" s="231">
        <v>1319.9333333333334</v>
      </c>
      <c r="K397" s="230">
        <v>1285</v>
      </c>
      <c r="L397" s="230">
        <v>1251.05</v>
      </c>
      <c r="M397" s="230">
        <v>1.23478</v>
      </c>
      <c r="N397" s="1"/>
      <c r="O397" s="1"/>
    </row>
    <row r="398" spans="1:15" ht="12.75" customHeight="1">
      <c r="A398" s="30">
        <v>388</v>
      </c>
      <c r="B398" s="216" t="s">
        <v>270</v>
      </c>
      <c r="C398" s="230">
        <v>762.15</v>
      </c>
      <c r="D398" s="231">
        <v>760.98333333333323</v>
      </c>
      <c r="E398" s="231">
        <v>754.06666666666649</v>
      </c>
      <c r="F398" s="231">
        <v>745.98333333333323</v>
      </c>
      <c r="G398" s="231">
        <v>739.06666666666649</v>
      </c>
      <c r="H398" s="231">
        <v>769.06666666666649</v>
      </c>
      <c r="I398" s="231">
        <v>775.98333333333323</v>
      </c>
      <c r="J398" s="231">
        <v>784.06666666666649</v>
      </c>
      <c r="K398" s="230">
        <v>767.9</v>
      </c>
      <c r="L398" s="230">
        <v>752.9</v>
      </c>
      <c r="M398" s="230">
        <v>13.75315</v>
      </c>
      <c r="N398" s="1"/>
      <c r="O398" s="1"/>
    </row>
    <row r="399" spans="1:15" ht="12.75" customHeight="1">
      <c r="A399" s="30">
        <v>389</v>
      </c>
      <c r="B399" s="216" t="s">
        <v>185</v>
      </c>
      <c r="C399" s="230">
        <v>1145.3499999999999</v>
      </c>
      <c r="D399" s="231">
        <v>1138.3666666666666</v>
      </c>
      <c r="E399" s="231">
        <v>1125.9833333333331</v>
      </c>
      <c r="F399" s="231">
        <v>1106.6166666666666</v>
      </c>
      <c r="G399" s="231">
        <v>1094.2333333333331</v>
      </c>
      <c r="H399" s="231">
        <v>1157.7333333333331</v>
      </c>
      <c r="I399" s="231">
        <v>1170.1166666666668</v>
      </c>
      <c r="J399" s="231">
        <v>1189.4833333333331</v>
      </c>
      <c r="K399" s="230">
        <v>1150.75</v>
      </c>
      <c r="L399" s="230">
        <v>1119</v>
      </c>
      <c r="M399" s="230">
        <v>10.535360000000001</v>
      </c>
      <c r="N399" s="1"/>
      <c r="O399" s="1"/>
    </row>
    <row r="400" spans="1:15" ht="12.75" customHeight="1">
      <c r="A400" s="30">
        <v>390</v>
      </c>
      <c r="B400" s="216" t="s">
        <v>457</v>
      </c>
      <c r="C400" s="230">
        <v>374.25</v>
      </c>
      <c r="D400" s="231">
        <v>374.40000000000003</v>
      </c>
      <c r="E400" s="231">
        <v>369.80000000000007</v>
      </c>
      <c r="F400" s="231">
        <v>365.35</v>
      </c>
      <c r="G400" s="231">
        <v>360.75000000000006</v>
      </c>
      <c r="H400" s="231">
        <v>378.85000000000008</v>
      </c>
      <c r="I400" s="231">
        <v>383.4500000000001</v>
      </c>
      <c r="J400" s="231">
        <v>387.90000000000009</v>
      </c>
      <c r="K400" s="230">
        <v>379</v>
      </c>
      <c r="L400" s="230">
        <v>369.95</v>
      </c>
      <c r="M400" s="230">
        <v>0.59487000000000001</v>
      </c>
      <c r="N400" s="1"/>
      <c r="O400" s="1"/>
    </row>
    <row r="401" spans="1:15" ht="12.75" customHeight="1">
      <c r="A401" s="30">
        <v>391</v>
      </c>
      <c r="B401" s="216" t="s">
        <v>458</v>
      </c>
      <c r="C401" s="230">
        <v>33.35</v>
      </c>
      <c r="D401" s="231">
        <v>33.266666666666673</v>
      </c>
      <c r="E401" s="231">
        <v>33.083333333333343</v>
      </c>
      <c r="F401" s="231">
        <v>32.81666666666667</v>
      </c>
      <c r="G401" s="231">
        <v>32.63333333333334</v>
      </c>
      <c r="H401" s="231">
        <v>33.533333333333346</v>
      </c>
      <c r="I401" s="231">
        <v>33.716666666666669</v>
      </c>
      <c r="J401" s="231">
        <v>33.983333333333348</v>
      </c>
      <c r="K401" s="230">
        <v>33.450000000000003</v>
      </c>
      <c r="L401" s="230">
        <v>33</v>
      </c>
      <c r="M401" s="230">
        <v>15.66643</v>
      </c>
      <c r="N401" s="1"/>
      <c r="O401" s="1"/>
    </row>
    <row r="402" spans="1:15" ht="12.75" customHeight="1">
      <c r="A402" s="30">
        <v>392</v>
      </c>
      <c r="B402" s="216" t="s">
        <v>459</v>
      </c>
      <c r="C402" s="230">
        <v>4269.75</v>
      </c>
      <c r="D402" s="231">
        <v>4269.2666666666673</v>
      </c>
      <c r="E402" s="231">
        <v>4248.5833333333348</v>
      </c>
      <c r="F402" s="231">
        <v>4227.4166666666679</v>
      </c>
      <c r="G402" s="231">
        <v>4206.7333333333354</v>
      </c>
      <c r="H402" s="231">
        <v>4290.4333333333343</v>
      </c>
      <c r="I402" s="231">
        <v>4311.1166666666668</v>
      </c>
      <c r="J402" s="231">
        <v>4332.2833333333338</v>
      </c>
      <c r="K402" s="230">
        <v>4289.95</v>
      </c>
      <c r="L402" s="230">
        <v>4248.1000000000004</v>
      </c>
      <c r="M402" s="230">
        <v>7.9759999999999998E-2</v>
      </c>
      <c r="N402" s="1"/>
      <c r="O402" s="1"/>
    </row>
    <row r="403" spans="1:15" ht="12.75" customHeight="1">
      <c r="A403" s="30">
        <v>393</v>
      </c>
      <c r="B403" s="216" t="s">
        <v>189</v>
      </c>
      <c r="C403" s="230">
        <v>2461.65</v>
      </c>
      <c r="D403" s="231">
        <v>2453.9500000000003</v>
      </c>
      <c r="E403" s="231">
        <v>2440.3500000000004</v>
      </c>
      <c r="F403" s="231">
        <v>2419.0500000000002</v>
      </c>
      <c r="G403" s="231">
        <v>2405.4500000000003</v>
      </c>
      <c r="H403" s="231">
        <v>2475.2500000000005</v>
      </c>
      <c r="I403" s="231">
        <v>2488.85</v>
      </c>
      <c r="J403" s="231">
        <v>2510.1500000000005</v>
      </c>
      <c r="K403" s="230">
        <v>2467.5500000000002</v>
      </c>
      <c r="L403" s="230">
        <v>2432.65</v>
      </c>
      <c r="M403" s="230">
        <v>5.6524799999999997</v>
      </c>
      <c r="N403" s="1"/>
      <c r="O403" s="1"/>
    </row>
    <row r="404" spans="1:15" ht="12.75" customHeight="1">
      <c r="A404" s="30">
        <v>394</v>
      </c>
      <c r="B404" s="216" t="s">
        <v>801</v>
      </c>
      <c r="C404" s="230">
        <v>68.849999999999994</v>
      </c>
      <c r="D404" s="231">
        <v>68.416666666666671</v>
      </c>
      <c r="E404" s="231">
        <v>67.833333333333343</v>
      </c>
      <c r="F404" s="231">
        <v>66.816666666666677</v>
      </c>
      <c r="G404" s="231">
        <v>66.233333333333348</v>
      </c>
      <c r="H404" s="231">
        <v>69.433333333333337</v>
      </c>
      <c r="I404" s="231">
        <v>70.01666666666668</v>
      </c>
      <c r="J404" s="231">
        <v>71.033333333333331</v>
      </c>
      <c r="K404" s="230">
        <v>69</v>
      </c>
      <c r="L404" s="230">
        <v>67.400000000000006</v>
      </c>
      <c r="M404" s="230">
        <v>63.771030000000003</v>
      </c>
      <c r="N404" s="1"/>
      <c r="O404" s="1"/>
    </row>
    <row r="405" spans="1:15" ht="12.75" customHeight="1">
      <c r="A405" s="30">
        <v>395</v>
      </c>
      <c r="B405" s="216" t="s">
        <v>271</v>
      </c>
      <c r="C405" s="230">
        <v>5950.6</v>
      </c>
      <c r="D405" s="231">
        <v>5956.5</v>
      </c>
      <c r="E405" s="231">
        <v>5924.1</v>
      </c>
      <c r="F405" s="231">
        <v>5897.6</v>
      </c>
      <c r="G405" s="231">
        <v>5865.2000000000007</v>
      </c>
      <c r="H405" s="231">
        <v>5983</v>
      </c>
      <c r="I405" s="231">
        <v>6015.4</v>
      </c>
      <c r="J405" s="231">
        <v>6041.9</v>
      </c>
      <c r="K405" s="230">
        <v>5988.9</v>
      </c>
      <c r="L405" s="230">
        <v>5930</v>
      </c>
      <c r="M405" s="230">
        <v>0.19470999999999999</v>
      </c>
      <c r="N405" s="1"/>
      <c r="O405" s="1"/>
    </row>
    <row r="406" spans="1:15" ht="12.75" customHeight="1">
      <c r="A406" s="30">
        <v>396</v>
      </c>
      <c r="B406" s="216" t="s">
        <v>825</v>
      </c>
      <c r="C406" s="230">
        <v>1184.75</v>
      </c>
      <c r="D406" s="231">
        <v>1189.1166666666666</v>
      </c>
      <c r="E406" s="231">
        <v>1172.7833333333331</v>
      </c>
      <c r="F406" s="231">
        <v>1160.8166666666666</v>
      </c>
      <c r="G406" s="231">
        <v>1144.4833333333331</v>
      </c>
      <c r="H406" s="231">
        <v>1201.083333333333</v>
      </c>
      <c r="I406" s="231">
        <v>1217.4166666666665</v>
      </c>
      <c r="J406" s="231">
        <v>1229.383333333333</v>
      </c>
      <c r="K406" s="230">
        <v>1205.45</v>
      </c>
      <c r="L406" s="230">
        <v>1177.1500000000001</v>
      </c>
      <c r="M406" s="230">
        <v>0.81749000000000005</v>
      </c>
      <c r="N406" s="1"/>
      <c r="O406" s="1"/>
    </row>
    <row r="407" spans="1:15" ht="12.75" customHeight="1">
      <c r="A407" s="30">
        <v>397</v>
      </c>
      <c r="B407" s="216" t="s">
        <v>460</v>
      </c>
      <c r="C407" s="230">
        <v>3030.8</v>
      </c>
      <c r="D407" s="231">
        <v>3023.6</v>
      </c>
      <c r="E407" s="231">
        <v>2995.25</v>
      </c>
      <c r="F407" s="231">
        <v>2959.7000000000003</v>
      </c>
      <c r="G407" s="231">
        <v>2931.3500000000004</v>
      </c>
      <c r="H407" s="231">
        <v>3059.1499999999996</v>
      </c>
      <c r="I407" s="231">
        <v>3087.4999999999991</v>
      </c>
      <c r="J407" s="231">
        <v>3123.0499999999993</v>
      </c>
      <c r="K407" s="230">
        <v>3051.95</v>
      </c>
      <c r="L407" s="230">
        <v>2988.05</v>
      </c>
      <c r="M407" s="230">
        <v>0.60150000000000003</v>
      </c>
      <c r="N407" s="1"/>
      <c r="O407" s="1"/>
    </row>
    <row r="408" spans="1:15" ht="12.75" customHeight="1">
      <c r="A408" s="30">
        <v>398</v>
      </c>
      <c r="B408" s="216" t="s">
        <v>856</v>
      </c>
      <c r="C408" s="230">
        <v>457.8</v>
      </c>
      <c r="D408" s="231">
        <v>458.7</v>
      </c>
      <c r="E408" s="231">
        <v>454.34999999999997</v>
      </c>
      <c r="F408" s="231">
        <v>450.9</v>
      </c>
      <c r="G408" s="231">
        <v>446.54999999999995</v>
      </c>
      <c r="H408" s="231">
        <v>462.15</v>
      </c>
      <c r="I408" s="231">
        <v>466.5</v>
      </c>
      <c r="J408" s="231">
        <v>469.95</v>
      </c>
      <c r="K408" s="230">
        <v>463.05</v>
      </c>
      <c r="L408" s="230">
        <v>455.25</v>
      </c>
      <c r="M408" s="230">
        <v>0.52268000000000003</v>
      </c>
      <c r="N408" s="1"/>
      <c r="O408" s="1"/>
    </row>
    <row r="409" spans="1:15" ht="12.75" customHeight="1">
      <c r="A409" s="30">
        <v>399</v>
      </c>
      <c r="B409" s="216" t="s">
        <v>461</v>
      </c>
      <c r="C409" s="230">
        <v>1036</v>
      </c>
      <c r="D409" s="231">
        <v>1049.8500000000001</v>
      </c>
      <c r="E409" s="231">
        <v>1016.8000000000002</v>
      </c>
      <c r="F409" s="231">
        <v>997.60000000000014</v>
      </c>
      <c r="G409" s="231">
        <v>964.55000000000018</v>
      </c>
      <c r="H409" s="231">
        <v>1069.0500000000002</v>
      </c>
      <c r="I409" s="231">
        <v>1102.0999999999999</v>
      </c>
      <c r="J409" s="231">
        <v>1121.3000000000002</v>
      </c>
      <c r="K409" s="230">
        <v>1082.9000000000001</v>
      </c>
      <c r="L409" s="230">
        <v>1030.6500000000001</v>
      </c>
      <c r="M409" s="230">
        <v>0.22825000000000001</v>
      </c>
      <c r="N409" s="1"/>
      <c r="O409" s="1"/>
    </row>
    <row r="410" spans="1:15" ht="12.75" customHeight="1">
      <c r="A410" s="30">
        <v>400</v>
      </c>
      <c r="B410" s="216" t="s">
        <v>462</v>
      </c>
      <c r="C410" s="230">
        <v>251.8</v>
      </c>
      <c r="D410" s="231">
        <v>252.78333333333333</v>
      </c>
      <c r="E410" s="231">
        <v>248.56666666666666</v>
      </c>
      <c r="F410" s="231">
        <v>245.33333333333334</v>
      </c>
      <c r="G410" s="231">
        <v>241.11666666666667</v>
      </c>
      <c r="H410" s="231">
        <v>256.01666666666665</v>
      </c>
      <c r="I410" s="231">
        <v>260.23333333333329</v>
      </c>
      <c r="J410" s="231">
        <v>263.46666666666664</v>
      </c>
      <c r="K410" s="230">
        <v>257</v>
      </c>
      <c r="L410" s="230">
        <v>249.55</v>
      </c>
      <c r="M410" s="230">
        <v>4.6374000000000004</v>
      </c>
      <c r="N410" s="1"/>
      <c r="O410" s="1"/>
    </row>
    <row r="411" spans="1:15" ht="12.75" customHeight="1">
      <c r="A411" s="30">
        <v>401</v>
      </c>
      <c r="B411" s="216" t="s">
        <v>857</v>
      </c>
      <c r="C411" s="230">
        <v>583.20000000000005</v>
      </c>
      <c r="D411" s="231">
        <v>587.63333333333333</v>
      </c>
      <c r="E411" s="231">
        <v>577.56666666666661</v>
      </c>
      <c r="F411" s="231">
        <v>571.93333333333328</v>
      </c>
      <c r="G411" s="231">
        <v>561.86666666666656</v>
      </c>
      <c r="H411" s="231">
        <v>593.26666666666665</v>
      </c>
      <c r="I411" s="231">
        <v>603.33333333333348</v>
      </c>
      <c r="J411" s="231">
        <v>608.9666666666667</v>
      </c>
      <c r="K411" s="230">
        <v>597.70000000000005</v>
      </c>
      <c r="L411" s="230">
        <v>582</v>
      </c>
      <c r="M411" s="230">
        <v>1.33151</v>
      </c>
      <c r="N411" s="1"/>
      <c r="O411" s="1"/>
    </row>
    <row r="412" spans="1:15" ht="12.75" customHeight="1">
      <c r="A412" s="30">
        <v>402</v>
      </c>
      <c r="B412" s="216" t="s">
        <v>187</v>
      </c>
      <c r="C412" s="230">
        <v>25532.15</v>
      </c>
      <c r="D412" s="231">
        <v>25694.383333333331</v>
      </c>
      <c r="E412" s="231">
        <v>25288.766666666663</v>
      </c>
      <c r="F412" s="231">
        <v>25045.383333333331</v>
      </c>
      <c r="G412" s="231">
        <v>24639.766666666663</v>
      </c>
      <c r="H412" s="231">
        <v>25937.766666666663</v>
      </c>
      <c r="I412" s="231">
        <v>26343.383333333331</v>
      </c>
      <c r="J412" s="231">
        <v>26586.766666666663</v>
      </c>
      <c r="K412" s="230">
        <v>26100</v>
      </c>
      <c r="L412" s="230">
        <v>25451</v>
      </c>
      <c r="M412" s="230">
        <v>0.19918</v>
      </c>
      <c r="N412" s="1"/>
      <c r="O412" s="1"/>
    </row>
    <row r="413" spans="1:15" ht="12.75" customHeight="1">
      <c r="A413" s="30">
        <v>403</v>
      </c>
      <c r="B413" s="216" t="s">
        <v>826</v>
      </c>
      <c r="C413" s="230">
        <v>46.5</v>
      </c>
      <c r="D413" s="231">
        <v>46.333333333333336</v>
      </c>
      <c r="E413" s="231">
        <v>45.666666666666671</v>
      </c>
      <c r="F413" s="231">
        <v>44.833333333333336</v>
      </c>
      <c r="G413" s="231">
        <v>44.166666666666671</v>
      </c>
      <c r="H413" s="231">
        <v>47.166666666666671</v>
      </c>
      <c r="I413" s="231">
        <v>47.833333333333343</v>
      </c>
      <c r="J413" s="231">
        <v>48.666666666666671</v>
      </c>
      <c r="K413" s="230">
        <v>47</v>
      </c>
      <c r="L413" s="230">
        <v>45.5</v>
      </c>
      <c r="M413" s="230">
        <v>68.632220000000004</v>
      </c>
      <c r="N413" s="1"/>
      <c r="O413" s="1"/>
    </row>
    <row r="414" spans="1:15" ht="12.75" customHeight="1">
      <c r="A414" s="30">
        <v>404</v>
      </c>
      <c r="B414" s="216" t="s">
        <v>865</v>
      </c>
      <c r="C414" s="230">
        <v>1321.35</v>
      </c>
      <c r="D414" s="231">
        <v>1314.75</v>
      </c>
      <c r="E414" s="231">
        <v>1302.5</v>
      </c>
      <c r="F414" s="231">
        <v>1283.6500000000001</v>
      </c>
      <c r="G414" s="231">
        <v>1271.4000000000001</v>
      </c>
      <c r="H414" s="231">
        <v>1333.6</v>
      </c>
      <c r="I414" s="231">
        <v>1345.85</v>
      </c>
      <c r="J414" s="231">
        <v>1364.6999999999998</v>
      </c>
      <c r="K414" s="230">
        <v>1327</v>
      </c>
      <c r="L414" s="230">
        <v>1295.9000000000001</v>
      </c>
      <c r="M414" s="230">
        <v>5.8548200000000001</v>
      </c>
      <c r="N414" s="1"/>
      <c r="O414" s="1"/>
    </row>
    <row r="415" spans="1:15" ht="12.75" customHeight="1">
      <c r="A415" s="30">
        <v>405</v>
      </c>
      <c r="B415" t="s">
        <v>827</v>
      </c>
      <c r="C415" s="276">
        <v>292.25</v>
      </c>
      <c r="D415" s="277">
        <v>291.11666666666667</v>
      </c>
      <c r="E415" s="277">
        <v>288.88333333333333</v>
      </c>
      <c r="F415" s="277">
        <v>285.51666666666665</v>
      </c>
      <c r="G415" s="277">
        <v>283.2833333333333</v>
      </c>
      <c r="H415" s="277">
        <v>294.48333333333335</v>
      </c>
      <c r="I415" s="277">
        <v>296.7166666666667</v>
      </c>
      <c r="J415" s="277">
        <v>300.08333333333337</v>
      </c>
      <c r="K415" s="276">
        <v>293.35000000000002</v>
      </c>
      <c r="L415" s="276">
        <v>287.75</v>
      </c>
      <c r="M415" s="276">
        <v>1.05403</v>
      </c>
      <c r="N415" s="1"/>
      <c r="O415" s="1"/>
    </row>
    <row r="416" spans="1:15" ht="12.75" customHeight="1">
      <c r="A416" s="30">
        <v>406</v>
      </c>
      <c r="B416" s="216" t="s">
        <v>188</v>
      </c>
      <c r="C416" s="230">
        <v>3339.65</v>
      </c>
      <c r="D416" s="231">
        <v>3343.5499999999997</v>
      </c>
      <c r="E416" s="231">
        <v>3312.0999999999995</v>
      </c>
      <c r="F416" s="231">
        <v>3284.5499999999997</v>
      </c>
      <c r="G416" s="231">
        <v>3253.0999999999995</v>
      </c>
      <c r="H416" s="231">
        <v>3371.0999999999995</v>
      </c>
      <c r="I416" s="231">
        <v>3402.5499999999993</v>
      </c>
      <c r="J416" s="231">
        <v>3430.0999999999995</v>
      </c>
      <c r="K416" s="230">
        <v>3375</v>
      </c>
      <c r="L416" s="230">
        <v>3316</v>
      </c>
      <c r="M416" s="230">
        <v>1.76644</v>
      </c>
      <c r="N416" s="1"/>
      <c r="O416" s="1"/>
    </row>
    <row r="417" spans="1:15" ht="12.75" customHeight="1">
      <c r="A417" s="30">
        <v>407</v>
      </c>
      <c r="B417" s="216" t="s">
        <v>463</v>
      </c>
      <c r="C417" s="230">
        <v>434.75</v>
      </c>
      <c r="D417" s="231">
        <v>438.5</v>
      </c>
      <c r="E417" s="231">
        <v>430.25</v>
      </c>
      <c r="F417" s="231">
        <v>425.75</v>
      </c>
      <c r="G417" s="231">
        <v>417.5</v>
      </c>
      <c r="H417" s="231">
        <v>443</v>
      </c>
      <c r="I417" s="231">
        <v>451.25</v>
      </c>
      <c r="J417" s="231">
        <v>455.75</v>
      </c>
      <c r="K417" s="230">
        <v>446.75</v>
      </c>
      <c r="L417" s="230">
        <v>434</v>
      </c>
      <c r="M417" s="230">
        <v>5.5109300000000001</v>
      </c>
      <c r="N417" s="1"/>
      <c r="O417" s="1"/>
    </row>
    <row r="418" spans="1:15" ht="12.75" customHeight="1">
      <c r="A418" s="30">
        <v>408</v>
      </c>
      <c r="B418" s="216" t="s">
        <v>464</v>
      </c>
      <c r="C418" s="230">
        <v>3853.95</v>
      </c>
      <c r="D418" s="231">
        <v>3843.8666666666663</v>
      </c>
      <c r="E418" s="231">
        <v>3781.7833333333328</v>
      </c>
      <c r="F418" s="231">
        <v>3709.6166666666663</v>
      </c>
      <c r="G418" s="231">
        <v>3647.5333333333328</v>
      </c>
      <c r="H418" s="231">
        <v>3916.0333333333328</v>
      </c>
      <c r="I418" s="231">
        <v>3978.1166666666659</v>
      </c>
      <c r="J418" s="231">
        <v>4050.2833333333328</v>
      </c>
      <c r="K418" s="230">
        <v>3905.95</v>
      </c>
      <c r="L418" s="230">
        <v>3771.7</v>
      </c>
      <c r="M418" s="230">
        <v>0.42969000000000002</v>
      </c>
      <c r="N418" s="1"/>
      <c r="O418" s="1"/>
    </row>
    <row r="419" spans="1:15" ht="12.75" customHeight="1">
      <c r="A419" s="30">
        <v>409</v>
      </c>
      <c r="B419" s="216" t="s">
        <v>796</v>
      </c>
      <c r="C419" s="230">
        <v>459.2</v>
      </c>
      <c r="D419" s="231">
        <v>453.01666666666671</v>
      </c>
      <c r="E419" s="231">
        <v>443.78333333333342</v>
      </c>
      <c r="F419" s="231">
        <v>428.36666666666673</v>
      </c>
      <c r="G419" s="231">
        <v>419.13333333333344</v>
      </c>
      <c r="H419" s="231">
        <v>468.43333333333339</v>
      </c>
      <c r="I419" s="231">
        <v>477.66666666666663</v>
      </c>
      <c r="J419" s="231">
        <v>493.08333333333337</v>
      </c>
      <c r="K419" s="230">
        <v>462.25</v>
      </c>
      <c r="L419" s="230">
        <v>437.6</v>
      </c>
      <c r="M419" s="230">
        <v>31.134239999999998</v>
      </c>
      <c r="N419" s="1"/>
      <c r="O419" s="1"/>
    </row>
    <row r="420" spans="1:15" ht="12.75" customHeight="1">
      <c r="A420" s="30">
        <v>410</v>
      </c>
      <c r="B420" s="216" t="s">
        <v>465</v>
      </c>
      <c r="C420" s="230">
        <v>799.8</v>
      </c>
      <c r="D420" s="231">
        <v>808.55000000000007</v>
      </c>
      <c r="E420" s="231">
        <v>783.65000000000009</v>
      </c>
      <c r="F420" s="231">
        <v>767.5</v>
      </c>
      <c r="G420" s="231">
        <v>742.6</v>
      </c>
      <c r="H420" s="231">
        <v>824.70000000000016</v>
      </c>
      <c r="I420" s="231">
        <v>849.6</v>
      </c>
      <c r="J420" s="231">
        <v>865.75000000000023</v>
      </c>
      <c r="K420" s="230">
        <v>833.45</v>
      </c>
      <c r="L420" s="230">
        <v>792.4</v>
      </c>
      <c r="M420" s="230">
        <v>12.86417</v>
      </c>
      <c r="N420" s="1"/>
      <c r="O420" s="1"/>
    </row>
    <row r="421" spans="1:15" ht="12.75" customHeight="1">
      <c r="A421" s="30">
        <v>411</v>
      </c>
      <c r="B421" s="216" t="s">
        <v>828</v>
      </c>
      <c r="C421" s="230">
        <v>596.04999999999995</v>
      </c>
      <c r="D421" s="231">
        <v>592.5</v>
      </c>
      <c r="E421" s="231">
        <v>586</v>
      </c>
      <c r="F421" s="231">
        <v>575.95000000000005</v>
      </c>
      <c r="G421" s="231">
        <v>569.45000000000005</v>
      </c>
      <c r="H421" s="231">
        <v>602.54999999999995</v>
      </c>
      <c r="I421" s="231">
        <v>609.04999999999995</v>
      </c>
      <c r="J421" s="231">
        <v>619.09999999999991</v>
      </c>
      <c r="K421" s="230">
        <v>599</v>
      </c>
      <c r="L421" s="230">
        <v>582.45000000000005</v>
      </c>
      <c r="M421" s="230">
        <v>2.4033699999999998</v>
      </c>
      <c r="N421" s="1"/>
      <c r="O421" s="1"/>
    </row>
    <row r="422" spans="1:15" ht="12.75" customHeight="1">
      <c r="A422" s="30">
        <v>412</v>
      </c>
      <c r="B422" s="216" t="s">
        <v>186</v>
      </c>
      <c r="C422" s="230">
        <v>544</v>
      </c>
      <c r="D422" s="231">
        <v>539</v>
      </c>
      <c r="E422" s="231">
        <v>533</v>
      </c>
      <c r="F422" s="231">
        <v>522</v>
      </c>
      <c r="G422" s="231">
        <v>516</v>
      </c>
      <c r="H422" s="231">
        <v>550</v>
      </c>
      <c r="I422" s="231">
        <v>556</v>
      </c>
      <c r="J422" s="231">
        <v>567</v>
      </c>
      <c r="K422" s="230">
        <v>545</v>
      </c>
      <c r="L422" s="230">
        <v>528</v>
      </c>
      <c r="M422" s="230">
        <v>324.76990000000001</v>
      </c>
      <c r="N422" s="1"/>
      <c r="O422" s="1"/>
    </row>
    <row r="423" spans="1:15" ht="12.75" customHeight="1">
      <c r="A423" s="30">
        <v>413</v>
      </c>
      <c r="B423" s="216" t="s">
        <v>184</v>
      </c>
      <c r="C423" s="230">
        <v>82.3</v>
      </c>
      <c r="D423" s="231">
        <v>82.15</v>
      </c>
      <c r="E423" s="231">
        <v>81.800000000000011</v>
      </c>
      <c r="F423" s="231">
        <v>81.300000000000011</v>
      </c>
      <c r="G423" s="231">
        <v>80.950000000000017</v>
      </c>
      <c r="H423" s="231">
        <v>82.65</v>
      </c>
      <c r="I423" s="231">
        <v>83</v>
      </c>
      <c r="J423" s="231">
        <v>83.5</v>
      </c>
      <c r="K423" s="230">
        <v>82.5</v>
      </c>
      <c r="L423" s="230">
        <v>81.650000000000006</v>
      </c>
      <c r="M423" s="230">
        <v>64.268169999999998</v>
      </c>
      <c r="N423" s="1"/>
      <c r="O423" s="1"/>
    </row>
    <row r="424" spans="1:15" ht="12.75" customHeight="1">
      <c r="A424" s="30">
        <v>414</v>
      </c>
      <c r="B424" s="216" t="s">
        <v>466</v>
      </c>
      <c r="C424" s="230">
        <v>297.8</v>
      </c>
      <c r="D424" s="231">
        <v>297.14999999999998</v>
      </c>
      <c r="E424" s="231">
        <v>293.29999999999995</v>
      </c>
      <c r="F424" s="231">
        <v>288.79999999999995</v>
      </c>
      <c r="G424" s="231">
        <v>284.94999999999993</v>
      </c>
      <c r="H424" s="231">
        <v>301.64999999999998</v>
      </c>
      <c r="I424" s="231">
        <v>305.5</v>
      </c>
      <c r="J424" s="231">
        <v>310</v>
      </c>
      <c r="K424" s="230">
        <v>301</v>
      </c>
      <c r="L424" s="230">
        <v>292.64999999999998</v>
      </c>
      <c r="M424" s="230">
        <v>2.6253700000000002</v>
      </c>
      <c r="N424" s="1"/>
      <c r="O424" s="1"/>
    </row>
    <row r="425" spans="1:15" ht="12.75" customHeight="1">
      <c r="A425" s="30">
        <v>415</v>
      </c>
      <c r="B425" s="216" t="s">
        <v>467</v>
      </c>
      <c r="C425" s="230">
        <v>160.85</v>
      </c>
      <c r="D425" s="231">
        <v>160.65</v>
      </c>
      <c r="E425" s="231">
        <v>158.75</v>
      </c>
      <c r="F425" s="231">
        <v>156.65</v>
      </c>
      <c r="G425" s="231">
        <v>154.75</v>
      </c>
      <c r="H425" s="231">
        <v>162.75</v>
      </c>
      <c r="I425" s="231">
        <v>164.65000000000003</v>
      </c>
      <c r="J425" s="231">
        <v>166.75</v>
      </c>
      <c r="K425" s="230">
        <v>162.55000000000001</v>
      </c>
      <c r="L425" s="230">
        <v>158.55000000000001</v>
      </c>
      <c r="M425" s="230">
        <v>2.4674900000000002</v>
      </c>
      <c r="N425" s="1"/>
      <c r="O425" s="1"/>
    </row>
    <row r="426" spans="1:15" ht="12.75" customHeight="1">
      <c r="A426" s="30">
        <v>416</v>
      </c>
      <c r="B426" s="216" t="s">
        <v>468</v>
      </c>
      <c r="C426" s="230">
        <v>423.25</v>
      </c>
      <c r="D426" s="231">
        <v>421.41666666666669</v>
      </c>
      <c r="E426" s="231">
        <v>417.83333333333337</v>
      </c>
      <c r="F426" s="231">
        <v>412.41666666666669</v>
      </c>
      <c r="G426" s="231">
        <v>408.83333333333337</v>
      </c>
      <c r="H426" s="231">
        <v>426.83333333333337</v>
      </c>
      <c r="I426" s="231">
        <v>430.41666666666674</v>
      </c>
      <c r="J426" s="231">
        <v>435.83333333333337</v>
      </c>
      <c r="K426" s="230">
        <v>425</v>
      </c>
      <c r="L426" s="230">
        <v>416</v>
      </c>
      <c r="M426" s="230">
        <v>1.79437</v>
      </c>
      <c r="N426" s="1"/>
      <c r="O426" s="1"/>
    </row>
    <row r="427" spans="1:15" ht="12.75" customHeight="1">
      <c r="A427" s="30">
        <v>417</v>
      </c>
      <c r="B427" s="216" t="s">
        <v>469</v>
      </c>
      <c r="C427" s="230">
        <v>423.4</v>
      </c>
      <c r="D427" s="231">
        <v>425.8</v>
      </c>
      <c r="E427" s="231">
        <v>418.1</v>
      </c>
      <c r="F427" s="231">
        <v>412.8</v>
      </c>
      <c r="G427" s="231">
        <v>405.1</v>
      </c>
      <c r="H427" s="231">
        <v>431.1</v>
      </c>
      <c r="I427" s="231">
        <v>438.79999999999995</v>
      </c>
      <c r="J427" s="231">
        <v>444.1</v>
      </c>
      <c r="K427" s="230">
        <v>433.5</v>
      </c>
      <c r="L427" s="230">
        <v>420.5</v>
      </c>
      <c r="M427" s="230">
        <v>2.0005199999999999</v>
      </c>
      <c r="N427" s="1"/>
      <c r="O427" s="1"/>
    </row>
    <row r="428" spans="1:15" ht="12.75" customHeight="1">
      <c r="A428" s="30">
        <v>418</v>
      </c>
      <c r="B428" s="216" t="s">
        <v>470</v>
      </c>
      <c r="C428" s="230">
        <v>187.7</v>
      </c>
      <c r="D428" s="231">
        <v>187.03333333333333</v>
      </c>
      <c r="E428" s="231">
        <v>184.01666666666665</v>
      </c>
      <c r="F428" s="231">
        <v>180.33333333333331</v>
      </c>
      <c r="G428" s="231">
        <v>177.31666666666663</v>
      </c>
      <c r="H428" s="231">
        <v>190.71666666666667</v>
      </c>
      <c r="I428" s="231">
        <v>193.73333333333338</v>
      </c>
      <c r="J428" s="231">
        <v>197.41666666666669</v>
      </c>
      <c r="K428" s="230">
        <v>190.05</v>
      </c>
      <c r="L428" s="230">
        <v>183.35</v>
      </c>
      <c r="M428" s="230">
        <v>5.3048999999999999</v>
      </c>
      <c r="N428" s="1"/>
      <c r="O428" s="1"/>
    </row>
    <row r="429" spans="1:15" ht="12.75" customHeight="1">
      <c r="A429" s="30">
        <v>419</v>
      </c>
      <c r="B429" s="216" t="s">
        <v>190</v>
      </c>
      <c r="C429" s="230">
        <v>998.7</v>
      </c>
      <c r="D429" s="231">
        <v>1001.2166666666666</v>
      </c>
      <c r="E429" s="231">
        <v>992.53333333333319</v>
      </c>
      <c r="F429" s="231">
        <v>986.36666666666656</v>
      </c>
      <c r="G429" s="231">
        <v>977.68333333333317</v>
      </c>
      <c r="H429" s="231">
        <v>1007.3833333333332</v>
      </c>
      <c r="I429" s="231">
        <v>1016.0666666666666</v>
      </c>
      <c r="J429" s="231">
        <v>1022.2333333333332</v>
      </c>
      <c r="K429" s="230">
        <v>1009.9</v>
      </c>
      <c r="L429" s="230">
        <v>995.05</v>
      </c>
      <c r="M429" s="230">
        <v>17.68817</v>
      </c>
      <c r="N429" s="1"/>
      <c r="O429" s="1"/>
    </row>
    <row r="430" spans="1:15" ht="12.75" customHeight="1">
      <c r="A430" s="30">
        <v>420</v>
      </c>
      <c r="B430" s="216" t="s">
        <v>191</v>
      </c>
      <c r="C430" s="230">
        <v>422.55</v>
      </c>
      <c r="D430" s="231">
        <v>425.0333333333333</v>
      </c>
      <c r="E430" s="231">
        <v>418.91666666666663</v>
      </c>
      <c r="F430" s="231">
        <v>415.2833333333333</v>
      </c>
      <c r="G430" s="231">
        <v>409.16666666666663</v>
      </c>
      <c r="H430" s="231">
        <v>428.66666666666663</v>
      </c>
      <c r="I430" s="231">
        <v>434.7833333333333</v>
      </c>
      <c r="J430" s="231">
        <v>438.41666666666663</v>
      </c>
      <c r="K430" s="230">
        <v>431.15</v>
      </c>
      <c r="L430" s="230">
        <v>421.4</v>
      </c>
      <c r="M430" s="230">
        <v>2.7844799999999998</v>
      </c>
      <c r="N430" s="1"/>
      <c r="O430" s="1"/>
    </row>
    <row r="431" spans="1:15" ht="12.75" customHeight="1">
      <c r="A431" s="30">
        <v>421</v>
      </c>
      <c r="B431" s="216" t="s">
        <v>471</v>
      </c>
      <c r="C431" s="230">
        <v>2316.4</v>
      </c>
      <c r="D431" s="231">
        <v>2321.8166666666671</v>
      </c>
      <c r="E431" s="231">
        <v>2296.5833333333339</v>
      </c>
      <c r="F431" s="231">
        <v>2276.7666666666669</v>
      </c>
      <c r="G431" s="231">
        <v>2251.5333333333338</v>
      </c>
      <c r="H431" s="231">
        <v>2341.6333333333341</v>
      </c>
      <c r="I431" s="231">
        <v>2366.8666666666668</v>
      </c>
      <c r="J431" s="231">
        <v>2386.6833333333343</v>
      </c>
      <c r="K431" s="230">
        <v>2347.0500000000002</v>
      </c>
      <c r="L431" s="230">
        <v>2302</v>
      </c>
      <c r="M431" s="230">
        <v>0.2505</v>
      </c>
      <c r="N431" s="1"/>
      <c r="O431" s="1"/>
    </row>
    <row r="432" spans="1:15" ht="12.75" customHeight="1">
      <c r="A432" s="30">
        <v>422</v>
      </c>
      <c r="B432" s="216" t="s">
        <v>472</v>
      </c>
      <c r="C432" s="230">
        <v>1016.3</v>
      </c>
      <c r="D432" s="231">
        <v>1011.1333333333333</v>
      </c>
      <c r="E432" s="231">
        <v>995.26666666666665</v>
      </c>
      <c r="F432" s="231">
        <v>974.23333333333335</v>
      </c>
      <c r="G432" s="231">
        <v>958.36666666666667</v>
      </c>
      <c r="H432" s="231">
        <v>1032.1666666666665</v>
      </c>
      <c r="I432" s="231">
        <v>1048.0333333333333</v>
      </c>
      <c r="J432" s="231">
        <v>1069.0666666666666</v>
      </c>
      <c r="K432" s="230">
        <v>1027</v>
      </c>
      <c r="L432" s="230">
        <v>990.1</v>
      </c>
      <c r="M432" s="230">
        <v>1.99258</v>
      </c>
      <c r="N432" s="1"/>
      <c r="O432" s="1"/>
    </row>
    <row r="433" spans="1:15" ht="12.75" customHeight="1">
      <c r="A433" s="30">
        <v>423</v>
      </c>
      <c r="B433" s="216" t="s">
        <v>473</v>
      </c>
      <c r="C433" s="230">
        <v>297.05</v>
      </c>
      <c r="D433" s="231">
        <v>297.5333333333333</v>
      </c>
      <c r="E433" s="231">
        <v>293.06666666666661</v>
      </c>
      <c r="F433" s="231">
        <v>289.08333333333331</v>
      </c>
      <c r="G433" s="231">
        <v>284.61666666666662</v>
      </c>
      <c r="H433" s="231">
        <v>301.51666666666659</v>
      </c>
      <c r="I433" s="231">
        <v>305.98333333333329</v>
      </c>
      <c r="J433" s="231">
        <v>309.96666666666658</v>
      </c>
      <c r="K433" s="230">
        <v>302</v>
      </c>
      <c r="L433" s="230">
        <v>293.55</v>
      </c>
      <c r="M433" s="230">
        <v>1.2755000000000001</v>
      </c>
      <c r="N433" s="1"/>
      <c r="O433" s="1"/>
    </row>
    <row r="434" spans="1:15" ht="12.75" customHeight="1">
      <c r="A434" s="30">
        <v>424</v>
      </c>
      <c r="B434" s="216" t="s">
        <v>474</v>
      </c>
      <c r="C434" s="230">
        <v>354.3</v>
      </c>
      <c r="D434" s="231">
        <v>354.4666666666667</v>
      </c>
      <c r="E434" s="231">
        <v>350.93333333333339</v>
      </c>
      <c r="F434" s="231">
        <v>347.56666666666672</v>
      </c>
      <c r="G434" s="231">
        <v>344.03333333333342</v>
      </c>
      <c r="H434" s="231">
        <v>357.83333333333337</v>
      </c>
      <c r="I434" s="231">
        <v>361.36666666666667</v>
      </c>
      <c r="J434" s="231">
        <v>364.73333333333335</v>
      </c>
      <c r="K434" s="230">
        <v>358</v>
      </c>
      <c r="L434" s="230">
        <v>351.1</v>
      </c>
      <c r="M434" s="230">
        <v>0.65490999999999999</v>
      </c>
      <c r="N434" s="1"/>
      <c r="O434" s="1"/>
    </row>
    <row r="435" spans="1:15" ht="12.75" customHeight="1">
      <c r="A435" s="30">
        <v>425</v>
      </c>
      <c r="B435" s="216" t="s">
        <v>475</v>
      </c>
      <c r="C435" s="230">
        <v>2656.35</v>
      </c>
      <c r="D435" s="231">
        <v>2646.75</v>
      </c>
      <c r="E435" s="231">
        <v>2625.75</v>
      </c>
      <c r="F435" s="231">
        <v>2595.15</v>
      </c>
      <c r="G435" s="231">
        <v>2574.15</v>
      </c>
      <c r="H435" s="231">
        <v>2677.35</v>
      </c>
      <c r="I435" s="231">
        <v>2698.35</v>
      </c>
      <c r="J435" s="231">
        <v>2728.95</v>
      </c>
      <c r="K435" s="230">
        <v>2667.75</v>
      </c>
      <c r="L435" s="230">
        <v>2616.15</v>
      </c>
      <c r="M435" s="230">
        <v>0.68322000000000005</v>
      </c>
      <c r="N435" s="1"/>
      <c r="O435" s="1"/>
    </row>
    <row r="436" spans="1:15" ht="12.75" customHeight="1">
      <c r="A436" s="30">
        <v>426</v>
      </c>
      <c r="B436" s="216" t="s">
        <v>476</v>
      </c>
      <c r="C436" s="230">
        <v>465</v>
      </c>
      <c r="D436" s="231">
        <v>465.61666666666662</v>
      </c>
      <c r="E436" s="231">
        <v>462.78333333333325</v>
      </c>
      <c r="F436" s="231">
        <v>460.56666666666661</v>
      </c>
      <c r="G436" s="231">
        <v>457.73333333333323</v>
      </c>
      <c r="H436" s="231">
        <v>467.83333333333326</v>
      </c>
      <c r="I436" s="231">
        <v>470.66666666666663</v>
      </c>
      <c r="J436" s="231">
        <v>472.88333333333327</v>
      </c>
      <c r="K436" s="230">
        <v>468.45</v>
      </c>
      <c r="L436" s="230">
        <v>463.4</v>
      </c>
      <c r="M436" s="230">
        <v>4.6728100000000001</v>
      </c>
      <c r="N436" s="1"/>
      <c r="O436" s="1"/>
    </row>
    <row r="437" spans="1:15" ht="12.75" customHeight="1">
      <c r="A437" s="30">
        <v>427</v>
      </c>
      <c r="B437" s="216" t="s">
        <v>477</v>
      </c>
      <c r="C437" s="230">
        <v>8.15</v>
      </c>
      <c r="D437" s="231">
        <v>8.1</v>
      </c>
      <c r="E437" s="231">
        <v>8</v>
      </c>
      <c r="F437" s="231">
        <v>7.8500000000000005</v>
      </c>
      <c r="G437" s="231">
        <v>7.7500000000000009</v>
      </c>
      <c r="H437" s="231">
        <v>8.25</v>
      </c>
      <c r="I437" s="231">
        <v>8.3499999999999979</v>
      </c>
      <c r="J437" s="231">
        <v>8.4999999999999982</v>
      </c>
      <c r="K437" s="230">
        <v>8.1999999999999993</v>
      </c>
      <c r="L437" s="230">
        <v>7.95</v>
      </c>
      <c r="M437" s="230">
        <v>458.74702000000002</v>
      </c>
      <c r="N437" s="1"/>
      <c r="O437" s="1"/>
    </row>
    <row r="438" spans="1:15" ht="12.75" customHeight="1">
      <c r="A438" s="30">
        <v>428</v>
      </c>
      <c r="B438" s="216" t="s">
        <v>858</v>
      </c>
      <c r="C438" s="230">
        <v>223.15</v>
      </c>
      <c r="D438" s="231">
        <v>223.88333333333333</v>
      </c>
      <c r="E438" s="231">
        <v>220.16666666666666</v>
      </c>
      <c r="F438" s="231">
        <v>217.18333333333334</v>
      </c>
      <c r="G438" s="231">
        <v>213.46666666666667</v>
      </c>
      <c r="H438" s="231">
        <v>226.86666666666665</v>
      </c>
      <c r="I438" s="231">
        <v>230.58333333333334</v>
      </c>
      <c r="J438" s="231">
        <v>233.56666666666663</v>
      </c>
      <c r="K438" s="230">
        <v>227.6</v>
      </c>
      <c r="L438" s="230">
        <v>220.9</v>
      </c>
      <c r="M438" s="230">
        <v>2.4093300000000002</v>
      </c>
      <c r="N438" s="1"/>
      <c r="O438" s="1"/>
    </row>
    <row r="439" spans="1:15" ht="12.75" customHeight="1">
      <c r="A439" s="30">
        <v>429</v>
      </c>
      <c r="B439" s="216" t="s">
        <v>478</v>
      </c>
      <c r="C439" s="230">
        <v>999.45</v>
      </c>
      <c r="D439" s="231">
        <v>996.93333333333339</v>
      </c>
      <c r="E439" s="231">
        <v>983.51666666666677</v>
      </c>
      <c r="F439" s="231">
        <v>967.58333333333337</v>
      </c>
      <c r="G439" s="231">
        <v>954.16666666666674</v>
      </c>
      <c r="H439" s="231">
        <v>1012.8666666666668</v>
      </c>
      <c r="I439" s="231">
        <v>1026.2833333333333</v>
      </c>
      <c r="J439" s="231">
        <v>1042.2166666666667</v>
      </c>
      <c r="K439" s="230">
        <v>1010.35</v>
      </c>
      <c r="L439" s="230">
        <v>981</v>
      </c>
      <c r="M439" s="230">
        <v>0.57760999999999996</v>
      </c>
      <c r="N439" s="1"/>
      <c r="O439" s="1"/>
    </row>
    <row r="440" spans="1:15" ht="12.75" customHeight="1">
      <c r="A440" s="30">
        <v>430</v>
      </c>
      <c r="B440" s="216" t="s">
        <v>272</v>
      </c>
      <c r="C440" s="230">
        <v>611.6</v>
      </c>
      <c r="D440" s="231">
        <v>613.80000000000007</v>
      </c>
      <c r="E440" s="231">
        <v>606.80000000000018</v>
      </c>
      <c r="F440" s="231">
        <v>602.00000000000011</v>
      </c>
      <c r="G440" s="231">
        <v>595.00000000000023</v>
      </c>
      <c r="H440" s="231">
        <v>618.60000000000014</v>
      </c>
      <c r="I440" s="231">
        <v>625.59999999999991</v>
      </c>
      <c r="J440" s="231">
        <v>630.40000000000009</v>
      </c>
      <c r="K440" s="230">
        <v>620.79999999999995</v>
      </c>
      <c r="L440" s="230">
        <v>609</v>
      </c>
      <c r="M440" s="230">
        <v>4.3829900000000004</v>
      </c>
      <c r="N440" s="1"/>
      <c r="O440" s="1"/>
    </row>
    <row r="441" spans="1:15" ht="12.75" customHeight="1">
      <c r="A441" s="30">
        <v>431</v>
      </c>
      <c r="B441" s="216" t="s">
        <v>479</v>
      </c>
      <c r="C441" s="230">
        <v>1549.8</v>
      </c>
      <c r="D441" s="231">
        <v>1545.7833333333335</v>
      </c>
      <c r="E441" s="231">
        <v>1530.5666666666671</v>
      </c>
      <c r="F441" s="231">
        <v>1511.3333333333335</v>
      </c>
      <c r="G441" s="231">
        <v>1496.116666666667</v>
      </c>
      <c r="H441" s="231">
        <v>1565.0166666666671</v>
      </c>
      <c r="I441" s="231">
        <v>1580.2333333333338</v>
      </c>
      <c r="J441" s="231">
        <v>1599.4666666666672</v>
      </c>
      <c r="K441" s="230">
        <v>1561</v>
      </c>
      <c r="L441" s="230">
        <v>1526.55</v>
      </c>
      <c r="M441" s="230">
        <v>9.3829999999999997E-2</v>
      </c>
      <c r="N441" s="1"/>
      <c r="O441" s="1"/>
    </row>
    <row r="442" spans="1:15" ht="12.75" customHeight="1">
      <c r="A442" s="30">
        <v>432</v>
      </c>
      <c r="B442" s="216" t="s">
        <v>480</v>
      </c>
      <c r="C442" s="230">
        <v>459.2</v>
      </c>
      <c r="D442" s="231">
        <v>459.41666666666669</v>
      </c>
      <c r="E442" s="231">
        <v>455.78333333333336</v>
      </c>
      <c r="F442" s="231">
        <v>452.36666666666667</v>
      </c>
      <c r="G442" s="231">
        <v>448.73333333333335</v>
      </c>
      <c r="H442" s="231">
        <v>462.83333333333337</v>
      </c>
      <c r="I442" s="231">
        <v>466.4666666666667</v>
      </c>
      <c r="J442" s="231">
        <v>469.88333333333338</v>
      </c>
      <c r="K442" s="230">
        <v>463.05</v>
      </c>
      <c r="L442" s="230">
        <v>456</v>
      </c>
      <c r="M442" s="230">
        <v>0.18436</v>
      </c>
      <c r="N442" s="1"/>
      <c r="O442" s="1"/>
    </row>
    <row r="443" spans="1:15" ht="12.75" customHeight="1">
      <c r="A443" s="30">
        <v>433</v>
      </c>
      <c r="B443" s="216" t="s">
        <v>481</v>
      </c>
      <c r="C443" s="230">
        <v>715.15</v>
      </c>
      <c r="D443" s="231">
        <v>713.7166666666667</v>
      </c>
      <c r="E443" s="231">
        <v>709.53333333333342</v>
      </c>
      <c r="F443" s="231">
        <v>703.91666666666674</v>
      </c>
      <c r="G443" s="231">
        <v>699.73333333333346</v>
      </c>
      <c r="H443" s="231">
        <v>719.33333333333337</v>
      </c>
      <c r="I443" s="231">
        <v>723.51666666666677</v>
      </c>
      <c r="J443" s="231">
        <v>729.13333333333333</v>
      </c>
      <c r="K443" s="230">
        <v>717.9</v>
      </c>
      <c r="L443" s="230">
        <v>708.1</v>
      </c>
      <c r="M443" s="230">
        <v>0.23794000000000001</v>
      </c>
      <c r="N443" s="1"/>
      <c r="O443" s="1"/>
    </row>
    <row r="444" spans="1:15" ht="12.75" customHeight="1">
      <c r="A444" s="30">
        <v>434</v>
      </c>
      <c r="B444" s="216" t="s">
        <v>482</v>
      </c>
      <c r="C444" s="230">
        <v>30.7</v>
      </c>
      <c r="D444" s="231">
        <v>30.933333333333334</v>
      </c>
      <c r="E444" s="231">
        <v>30.066666666666666</v>
      </c>
      <c r="F444" s="231">
        <v>29.433333333333334</v>
      </c>
      <c r="G444" s="231">
        <v>28.566666666666666</v>
      </c>
      <c r="H444" s="231">
        <v>31.566666666666666</v>
      </c>
      <c r="I444" s="231">
        <v>32.433333333333337</v>
      </c>
      <c r="J444" s="231">
        <v>33.066666666666663</v>
      </c>
      <c r="K444" s="230">
        <v>31.8</v>
      </c>
      <c r="L444" s="230">
        <v>30.3</v>
      </c>
      <c r="M444" s="230">
        <v>142.98912999999999</v>
      </c>
      <c r="N444" s="1"/>
      <c r="O444" s="1"/>
    </row>
    <row r="445" spans="1:15" ht="12.75" customHeight="1">
      <c r="A445" s="30">
        <v>435</v>
      </c>
      <c r="B445" s="216" t="s">
        <v>203</v>
      </c>
      <c r="C445" s="230">
        <v>1169.6500000000001</v>
      </c>
      <c r="D445" s="231">
        <v>1166.2666666666667</v>
      </c>
      <c r="E445" s="231">
        <v>1159.5333333333333</v>
      </c>
      <c r="F445" s="231">
        <v>1149.4166666666667</v>
      </c>
      <c r="G445" s="231">
        <v>1142.6833333333334</v>
      </c>
      <c r="H445" s="231">
        <v>1176.3833333333332</v>
      </c>
      <c r="I445" s="231">
        <v>1183.1166666666663</v>
      </c>
      <c r="J445" s="231">
        <v>1193.2333333333331</v>
      </c>
      <c r="K445" s="230">
        <v>1173</v>
      </c>
      <c r="L445" s="230">
        <v>1156.1500000000001</v>
      </c>
      <c r="M445" s="230">
        <v>20.75441</v>
      </c>
      <c r="N445" s="1"/>
      <c r="O445" s="1"/>
    </row>
    <row r="446" spans="1:15" ht="12.75" customHeight="1">
      <c r="A446" s="30">
        <v>436</v>
      </c>
      <c r="B446" s="216" t="s">
        <v>483</v>
      </c>
      <c r="C446" s="230">
        <v>666.8</v>
      </c>
      <c r="D446" s="231">
        <v>658.2166666666667</v>
      </c>
      <c r="E446" s="231">
        <v>633.98333333333335</v>
      </c>
      <c r="F446" s="231">
        <v>601.16666666666663</v>
      </c>
      <c r="G446" s="231">
        <v>576.93333333333328</v>
      </c>
      <c r="H446" s="231">
        <v>691.03333333333342</v>
      </c>
      <c r="I446" s="231">
        <v>715.26666666666677</v>
      </c>
      <c r="J446" s="231">
        <v>748.08333333333348</v>
      </c>
      <c r="K446" s="230">
        <v>682.45</v>
      </c>
      <c r="L446" s="230">
        <v>625.4</v>
      </c>
      <c r="M446" s="230">
        <v>22.717089999999999</v>
      </c>
      <c r="N446" s="1"/>
      <c r="O446" s="1"/>
    </row>
    <row r="447" spans="1:15" ht="12.75" customHeight="1">
      <c r="A447" s="30">
        <v>437</v>
      </c>
      <c r="B447" s="216" t="s">
        <v>192</v>
      </c>
      <c r="C447" s="230">
        <v>990.85</v>
      </c>
      <c r="D447" s="231">
        <v>1002.4666666666667</v>
      </c>
      <c r="E447" s="231">
        <v>975.0333333333333</v>
      </c>
      <c r="F447" s="231">
        <v>959.21666666666658</v>
      </c>
      <c r="G447" s="231">
        <v>931.78333333333319</v>
      </c>
      <c r="H447" s="231">
        <v>1018.2833333333334</v>
      </c>
      <c r="I447" s="231">
        <v>1045.7166666666667</v>
      </c>
      <c r="J447" s="231">
        <v>1061.5333333333335</v>
      </c>
      <c r="K447" s="230">
        <v>1029.9000000000001</v>
      </c>
      <c r="L447" s="230">
        <v>986.65</v>
      </c>
      <c r="M447" s="230">
        <v>6.0854799999999996</v>
      </c>
      <c r="N447" s="1"/>
      <c r="O447" s="1"/>
    </row>
    <row r="448" spans="1:15" ht="12.75" customHeight="1">
      <c r="A448" s="30">
        <v>438</v>
      </c>
      <c r="B448" s="216" t="s">
        <v>484</v>
      </c>
      <c r="C448" s="230">
        <v>206.8</v>
      </c>
      <c r="D448" s="231">
        <v>207.73333333333335</v>
      </c>
      <c r="E448" s="231">
        <v>205.26666666666671</v>
      </c>
      <c r="F448" s="231">
        <v>203.73333333333335</v>
      </c>
      <c r="G448" s="231">
        <v>201.26666666666671</v>
      </c>
      <c r="H448" s="231">
        <v>209.26666666666671</v>
      </c>
      <c r="I448" s="231">
        <v>211.73333333333335</v>
      </c>
      <c r="J448" s="231">
        <v>213.26666666666671</v>
      </c>
      <c r="K448" s="230">
        <v>210.2</v>
      </c>
      <c r="L448" s="230">
        <v>206.2</v>
      </c>
      <c r="M448" s="230">
        <v>3.2243300000000001</v>
      </c>
      <c r="N448" s="1"/>
      <c r="O448" s="1"/>
    </row>
    <row r="449" spans="1:15" ht="12.75" customHeight="1">
      <c r="A449" s="30">
        <v>439</v>
      </c>
      <c r="B449" s="216" t="s">
        <v>485</v>
      </c>
      <c r="C449" s="230">
        <v>1244.25</v>
      </c>
      <c r="D449" s="231">
        <v>1247.6833333333334</v>
      </c>
      <c r="E449" s="231">
        <v>1229.3166666666668</v>
      </c>
      <c r="F449" s="231">
        <v>1214.3833333333334</v>
      </c>
      <c r="G449" s="231">
        <v>1196.0166666666669</v>
      </c>
      <c r="H449" s="231">
        <v>1262.6166666666668</v>
      </c>
      <c r="I449" s="231">
        <v>1280.9833333333336</v>
      </c>
      <c r="J449" s="231">
        <v>1295.9166666666667</v>
      </c>
      <c r="K449" s="230">
        <v>1266.05</v>
      </c>
      <c r="L449" s="230">
        <v>1232.75</v>
      </c>
      <c r="M449" s="230">
        <v>2.0570599999999999</v>
      </c>
      <c r="N449" s="1"/>
      <c r="O449" s="1"/>
    </row>
    <row r="450" spans="1:15" ht="12.75" customHeight="1">
      <c r="A450" s="30">
        <v>440</v>
      </c>
      <c r="B450" s="216" t="s">
        <v>197</v>
      </c>
      <c r="C450" s="230">
        <v>3139.5</v>
      </c>
      <c r="D450" s="231">
        <v>3124.3833333333332</v>
      </c>
      <c r="E450" s="231">
        <v>3085.3666666666663</v>
      </c>
      <c r="F450" s="231">
        <v>3031.2333333333331</v>
      </c>
      <c r="G450" s="231">
        <v>2992.2166666666662</v>
      </c>
      <c r="H450" s="231">
        <v>3178.5166666666664</v>
      </c>
      <c r="I450" s="231">
        <v>3217.5333333333328</v>
      </c>
      <c r="J450" s="231">
        <v>3271.6666666666665</v>
      </c>
      <c r="K450" s="230">
        <v>3163.4</v>
      </c>
      <c r="L450" s="230">
        <v>3070.25</v>
      </c>
      <c r="M450" s="230">
        <v>55.05048</v>
      </c>
      <c r="N450" s="1"/>
      <c r="O450" s="1"/>
    </row>
    <row r="451" spans="1:15" ht="12.75" customHeight="1">
      <c r="A451" s="30">
        <v>441</v>
      </c>
      <c r="B451" s="216" t="s">
        <v>193</v>
      </c>
      <c r="C451" s="230">
        <v>713.2</v>
      </c>
      <c r="D451" s="231">
        <v>714.65</v>
      </c>
      <c r="E451" s="231">
        <v>710.05</v>
      </c>
      <c r="F451" s="231">
        <v>706.9</v>
      </c>
      <c r="G451" s="231">
        <v>702.3</v>
      </c>
      <c r="H451" s="231">
        <v>717.8</v>
      </c>
      <c r="I451" s="231">
        <v>722.40000000000009</v>
      </c>
      <c r="J451" s="231">
        <v>725.55</v>
      </c>
      <c r="K451" s="230">
        <v>719.25</v>
      </c>
      <c r="L451" s="230">
        <v>711.5</v>
      </c>
      <c r="M451" s="230">
        <v>11.806509999999999</v>
      </c>
      <c r="N451" s="1"/>
      <c r="O451" s="1"/>
    </row>
    <row r="452" spans="1:15" ht="12.75" customHeight="1">
      <c r="A452" s="30">
        <v>442</v>
      </c>
      <c r="B452" s="216" t="s">
        <v>273</v>
      </c>
      <c r="C452" s="230">
        <v>6289.75</v>
      </c>
      <c r="D452" s="231">
        <v>6256.583333333333</v>
      </c>
      <c r="E452" s="231">
        <v>6213.1666666666661</v>
      </c>
      <c r="F452" s="231">
        <v>6136.583333333333</v>
      </c>
      <c r="G452" s="231">
        <v>6093.1666666666661</v>
      </c>
      <c r="H452" s="231">
        <v>6333.1666666666661</v>
      </c>
      <c r="I452" s="231">
        <v>6376.5833333333321</v>
      </c>
      <c r="J452" s="231">
        <v>6453.1666666666661</v>
      </c>
      <c r="K452" s="230">
        <v>6300</v>
      </c>
      <c r="L452" s="230">
        <v>6180</v>
      </c>
      <c r="M452" s="230">
        <v>1.0851200000000001</v>
      </c>
      <c r="N452" s="1"/>
      <c r="O452" s="1"/>
    </row>
    <row r="453" spans="1:15" ht="12.75" customHeight="1">
      <c r="A453" s="30">
        <v>443</v>
      </c>
      <c r="B453" s="216" t="s">
        <v>829</v>
      </c>
      <c r="C453" s="230">
        <v>2085.4499999999998</v>
      </c>
      <c r="D453" s="231">
        <v>2085.75</v>
      </c>
      <c r="E453" s="231">
        <v>2045.6999999999998</v>
      </c>
      <c r="F453" s="231">
        <v>2005.9499999999998</v>
      </c>
      <c r="G453" s="231">
        <v>1965.8999999999996</v>
      </c>
      <c r="H453" s="231">
        <v>2125.5</v>
      </c>
      <c r="I453" s="231">
        <v>2165.5500000000002</v>
      </c>
      <c r="J453" s="231">
        <v>2205.3000000000002</v>
      </c>
      <c r="K453" s="230">
        <v>2125.8000000000002</v>
      </c>
      <c r="L453" s="230">
        <v>2046</v>
      </c>
      <c r="M453" s="230">
        <v>1.0595600000000001</v>
      </c>
      <c r="N453" s="1"/>
      <c r="O453" s="1"/>
    </row>
    <row r="454" spans="1:15" ht="12.75" customHeight="1">
      <c r="A454" s="30">
        <v>444</v>
      </c>
      <c r="B454" s="216" t="s">
        <v>486</v>
      </c>
      <c r="C454" s="230">
        <v>239.45</v>
      </c>
      <c r="D454" s="231">
        <v>238.15</v>
      </c>
      <c r="E454" s="231">
        <v>235.60000000000002</v>
      </c>
      <c r="F454" s="231">
        <v>231.75000000000003</v>
      </c>
      <c r="G454" s="231">
        <v>229.20000000000005</v>
      </c>
      <c r="H454" s="231">
        <v>242</v>
      </c>
      <c r="I454" s="231">
        <v>244.55</v>
      </c>
      <c r="J454" s="231">
        <v>248.39999999999998</v>
      </c>
      <c r="K454" s="230">
        <v>240.7</v>
      </c>
      <c r="L454" s="230">
        <v>234.3</v>
      </c>
      <c r="M454" s="230">
        <v>32.380330000000001</v>
      </c>
      <c r="N454" s="1"/>
      <c r="O454" s="1"/>
    </row>
    <row r="455" spans="1:15" ht="12.75" customHeight="1">
      <c r="A455" s="30">
        <v>445</v>
      </c>
      <c r="B455" s="216" t="s">
        <v>194</v>
      </c>
      <c r="C455" s="230">
        <v>472.15</v>
      </c>
      <c r="D455" s="231">
        <v>470.31666666666666</v>
      </c>
      <c r="E455" s="231">
        <v>467.63333333333333</v>
      </c>
      <c r="F455" s="231">
        <v>463.11666666666667</v>
      </c>
      <c r="G455" s="231">
        <v>460.43333333333334</v>
      </c>
      <c r="H455" s="231">
        <v>474.83333333333331</v>
      </c>
      <c r="I455" s="231">
        <v>477.51666666666659</v>
      </c>
      <c r="J455" s="231">
        <v>482.0333333333333</v>
      </c>
      <c r="K455" s="230">
        <v>473</v>
      </c>
      <c r="L455" s="230">
        <v>465.8</v>
      </c>
      <c r="M455" s="230">
        <v>107.10167</v>
      </c>
      <c r="N455" s="1"/>
      <c r="O455" s="1"/>
    </row>
    <row r="456" spans="1:15" ht="12.75" customHeight="1">
      <c r="A456" s="30">
        <v>446</v>
      </c>
      <c r="B456" s="216" t="s">
        <v>195</v>
      </c>
      <c r="C456" s="230">
        <v>196.95</v>
      </c>
      <c r="D456" s="231">
        <v>196.44999999999996</v>
      </c>
      <c r="E456" s="231">
        <v>195.29999999999993</v>
      </c>
      <c r="F456" s="231">
        <v>193.64999999999998</v>
      </c>
      <c r="G456" s="231">
        <v>192.49999999999994</v>
      </c>
      <c r="H456" s="231">
        <v>198.09999999999991</v>
      </c>
      <c r="I456" s="231">
        <v>199.24999999999994</v>
      </c>
      <c r="J456" s="231">
        <v>200.89999999999989</v>
      </c>
      <c r="K456" s="230">
        <v>197.6</v>
      </c>
      <c r="L456" s="230">
        <v>194.8</v>
      </c>
      <c r="M456" s="230">
        <v>47.564520000000002</v>
      </c>
      <c r="N456" s="1"/>
      <c r="O456" s="1"/>
    </row>
    <row r="457" spans="1:15" ht="12.75" customHeight="1">
      <c r="A457" s="30">
        <v>447</v>
      </c>
      <c r="B457" s="216" t="s">
        <v>196</v>
      </c>
      <c r="C457" s="230">
        <v>107.15</v>
      </c>
      <c r="D457" s="231">
        <v>107.39999999999999</v>
      </c>
      <c r="E457" s="231">
        <v>106.49999999999999</v>
      </c>
      <c r="F457" s="231">
        <v>105.85</v>
      </c>
      <c r="G457" s="231">
        <v>104.94999999999999</v>
      </c>
      <c r="H457" s="231">
        <v>108.04999999999998</v>
      </c>
      <c r="I457" s="231">
        <v>108.94999999999999</v>
      </c>
      <c r="J457" s="231">
        <v>109.59999999999998</v>
      </c>
      <c r="K457" s="230">
        <v>108.3</v>
      </c>
      <c r="L457" s="230">
        <v>106.75</v>
      </c>
      <c r="M457" s="230">
        <v>246.42161999999999</v>
      </c>
      <c r="N457" s="1"/>
      <c r="O457" s="1"/>
    </row>
    <row r="458" spans="1:15" ht="12.75" customHeight="1">
      <c r="A458" s="30">
        <v>448</v>
      </c>
      <c r="B458" s="216" t="s">
        <v>785</v>
      </c>
      <c r="C458" s="230">
        <v>62.5</v>
      </c>
      <c r="D458" s="231">
        <v>62.483333333333327</v>
      </c>
      <c r="E458" s="231">
        <v>61.266666666666652</v>
      </c>
      <c r="F458" s="231">
        <v>60.033333333333324</v>
      </c>
      <c r="G458" s="231">
        <v>58.816666666666649</v>
      </c>
      <c r="H458" s="231">
        <v>63.716666666666654</v>
      </c>
      <c r="I458" s="231">
        <v>64.933333333333337</v>
      </c>
      <c r="J458" s="231">
        <v>66.166666666666657</v>
      </c>
      <c r="K458" s="230">
        <v>63.7</v>
      </c>
      <c r="L458" s="230">
        <v>61.25</v>
      </c>
      <c r="M458" s="230">
        <v>19.946349999999999</v>
      </c>
      <c r="N458" s="1"/>
      <c r="O458" s="1"/>
    </row>
    <row r="459" spans="1:15" ht="12.75" customHeight="1">
      <c r="A459" s="30">
        <v>449</v>
      </c>
      <c r="B459" s="216" t="s">
        <v>487</v>
      </c>
      <c r="C459" s="230">
        <v>2180.9499999999998</v>
      </c>
      <c r="D459" s="231">
        <v>2176.3166666666666</v>
      </c>
      <c r="E459" s="231">
        <v>2154.6333333333332</v>
      </c>
      <c r="F459" s="231">
        <v>2128.3166666666666</v>
      </c>
      <c r="G459" s="231">
        <v>2106.6333333333332</v>
      </c>
      <c r="H459" s="231">
        <v>2202.6333333333332</v>
      </c>
      <c r="I459" s="231">
        <v>2224.3166666666666</v>
      </c>
      <c r="J459" s="231">
        <v>2250.6333333333332</v>
      </c>
      <c r="K459" s="230">
        <v>2198</v>
      </c>
      <c r="L459" s="230">
        <v>2150</v>
      </c>
      <c r="M459" s="230">
        <v>5.4309999999999997E-2</v>
      </c>
      <c r="N459" s="1"/>
      <c r="O459" s="1"/>
    </row>
    <row r="460" spans="1:15" ht="12.75" customHeight="1">
      <c r="A460" s="30">
        <v>450</v>
      </c>
      <c r="B460" s="216" t="s">
        <v>198</v>
      </c>
      <c r="C460" s="230">
        <v>1029.95</v>
      </c>
      <c r="D460" s="231">
        <v>1023.3166666666666</v>
      </c>
      <c r="E460" s="231">
        <v>1008.6333333333332</v>
      </c>
      <c r="F460" s="231">
        <v>987.31666666666661</v>
      </c>
      <c r="G460" s="231">
        <v>972.63333333333321</v>
      </c>
      <c r="H460" s="231">
        <v>1044.6333333333332</v>
      </c>
      <c r="I460" s="231">
        <v>1059.3166666666666</v>
      </c>
      <c r="J460" s="231">
        <v>1080.6333333333332</v>
      </c>
      <c r="K460" s="230">
        <v>1038</v>
      </c>
      <c r="L460" s="230">
        <v>1002</v>
      </c>
      <c r="M460" s="230">
        <v>43.494219999999999</v>
      </c>
      <c r="N460" s="1"/>
      <c r="O460" s="1"/>
    </row>
    <row r="461" spans="1:15" ht="12.75" customHeight="1">
      <c r="A461" s="30">
        <v>451</v>
      </c>
      <c r="B461" s="216" t="s">
        <v>859</v>
      </c>
      <c r="C461" s="230">
        <v>647.95000000000005</v>
      </c>
      <c r="D461" s="231">
        <v>645.80000000000007</v>
      </c>
      <c r="E461" s="231">
        <v>633.25000000000011</v>
      </c>
      <c r="F461" s="231">
        <v>618.55000000000007</v>
      </c>
      <c r="G461" s="231">
        <v>606.00000000000011</v>
      </c>
      <c r="H461" s="231">
        <v>660.50000000000011</v>
      </c>
      <c r="I461" s="231">
        <v>673.05000000000007</v>
      </c>
      <c r="J461" s="231">
        <v>687.75000000000011</v>
      </c>
      <c r="K461" s="230">
        <v>658.35</v>
      </c>
      <c r="L461" s="230">
        <v>631.1</v>
      </c>
      <c r="M461" s="230">
        <v>8.2198899999999995</v>
      </c>
      <c r="N461" s="1"/>
      <c r="O461" s="1"/>
    </row>
    <row r="462" spans="1:15" ht="12.75" customHeight="1">
      <c r="A462" s="30">
        <v>452</v>
      </c>
      <c r="B462" s="216" t="s">
        <v>488</v>
      </c>
      <c r="C462" s="230">
        <v>103.15</v>
      </c>
      <c r="D462" s="231">
        <v>103.18333333333334</v>
      </c>
      <c r="E462" s="231">
        <v>101.76666666666668</v>
      </c>
      <c r="F462" s="231">
        <v>100.38333333333334</v>
      </c>
      <c r="G462" s="231">
        <v>98.966666666666683</v>
      </c>
      <c r="H462" s="231">
        <v>104.56666666666668</v>
      </c>
      <c r="I462" s="231">
        <v>105.98333333333333</v>
      </c>
      <c r="J462" s="231">
        <v>107.36666666666667</v>
      </c>
      <c r="K462" s="230">
        <v>104.6</v>
      </c>
      <c r="L462" s="230">
        <v>101.8</v>
      </c>
      <c r="M462" s="230">
        <v>2.5537299999999998</v>
      </c>
      <c r="N462" s="1"/>
      <c r="O462" s="1"/>
    </row>
    <row r="463" spans="1:15" ht="12.75" customHeight="1">
      <c r="A463" s="30">
        <v>453</v>
      </c>
      <c r="B463" s="216" t="s">
        <v>180</v>
      </c>
      <c r="C463" s="230">
        <v>763</v>
      </c>
      <c r="D463" s="231">
        <v>755.30000000000007</v>
      </c>
      <c r="E463" s="231">
        <v>744.70000000000016</v>
      </c>
      <c r="F463" s="231">
        <v>726.40000000000009</v>
      </c>
      <c r="G463" s="231">
        <v>715.80000000000018</v>
      </c>
      <c r="H463" s="231">
        <v>773.60000000000014</v>
      </c>
      <c r="I463" s="231">
        <v>784.2</v>
      </c>
      <c r="J463" s="231">
        <v>802.50000000000011</v>
      </c>
      <c r="K463" s="230">
        <v>765.9</v>
      </c>
      <c r="L463" s="230">
        <v>737</v>
      </c>
      <c r="M463" s="230">
        <v>5.8187300000000004</v>
      </c>
      <c r="N463" s="1"/>
      <c r="O463" s="1"/>
    </row>
    <row r="464" spans="1:15" ht="12.75" customHeight="1">
      <c r="A464" s="30">
        <v>454</v>
      </c>
      <c r="B464" s="216" t="s">
        <v>489</v>
      </c>
      <c r="C464" s="230">
        <v>2269.15</v>
      </c>
      <c r="D464" s="231">
        <v>2274.5833333333335</v>
      </c>
      <c r="E464" s="231">
        <v>2252.166666666667</v>
      </c>
      <c r="F464" s="231">
        <v>2235.1833333333334</v>
      </c>
      <c r="G464" s="231">
        <v>2212.7666666666669</v>
      </c>
      <c r="H464" s="231">
        <v>2291.5666666666671</v>
      </c>
      <c r="I464" s="231">
        <v>2313.983333333334</v>
      </c>
      <c r="J464" s="231">
        <v>2330.9666666666672</v>
      </c>
      <c r="K464" s="230">
        <v>2297</v>
      </c>
      <c r="L464" s="230">
        <v>2257.6</v>
      </c>
      <c r="M464" s="230">
        <v>0.11593000000000001</v>
      </c>
      <c r="N464" s="1"/>
      <c r="O464" s="1"/>
    </row>
    <row r="465" spans="1:15" ht="12.75" customHeight="1">
      <c r="A465" s="30">
        <v>455</v>
      </c>
      <c r="B465" s="216" t="s">
        <v>490</v>
      </c>
      <c r="C465" s="230">
        <v>489.4</v>
      </c>
      <c r="D465" s="231">
        <v>490.66666666666669</v>
      </c>
      <c r="E465" s="231">
        <v>482.33333333333337</v>
      </c>
      <c r="F465" s="231">
        <v>475.26666666666671</v>
      </c>
      <c r="G465" s="231">
        <v>466.93333333333339</v>
      </c>
      <c r="H465" s="231">
        <v>497.73333333333335</v>
      </c>
      <c r="I465" s="231">
        <v>506.06666666666672</v>
      </c>
      <c r="J465" s="231">
        <v>513.13333333333333</v>
      </c>
      <c r="K465" s="230">
        <v>499</v>
      </c>
      <c r="L465" s="230">
        <v>483.6</v>
      </c>
      <c r="M465" s="230">
        <v>1.1467499999999999</v>
      </c>
      <c r="N465" s="1"/>
      <c r="O465" s="1"/>
    </row>
    <row r="466" spans="1:15" ht="12.75" customHeight="1">
      <c r="A466" s="30">
        <v>456</v>
      </c>
      <c r="B466" s="216" t="s">
        <v>491</v>
      </c>
      <c r="C466" s="230">
        <v>2910.05</v>
      </c>
      <c r="D466" s="231">
        <v>2915.2333333333336</v>
      </c>
      <c r="E466" s="231">
        <v>2858.3666666666672</v>
      </c>
      <c r="F466" s="231">
        <v>2806.6833333333338</v>
      </c>
      <c r="G466" s="231">
        <v>2749.8166666666675</v>
      </c>
      <c r="H466" s="231">
        <v>2966.916666666667</v>
      </c>
      <c r="I466" s="231">
        <v>3023.7833333333338</v>
      </c>
      <c r="J466" s="231">
        <v>3075.4666666666667</v>
      </c>
      <c r="K466" s="230">
        <v>2972.1</v>
      </c>
      <c r="L466" s="230">
        <v>2863.55</v>
      </c>
      <c r="M466" s="230">
        <v>0.81091999999999997</v>
      </c>
      <c r="N466" s="1"/>
      <c r="O466" s="1"/>
    </row>
    <row r="467" spans="1:15" ht="12.75" customHeight="1">
      <c r="A467" s="30">
        <v>457</v>
      </c>
      <c r="B467" s="216" t="s">
        <v>199</v>
      </c>
      <c r="C467" s="230">
        <v>2605.6</v>
      </c>
      <c r="D467" s="231">
        <v>2600.0500000000002</v>
      </c>
      <c r="E467" s="231">
        <v>2587.8500000000004</v>
      </c>
      <c r="F467" s="231">
        <v>2570.1000000000004</v>
      </c>
      <c r="G467" s="231">
        <v>2557.9000000000005</v>
      </c>
      <c r="H467" s="231">
        <v>2617.8000000000002</v>
      </c>
      <c r="I467" s="231">
        <v>2630</v>
      </c>
      <c r="J467" s="231">
        <v>2647.75</v>
      </c>
      <c r="K467" s="230">
        <v>2612.25</v>
      </c>
      <c r="L467" s="230">
        <v>2582.3000000000002</v>
      </c>
      <c r="M467" s="230">
        <v>10.44487</v>
      </c>
      <c r="N467" s="1"/>
      <c r="O467" s="1"/>
    </row>
    <row r="468" spans="1:15" ht="12.75" customHeight="1">
      <c r="A468" s="30">
        <v>458</v>
      </c>
      <c r="B468" s="216" t="s">
        <v>200</v>
      </c>
      <c r="C468" s="230">
        <v>1585.85</v>
      </c>
      <c r="D468" s="231">
        <v>1580.1499999999999</v>
      </c>
      <c r="E468" s="231">
        <v>1570.2499999999998</v>
      </c>
      <c r="F468" s="231">
        <v>1554.6499999999999</v>
      </c>
      <c r="G468" s="231">
        <v>1544.7499999999998</v>
      </c>
      <c r="H468" s="231">
        <v>1595.7499999999998</v>
      </c>
      <c r="I468" s="231">
        <v>1605.6499999999999</v>
      </c>
      <c r="J468" s="231">
        <v>1621.2499999999998</v>
      </c>
      <c r="K468" s="230">
        <v>1590.05</v>
      </c>
      <c r="L468" s="230">
        <v>1564.55</v>
      </c>
      <c r="M468" s="230">
        <v>1.25546</v>
      </c>
      <c r="N468" s="1"/>
      <c r="O468" s="1"/>
    </row>
    <row r="469" spans="1:15" ht="12.75" customHeight="1">
      <c r="A469" s="30">
        <v>459</v>
      </c>
      <c r="B469" s="216" t="s">
        <v>201</v>
      </c>
      <c r="C469" s="230">
        <v>519.95000000000005</v>
      </c>
      <c r="D469" s="231">
        <v>524.88333333333333</v>
      </c>
      <c r="E469" s="231">
        <v>508.86666666666667</v>
      </c>
      <c r="F469" s="231">
        <v>497.7833333333333</v>
      </c>
      <c r="G469" s="231">
        <v>481.76666666666665</v>
      </c>
      <c r="H469" s="231">
        <v>535.9666666666667</v>
      </c>
      <c r="I469" s="231">
        <v>551.98333333333335</v>
      </c>
      <c r="J469" s="231">
        <v>563.06666666666672</v>
      </c>
      <c r="K469" s="230">
        <v>540.9</v>
      </c>
      <c r="L469" s="230">
        <v>513.79999999999995</v>
      </c>
      <c r="M469" s="230">
        <v>7.7506500000000003</v>
      </c>
      <c r="N469" s="1"/>
      <c r="O469" s="1"/>
    </row>
    <row r="470" spans="1:15" ht="12.75" customHeight="1">
      <c r="A470" s="30">
        <v>460</v>
      </c>
      <c r="B470" s="216" t="s">
        <v>615</v>
      </c>
      <c r="C470" s="230">
        <v>605.85</v>
      </c>
      <c r="D470" s="231">
        <v>603.1</v>
      </c>
      <c r="E470" s="231">
        <v>593.75</v>
      </c>
      <c r="F470" s="231">
        <v>581.65</v>
      </c>
      <c r="G470" s="231">
        <v>572.29999999999995</v>
      </c>
      <c r="H470" s="231">
        <v>615.20000000000005</v>
      </c>
      <c r="I470" s="231">
        <v>624.55000000000018</v>
      </c>
      <c r="J470" s="231">
        <v>636.65000000000009</v>
      </c>
      <c r="K470" s="230">
        <v>612.45000000000005</v>
      </c>
      <c r="L470" s="230">
        <v>591</v>
      </c>
      <c r="M470" s="230">
        <v>1.34616</v>
      </c>
      <c r="N470" s="1"/>
      <c r="O470" s="1"/>
    </row>
    <row r="471" spans="1:15" ht="12.75" customHeight="1">
      <c r="A471" s="30">
        <v>461</v>
      </c>
      <c r="B471" s="216" t="s">
        <v>202</v>
      </c>
      <c r="C471" s="230">
        <v>1363.3</v>
      </c>
      <c r="D471" s="231">
        <v>1357.2833333333335</v>
      </c>
      <c r="E471" s="231">
        <v>1346.5666666666671</v>
      </c>
      <c r="F471" s="231">
        <v>1329.8333333333335</v>
      </c>
      <c r="G471" s="231">
        <v>1319.116666666667</v>
      </c>
      <c r="H471" s="231">
        <v>1374.0166666666671</v>
      </c>
      <c r="I471" s="231">
        <v>1384.7333333333338</v>
      </c>
      <c r="J471" s="231">
        <v>1401.4666666666672</v>
      </c>
      <c r="K471" s="230">
        <v>1368</v>
      </c>
      <c r="L471" s="230">
        <v>1340.55</v>
      </c>
      <c r="M471" s="230">
        <v>3.7595800000000001</v>
      </c>
      <c r="N471" s="1"/>
      <c r="O471" s="1"/>
    </row>
    <row r="472" spans="1:15" ht="12.75" customHeight="1">
      <c r="A472" s="30">
        <v>462</v>
      </c>
      <c r="B472" s="216" t="s">
        <v>492</v>
      </c>
      <c r="C472" s="230">
        <v>31</v>
      </c>
      <c r="D472" s="231">
        <v>30.95</v>
      </c>
      <c r="E472" s="231">
        <v>30.45</v>
      </c>
      <c r="F472" s="231">
        <v>29.9</v>
      </c>
      <c r="G472" s="231">
        <v>29.4</v>
      </c>
      <c r="H472" s="231">
        <v>31.5</v>
      </c>
      <c r="I472" s="231">
        <v>32</v>
      </c>
      <c r="J472" s="231">
        <v>32.549999999999997</v>
      </c>
      <c r="K472" s="230">
        <v>31.45</v>
      </c>
      <c r="L472" s="230">
        <v>30.4</v>
      </c>
      <c r="M472" s="230">
        <v>91.849789999999999</v>
      </c>
      <c r="N472" s="1"/>
      <c r="O472" s="1"/>
    </row>
    <row r="473" spans="1:15" ht="12.75" customHeight="1">
      <c r="A473" s="30">
        <v>463</v>
      </c>
      <c r="B473" s="216" t="s">
        <v>830</v>
      </c>
      <c r="C473" s="230">
        <v>272.35000000000002</v>
      </c>
      <c r="D473" s="231">
        <v>270.18333333333334</v>
      </c>
      <c r="E473" s="231">
        <v>266.86666666666667</v>
      </c>
      <c r="F473" s="231">
        <v>261.38333333333333</v>
      </c>
      <c r="G473" s="231">
        <v>258.06666666666666</v>
      </c>
      <c r="H473" s="231">
        <v>275.66666666666669</v>
      </c>
      <c r="I473" s="231">
        <v>278.98333333333341</v>
      </c>
      <c r="J473" s="231">
        <v>284.4666666666667</v>
      </c>
      <c r="K473" s="230">
        <v>273.5</v>
      </c>
      <c r="L473" s="230">
        <v>264.7</v>
      </c>
      <c r="M473" s="230">
        <v>4.7454200000000002</v>
      </c>
      <c r="N473" s="1"/>
      <c r="O473" s="1"/>
    </row>
    <row r="474" spans="1:15" ht="12.75" customHeight="1">
      <c r="A474" s="30">
        <v>464</v>
      </c>
      <c r="B474" s="216" t="s">
        <v>493</v>
      </c>
      <c r="C474" s="230">
        <v>334.55</v>
      </c>
      <c r="D474" s="231">
        <v>334.41666666666669</v>
      </c>
      <c r="E474" s="231">
        <v>326.63333333333338</v>
      </c>
      <c r="F474" s="231">
        <v>318.7166666666667</v>
      </c>
      <c r="G474" s="231">
        <v>310.93333333333339</v>
      </c>
      <c r="H474" s="231">
        <v>342.33333333333337</v>
      </c>
      <c r="I474" s="231">
        <v>350.11666666666667</v>
      </c>
      <c r="J474" s="231">
        <v>358.03333333333336</v>
      </c>
      <c r="K474" s="230">
        <v>342.2</v>
      </c>
      <c r="L474" s="230">
        <v>326.5</v>
      </c>
      <c r="M474" s="230">
        <v>7.8402200000000004</v>
      </c>
      <c r="N474" s="1"/>
      <c r="O474" s="1"/>
    </row>
    <row r="475" spans="1:15" ht="12.75" customHeight="1">
      <c r="A475" s="30">
        <v>465</v>
      </c>
      <c r="B475" s="216" t="s">
        <v>494</v>
      </c>
      <c r="C475" s="230">
        <v>2707.5</v>
      </c>
      <c r="D475" s="231">
        <v>2678.6</v>
      </c>
      <c r="E475" s="231">
        <v>2627.2</v>
      </c>
      <c r="F475" s="231">
        <v>2546.9</v>
      </c>
      <c r="G475" s="231">
        <v>2495.5</v>
      </c>
      <c r="H475" s="231">
        <v>2758.8999999999996</v>
      </c>
      <c r="I475" s="231">
        <v>2810.3</v>
      </c>
      <c r="J475" s="231">
        <v>2890.5999999999995</v>
      </c>
      <c r="K475" s="230">
        <v>2730</v>
      </c>
      <c r="L475" s="230">
        <v>2598.3000000000002</v>
      </c>
      <c r="M475" s="230">
        <v>2.5966900000000002</v>
      </c>
      <c r="N475" s="1"/>
      <c r="O475" s="1"/>
    </row>
    <row r="476" spans="1:15" ht="12.75" customHeight="1">
      <c r="A476" s="30">
        <v>466</v>
      </c>
      <c r="B476" s="216" t="s">
        <v>883</v>
      </c>
      <c r="C476" s="230">
        <v>27.5</v>
      </c>
      <c r="D476" s="231">
        <v>27.333333333333332</v>
      </c>
      <c r="E476" s="231">
        <v>26.216666666666665</v>
      </c>
      <c r="F476" s="231">
        <v>24.933333333333334</v>
      </c>
      <c r="G476" s="231">
        <v>23.816666666666666</v>
      </c>
      <c r="H476" s="231">
        <v>28.616666666666664</v>
      </c>
      <c r="I476" s="231">
        <v>29.733333333333331</v>
      </c>
      <c r="J476" s="231">
        <v>31.016666666666662</v>
      </c>
      <c r="K476" s="230">
        <v>28.45</v>
      </c>
      <c r="L476" s="230">
        <v>26.05</v>
      </c>
      <c r="M476" s="230">
        <v>585.95968000000005</v>
      </c>
      <c r="N476" s="1"/>
      <c r="O476" s="1"/>
    </row>
    <row r="477" spans="1:15" ht="12.75" customHeight="1">
      <c r="A477" s="30">
        <v>467</v>
      </c>
      <c r="B477" s="216" t="s">
        <v>495</v>
      </c>
      <c r="C477" s="230">
        <v>386.8</v>
      </c>
      <c r="D477" s="231">
        <v>384.26666666666665</v>
      </c>
      <c r="E477" s="231">
        <v>380.5333333333333</v>
      </c>
      <c r="F477" s="231">
        <v>374.26666666666665</v>
      </c>
      <c r="G477" s="231">
        <v>370.5333333333333</v>
      </c>
      <c r="H477" s="231">
        <v>390.5333333333333</v>
      </c>
      <c r="I477" s="231">
        <v>394.26666666666665</v>
      </c>
      <c r="J477" s="231">
        <v>400.5333333333333</v>
      </c>
      <c r="K477" s="230">
        <v>388</v>
      </c>
      <c r="L477" s="230">
        <v>378</v>
      </c>
      <c r="M477" s="230">
        <v>1.19655</v>
      </c>
      <c r="N477" s="1"/>
      <c r="O477" s="1"/>
    </row>
    <row r="478" spans="1:15" ht="12.75" customHeight="1">
      <c r="A478" s="30">
        <v>468</v>
      </c>
      <c r="B478" s="216" t="s">
        <v>860</v>
      </c>
      <c r="C478" s="230">
        <v>512.20000000000005</v>
      </c>
      <c r="D478" s="231">
        <v>507</v>
      </c>
      <c r="E478" s="231">
        <v>500.35</v>
      </c>
      <c r="F478" s="231">
        <v>488.5</v>
      </c>
      <c r="G478" s="231">
        <v>481.85</v>
      </c>
      <c r="H478" s="231">
        <v>518.85</v>
      </c>
      <c r="I478" s="231">
        <v>525.5</v>
      </c>
      <c r="J478" s="231">
        <v>537.35</v>
      </c>
      <c r="K478" s="230">
        <v>513.65</v>
      </c>
      <c r="L478" s="230">
        <v>495.15</v>
      </c>
      <c r="M478" s="230">
        <v>2.4843899999999999</v>
      </c>
      <c r="N478" s="1"/>
      <c r="O478" s="1"/>
    </row>
    <row r="479" spans="1:15" ht="12.75" customHeight="1">
      <c r="A479" s="30">
        <v>469</v>
      </c>
      <c r="B479" s="216" t="s">
        <v>206</v>
      </c>
      <c r="C479" s="230">
        <v>737.15</v>
      </c>
      <c r="D479" s="231">
        <v>737.88333333333333</v>
      </c>
      <c r="E479" s="231">
        <v>731.26666666666665</v>
      </c>
      <c r="F479" s="231">
        <v>725.38333333333333</v>
      </c>
      <c r="G479" s="231">
        <v>718.76666666666665</v>
      </c>
      <c r="H479" s="231">
        <v>743.76666666666665</v>
      </c>
      <c r="I479" s="231">
        <v>750.38333333333321</v>
      </c>
      <c r="J479" s="231">
        <v>756.26666666666665</v>
      </c>
      <c r="K479" s="230">
        <v>744.5</v>
      </c>
      <c r="L479" s="230">
        <v>732</v>
      </c>
      <c r="M479" s="230">
        <v>10.4308</v>
      </c>
      <c r="N479" s="1"/>
      <c r="O479" s="1"/>
    </row>
    <row r="480" spans="1:15" ht="12.75" customHeight="1">
      <c r="A480" s="30">
        <v>470</v>
      </c>
      <c r="B480" s="216" t="s">
        <v>496</v>
      </c>
      <c r="C480" s="230">
        <v>691.1</v>
      </c>
      <c r="D480" s="231">
        <v>691.81666666666661</v>
      </c>
      <c r="E480" s="231">
        <v>684.63333333333321</v>
      </c>
      <c r="F480" s="231">
        <v>678.16666666666663</v>
      </c>
      <c r="G480" s="231">
        <v>670.98333333333323</v>
      </c>
      <c r="H480" s="231">
        <v>698.28333333333319</v>
      </c>
      <c r="I480" s="231">
        <v>705.46666666666658</v>
      </c>
      <c r="J480" s="231">
        <v>711.93333333333317</v>
      </c>
      <c r="K480" s="230">
        <v>699</v>
      </c>
      <c r="L480" s="230">
        <v>685.35</v>
      </c>
      <c r="M480" s="230">
        <v>0.45318999999999998</v>
      </c>
      <c r="N480" s="1"/>
      <c r="O480" s="1"/>
    </row>
    <row r="481" spans="1:15" ht="12.75" customHeight="1">
      <c r="A481" s="30">
        <v>471</v>
      </c>
      <c r="B481" s="216" t="s">
        <v>205</v>
      </c>
      <c r="C481" s="230">
        <v>7742.45</v>
      </c>
      <c r="D481" s="231">
        <v>7737.166666666667</v>
      </c>
      <c r="E481" s="231">
        <v>7650.3333333333339</v>
      </c>
      <c r="F481" s="231">
        <v>7558.2166666666672</v>
      </c>
      <c r="G481" s="231">
        <v>7471.3833333333341</v>
      </c>
      <c r="H481" s="231">
        <v>7829.2833333333338</v>
      </c>
      <c r="I481" s="231">
        <v>7916.1166666666677</v>
      </c>
      <c r="J481" s="231">
        <v>8008.2333333333336</v>
      </c>
      <c r="K481" s="230">
        <v>7824</v>
      </c>
      <c r="L481" s="230">
        <v>7645.05</v>
      </c>
      <c r="M481" s="230">
        <v>4.88286</v>
      </c>
      <c r="N481" s="1"/>
      <c r="O481" s="1"/>
    </row>
    <row r="482" spans="1:15" ht="12.75" customHeight="1">
      <c r="A482" s="30">
        <v>472</v>
      </c>
      <c r="B482" s="216" t="s">
        <v>274</v>
      </c>
      <c r="C482" s="230">
        <v>73</v>
      </c>
      <c r="D482" s="231">
        <v>71.86666666666666</v>
      </c>
      <c r="E482" s="231">
        <v>70.23333333333332</v>
      </c>
      <c r="F482" s="231">
        <v>67.466666666666654</v>
      </c>
      <c r="G482" s="231">
        <v>65.833333333333314</v>
      </c>
      <c r="H482" s="231">
        <v>74.633333333333326</v>
      </c>
      <c r="I482" s="231">
        <v>76.26666666666668</v>
      </c>
      <c r="J482" s="231">
        <v>79.033333333333331</v>
      </c>
      <c r="K482" s="230">
        <v>73.5</v>
      </c>
      <c r="L482" s="230">
        <v>69.099999999999994</v>
      </c>
      <c r="M482" s="230">
        <v>187.12652</v>
      </c>
      <c r="N482" s="1"/>
      <c r="O482" s="1"/>
    </row>
    <row r="483" spans="1:15" ht="12.75" customHeight="1">
      <c r="A483" s="30">
        <v>473</v>
      </c>
      <c r="B483" s="216" t="s">
        <v>204</v>
      </c>
      <c r="C483" s="230">
        <v>1411.75</v>
      </c>
      <c r="D483" s="231">
        <v>1407.3500000000001</v>
      </c>
      <c r="E483" s="231">
        <v>1393.7000000000003</v>
      </c>
      <c r="F483" s="231">
        <v>1375.65</v>
      </c>
      <c r="G483" s="231">
        <v>1362.0000000000002</v>
      </c>
      <c r="H483" s="231">
        <v>1425.4000000000003</v>
      </c>
      <c r="I483" s="231">
        <v>1439.0500000000004</v>
      </c>
      <c r="J483" s="231">
        <v>1457.1000000000004</v>
      </c>
      <c r="K483" s="230">
        <v>1421</v>
      </c>
      <c r="L483" s="230">
        <v>1389.3</v>
      </c>
      <c r="M483" s="230">
        <v>2.4816500000000001</v>
      </c>
      <c r="N483" s="1"/>
      <c r="O483" s="1"/>
    </row>
    <row r="484" spans="1:15" ht="12.75" customHeight="1">
      <c r="A484" s="30">
        <v>474</v>
      </c>
      <c r="B484" s="240" t="s">
        <v>153</v>
      </c>
      <c r="C484" s="241">
        <v>765.45</v>
      </c>
      <c r="D484" s="241">
        <v>764.85</v>
      </c>
      <c r="E484" s="241">
        <v>760.1</v>
      </c>
      <c r="F484" s="241">
        <v>754.75</v>
      </c>
      <c r="G484" s="241">
        <v>750</v>
      </c>
      <c r="H484" s="241">
        <v>770.2</v>
      </c>
      <c r="I484" s="241">
        <v>774.95</v>
      </c>
      <c r="J484" s="240">
        <v>780.30000000000007</v>
      </c>
      <c r="K484" s="240">
        <v>769.6</v>
      </c>
      <c r="L484" s="240">
        <v>759.5</v>
      </c>
      <c r="M484" s="216">
        <v>7.7116699999999998</v>
      </c>
      <c r="N484" s="1"/>
      <c r="O484" s="1"/>
    </row>
    <row r="485" spans="1:15" ht="12.75" customHeight="1">
      <c r="A485" s="30">
        <v>475</v>
      </c>
      <c r="B485" s="240" t="s">
        <v>275</v>
      </c>
      <c r="C485" s="241">
        <v>259</v>
      </c>
      <c r="D485" s="241">
        <v>257.33333333333331</v>
      </c>
      <c r="E485" s="241">
        <v>254.66666666666663</v>
      </c>
      <c r="F485" s="241">
        <v>250.33333333333331</v>
      </c>
      <c r="G485" s="241">
        <v>247.66666666666663</v>
      </c>
      <c r="H485" s="241">
        <v>261.66666666666663</v>
      </c>
      <c r="I485" s="241">
        <v>264.33333333333326</v>
      </c>
      <c r="J485" s="240">
        <v>268.66666666666663</v>
      </c>
      <c r="K485" s="240">
        <v>260</v>
      </c>
      <c r="L485" s="240">
        <v>253</v>
      </c>
      <c r="M485" s="216">
        <v>1.4531400000000001</v>
      </c>
      <c r="N485" s="1"/>
      <c r="O485" s="1"/>
    </row>
    <row r="486" spans="1:15" ht="12.75" customHeight="1">
      <c r="A486" s="30">
        <v>476</v>
      </c>
      <c r="B486" s="240" t="s">
        <v>497</v>
      </c>
      <c r="C486" s="230">
        <v>2167.4499999999998</v>
      </c>
      <c r="D486" s="231">
        <v>2162.1166666666668</v>
      </c>
      <c r="E486" s="231">
        <v>2125.3333333333335</v>
      </c>
      <c r="F486" s="231">
        <v>2083.2166666666667</v>
      </c>
      <c r="G486" s="231">
        <v>2046.4333333333334</v>
      </c>
      <c r="H486" s="231">
        <v>2204.2333333333336</v>
      </c>
      <c r="I486" s="231">
        <v>2241.0166666666664</v>
      </c>
      <c r="J486" s="231">
        <v>2283.1333333333337</v>
      </c>
      <c r="K486" s="230">
        <v>2198.9</v>
      </c>
      <c r="L486" s="230">
        <v>2120</v>
      </c>
      <c r="M486" s="230">
        <v>0.22311</v>
      </c>
      <c r="N486" s="1"/>
      <c r="O486" s="1"/>
    </row>
    <row r="487" spans="1:15" ht="12.75" customHeight="1">
      <c r="A487" s="30">
        <v>477</v>
      </c>
      <c r="B487" s="240" t="s">
        <v>498</v>
      </c>
      <c r="C487" s="241">
        <v>582.6</v>
      </c>
      <c r="D487" s="241">
        <v>582.31666666666672</v>
      </c>
      <c r="E487" s="241">
        <v>566.28333333333342</v>
      </c>
      <c r="F487" s="241">
        <v>549.9666666666667</v>
      </c>
      <c r="G487" s="241">
        <v>533.93333333333339</v>
      </c>
      <c r="H487" s="241">
        <v>598.63333333333344</v>
      </c>
      <c r="I487" s="241">
        <v>614.66666666666674</v>
      </c>
      <c r="J487" s="240">
        <v>630.98333333333346</v>
      </c>
      <c r="K487" s="240">
        <v>598.35</v>
      </c>
      <c r="L487" s="240">
        <v>566</v>
      </c>
      <c r="M487" s="216">
        <v>2.58182</v>
      </c>
      <c r="N487" s="1"/>
      <c r="O487" s="1"/>
    </row>
    <row r="488" spans="1:15" ht="12.75" customHeight="1">
      <c r="A488" s="30">
        <v>478</v>
      </c>
      <c r="B488" s="240" t="s">
        <v>499</v>
      </c>
      <c r="C488" s="230">
        <v>306.75</v>
      </c>
      <c r="D488" s="231">
        <v>306.25</v>
      </c>
      <c r="E488" s="231">
        <v>302.05</v>
      </c>
      <c r="F488" s="231">
        <v>297.35000000000002</v>
      </c>
      <c r="G488" s="231">
        <v>293.15000000000003</v>
      </c>
      <c r="H488" s="231">
        <v>310.95</v>
      </c>
      <c r="I488" s="231">
        <v>315.15000000000003</v>
      </c>
      <c r="J488" s="231">
        <v>319.84999999999997</v>
      </c>
      <c r="K488" s="230">
        <v>310.45</v>
      </c>
      <c r="L488" s="230">
        <v>301.55</v>
      </c>
      <c r="M488" s="230">
        <v>1.2206699999999999</v>
      </c>
      <c r="N488" s="1"/>
      <c r="O488" s="1"/>
    </row>
    <row r="489" spans="1:15" ht="12.75" customHeight="1">
      <c r="A489" s="30">
        <v>479</v>
      </c>
      <c r="B489" s="240" t="s">
        <v>500</v>
      </c>
      <c r="C489" s="241">
        <v>305.05</v>
      </c>
      <c r="D489" s="241">
        <v>305.76666666666671</v>
      </c>
      <c r="E489" s="231">
        <v>302.63333333333344</v>
      </c>
      <c r="F489" s="231">
        <v>300.21666666666675</v>
      </c>
      <c r="G489" s="231">
        <v>297.08333333333348</v>
      </c>
      <c r="H489" s="231">
        <v>308.18333333333339</v>
      </c>
      <c r="I489" s="231">
        <v>311.31666666666672</v>
      </c>
      <c r="J489" s="231">
        <v>313.73333333333335</v>
      </c>
      <c r="K489" s="230">
        <v>308.89999999999998</v>
      </c>
      <c r="L489" s="230">
        <v>303.35000000000002</v>
      </c>
      <c r="M489" s="230">
        <v>0.69423000000000001</v>
      </c>
      <c r="N489" s="1"/>
      <c r="O489" s="1"/>
    </row>
    <row r="490" spans="1:15" ht="12.75" customHeight="1">
      <c r="A490" s="30">
        <v>480</v>
      </c>
      <c r="B490" s="240" t="s">
        <v>501</v>
      </c>
      <c r="C490" s="230">
        <v>264.89999999999998</v>
      </c>
      <c r="D490" s="231">
        <v>264.86666666666662</v>
      </c>
      <c r="E490" s="231">
        <v>263.83333333333326</v>
      </c>
      <c r="F490" s="231">
        <v>262.76666666666665</v>
      </c>
      <c r="G490" s="231">
        <v>261.73333333333329</v>
      </c>
      <c r="H490" s="231">
        <v>265.93333333333322</v>
      </c>
      <c r="I490" s="231">
        <v>266.96666666666664</v>
      </c>
      <c r="J490" s="231">
        <v>268.03333333333319</v>
      </c>
      <c r="K490" s="230">
        <v>265.89999999999998</v>
      </c>
      <c r="L490" s="230">
        <v>263.8</v>
      </c>
      <c r="M490" s="230">
        <v>0.49720999999999999</v>
      </c>
      <c r="N490" s="1"/>
      <c r="O490" s="1"/>
    </row>
    <row r="491" spans="1:15" ht="12.75" customHeight="1">
      <c r="A491" s="30">
        <v>481</v>
      </c>
      <c r="B491" s="240" t="s">
        <v>276</v>
      </c>
      <c r="C491" s="241">
        <v>1452.1</v>
      </c>
      <c r="D491" s="241">
        <v>1444.75</v>
      </c>
      <c r="E491" s="231">
        <v>1430</v>
      </c>
      <c r="F491" s="231">
        <v>1407.9</v>
      </c>
      <c r="G491" s="231">
        <v>1393.15</v>
      </c>
      <c r="H491" s="231">
        <v>1466.85</v>
      </c>
      <c r="I491" s="231">
        <v>1481.6</v>
      </c>
      <c r="J491" s="231">
        <v>1503.6999999999998</v>
      </c>
      <c r="K491" s="230">
        <v>1459.5</v>
      </c>
      <c r="L491" s="230">
        <v>1422.65</v>
      </c>
      <c r="M491" s="230">
        <v>22.047149999999998</v>
      </c>
      <c r="N491" s="1"/>
      <c r="O491" s="1"/>
    </row>
    <row r="492" spans="1:15" ht="12.75" customHeight="1">
      <c r="A492" s="30">
        <v>482</v>
      </c>
      <c r="B492" s="216" t="s">
        <v>861</v>
      </c>
      <c r="C492" s="230">
        <v>1263.8</v>
      </c>
      <c r="D492" s="231">
        <v>1253.8</v>
      </c>
      <c r="E492" s="231">
        <v>1237.5999999999999</v>
      </c>
      <c r="F492" s="231">
        <v>1211.3999999999999</v>
      </c>
      <c r="G492" s="231">
        <v>1195.1999999999998</v>
      </c>
      <c r="H492" s="231">
        <v>1280</v>
      </c>
      <c r="I492" s="231">
        <v>1296.2000000000003</v>
      </c>
      <c r="J492" s="231">
        <v>1322.4</v>
      </c>
      <c r="K492" s="230">
        <v>1270</v>
      </c>
      <c r="L492" s="230">
        <v>1227.5999999999999</v>
      </c>
      <c r="M492" s="230">
        <v>1.9063000000000001</v>
      </c>
      <c r="N492" s="1"/>
      <c r="O492" s="1"/>
    </row>
    <row r="493" spans="1:15" ht="12.75" customHeight="1">
      <c r="A493" s="30">
        <v>483</v>
      </c>
      <c r="B493" s="216" t="s">
        <v>207</v>
      </c>
      <c r="C493" s="241">
        <v>279</v>
      </c>
      <c r="D493" s="241">
        <v>277.41666666666669</v>
      </c>
      <c r="E493" s="231">
        <v>275.08333333333337</v>
      </c>
      <c r="F493" s="231">
        <v>271.16666666666669</v>
      </c>
      <c r="G493" s="231">
        <v>268.83333333333337</v>
      </c>
      <c r="H493" s="231">
        <v>281.33333333333337</v>
      </c>
      <c r="I493" s="231">
        <v>283.66666666666674</v>
      </c>
      <c r="J493" s="231">
        <v>287.58333333333337</v>
      </c>
      <c r="K493" s="230">
        <v>279.75</v>
      </c>
      <c r="L493" s="230">
        <v>273.5</v>
      </c>
      <c r="M493" s="230">
        <v>81.473870000000005</v>
      </c>
      <c r="N493" s="1"/>
      <c r="O493" s="1"/>
    </row>
    <row r="494" spans="1:15" ht="12.75" customHeight="1">
      <c r="A494" s="30">
        <v>484</v>
      </c>
      <c r="B494" s="216" t="s">
        <v>831</v>
      </c>
      <c r="C494" s="230">
        <v>377.5</v>
      </c>
      <c r="D494" s="231">
        <v>380.33333333333331</v>
      </c>
      <c r="E494" s="231">
        <v>372.56666666666661</v>
      </c>
      <c r="F494" s="231">
        <v>367.63333333333327</v>
      </c>
      <c r="G494" s="231">
        <v>359.86666666666656</v>
      </c>
      <c r="H494" s="231">
        <v>385.26666666666665</v>
      </c>
      <c r="I494" s="231">
        <v>393.03333333333342</v>
      </c>
      <c r="J494" s="231">
        <v>397.9666666666667</v>
      </c>
      <c r="K494" s="230">
        <v>388.1</v>
      </c>
      <c r="L494" s="230">
        <v>375.4</v>
      </c>
      <c r="M494" s="230">
        <v>1.2553399999999999</v>
      </c>
      <c r="N494" s="1"/>
      <c r="O494" s="1"/>
    </row>
    <row r="495" spans="1:15" ht="12.75" customHeight="1">
      <c r="A495" s="30">
        <v>485</v>
      </c>
      <c r="B495" s="216" t="s">
        <v>502</v>
      </c>
      <c r="C495" s="241">
        <v>1984.5</v>
      </c>
      <c r="D495" s="241">
        <v>1996.9666666666665</v>
      </c>
      <c r="E495" s="231">
        <v>1968.5333333333328</v>
      </c>
      <c r="F495" s="231">
        <v>1952.5666666666664</v>
      </c>
      <c r="G495" s="231">
        <v>1924.1333333333328</v>
      </c>
      <c r="H495" s="231">
        <v>2012.9333333333329</v>
      </c>
      <c r="I495" s="231">
        <v>2041.3666666666668</v>
      </c>
      <c r="J495" s="231">
        <v>2057.333333333333</v>
      </c>
      <c r="K495" s="230">
        <v>2025.4</v>
      </c>
      <c r="L495" s="230">
        <v>1981</v>
      </c>
      <c r="M495" s="230">
        <v>0.41293999999999997</v>
      </c>
      <c r="N495" s="1"/>
      <c r="O495" s="1"/>
    </row>
    <row r="496" spans="1:15" ht="12.75" customHeight="1">
      <c r="A496" s="30">
        <v>486</v>
      </c>
      <c r="B496" s="216" t="s">
        <v>127</v>
      </c>
      <c r="C496" s="241">
        <v>6.05</v>
      </c>
      <c r="D496" s="241">
        <v>6.0666666666666664</v>
      </c>
      <c r="E496" s="231">
        <v>5.9833333333333325</v>
      </c>
      <c r="F496" s="231">
        <v>5.9166666666666661</v>
      </c>
      <c r="G496" s="231">
        <v>5.8333333333333321</v>
      </c>
      <c r="H496" s="231">
        <v>6.1333333333333329</v>
      </c>
      <c r="I496" s="231">
        <v>6.2166666666666668</v>
      </c>
      <c r="J496" s="231">
        <v>6.2833333333333332</v>
      </c>
      <c r="K496" s="230">
        <v>6.15</v>
      </c>
      <c r="L496" s="230">
        <v>6</v>
      </c>
      <c r="M496" s="230">
        <v>355.01339000000002</v>
      </c>
      <c r="N496" s="1"/>
      <c r="O496" s="1"/>
    </row>
    <row r="497" spans="1:15" ht="12.75" customHeight="1">
      <c r="A497" s="30">
        <v>487</v>
      </c>
      <c r="B497" s="216" t="s">
        <v>208</v>
      </c>
      <c r="C497" s="241">
        <v>835.3</v>
      </c>
      <c r="D497" s="241">
        <v>828.98333333333323</v>
      </c>
      <c r="E497" s="231">
        <v>818.41666666666652</v>
      </c>
      <c r="F497" s="231">
        <v>801.5333333333333</v>
      </c>
      <c r="G497" s="231">
        <v>790.96666666666658</v>
      </c>
      <c r="H497" s="231">
        <v>845.86666666666645</v>
      </c>
      <c r="I497" s="231">
        <v>856.43333333333328</v>
      </c>
      <c r="J497" s="231">
        <v>873.31666666666638</v>
      </c>
      <c r="K497" s="230">
        <v>839.55</v>
      </c>
      <c r="L497" s="230">
        <v>812.1</v>
      </c>
      <c r="M497" s="230">
        <v>20.556360000000002</v>
      </c>
      <c r="N497" s="1"/>
      <c r="O497" s="1"/>
    </row>
    <row r="498" spans="1:15" ht="12.75" customHeight="1">
      <c r="A498" s="30">
        <v>488</v>
      </c>
      <c r="B498" s="216" t="s">
        <v>503</v>
      </c>
      <c r="C498" s="241">
        <v>219.25</v>
      </c>
      <c r="D498" s="241">
        <v>220.5</v>
      </c>
      <c r="E498" s="231">
        <v>217</v>
      </c>
      <c r="F498" s="231">
        <v>214.75</v>
      </c>
      <c r="G498" s="231">
        <v>211.25</v>
      </c>
      <c r="H498" s="231">
        <v>222.75</v>
      </c>
      <c r="I498" s="231">
        <v>226.25</v>
      </c>
      <c r="J498" s="231">
        <v>228.5</v>
      </c>
      <c r="K498" s="230">
        <v>224</v>
      </c>
      <c r="L498" s="230">
        <v>218.25</v>
      </c>
      <c r="M498" s="230">
        <v>7.73536</v>
      </c>
      <c r="N498" s="1"/>
      <c r="O498" s="1"/>
    </row>
    <row r="499" spans="1:15" ht="12.75" customHeight="1">
      <c r="A499" s="30">
        <v>489</v>
      </c>
      <c r="B499" s="216" t="s">
        <v>504</v>
      </c>
      <c r="C499" s="241">
        <v>81.900000000000006</v>
      </c>
      <c r="D499" s="241">
        <v>81.183333333333337</v>
      </c>
      <c r="E499" s="231">
        <v>79.916666666666671</v>
      </c>
      <c r="F499" s="231">
        <v>77.933333333333337</v>
      </c>
      <c r="G499" s="231">
        <v>76.666666666666671</v>
      </c>
      <c r="H499" s="231">
        <v>83.166666666666671</v>
      </c>
      <c r="I499" s="231">
        <v>84.433333333333323</v>
      </c>
      <c r="J499" s="231">
        <v>86.416666666666671</v>
      </c>
      <c r="K499" s="230">
        <v>82.45</v>
      </c>
      <c r="L499" s="230">
        <v>79.2</v>
      </c>
      <c r="M499" s="230">
        <v>29.562419999999999</v>
      </c>
      <c r="N499" s="1"/>
      <c r="O499" s="1"/>
    </row>
    <row r="500" spans="1:15" ht="12.75" customHeight="1">
      <c r="A500" s="30">
        <v>490</v>
      </c>
      <c r="B500" s="216" t="s">
        <v>505</v>
      </c>
      <c r="C500" s="241">
        <v>725.7</v>
      </c>
      <c r="D500" s="241">
        <v>724.23333333333323</v>
      </c>
      <c r="E500" s="231">
        <v>698.46666666666647</v>
      </c>
      <c r="F500" s="231">
        <v>671.23333333333323</v>
      </c>
      <c r="G500" s="231">
        <v>645.46666666666647</v>
      </c>
      <c r="H500" s="231">
        <v>751.46666666666647</v>
      </c>
      <c r="I500" s="231">
        <v>777.23333333333312</v>
      </c>
      <c r="J500" s="231">
        <v>804.46666666666647</v>
      </c>
      <c r="K500" s="230">
        <v>750</v>
      </c>
      <c r="L500" s="230">
        <v>697</v>
      </c>
      <c r="M500" s="230">
        <v>2.2251599999999998</v>
      </c>
      <c r="N500" s="1"/>
      <c r="O500" s="1"/>
    </row>
    <row r="501" spans="1:15" ht="12.75" customHeight="1">
      <c r="A501" s="30">
        <v>491</v>
      </c>
      <c r="B501" s="216" t="s">
        <v>277</v>
      </c>
      <c r="C501" s="241">
        <v>1329.7</v>
      </c>
      <c r="D501" s="241">
        <v>1331.9666666666669</v>
      </c>
      <c r="E501" s="231">
        <v>1320.5333333333338</v>
      </c>
      <c r="F501" s="231">
        <v>1311.3666666666668</v>
      </c>
      <c r="G501" s="231">
        <v>1299.9333333333336</v>
      </c>
      <c r="H501" s="231">
        <v>1341.1333333333339</v>
      </c>
      <c r="I501" s="231">
        <v>1352.5666666666668</v>
      </c>
      <c r="J501" s="231">
        <v>1361.733333333334</v>
      </c>
      <c r="K501" s="230">
        <v>1343.4</v>
      </c>
      <c r="L501" s="230">
        <v>1322.8</v>
      </c>
      <c r="M501" s="230">
        <v>0.88671999999999995</v>
      </c>
      <c r="N501" s="1"/>
      <c r="O501" s="1"/>
    </row>
    <row r="502" spans="1:15" ht="12.75" customHeight="1">
      <c r="A502" s="30">
        <v>492</v>
      </c>
      <c r="B502" s="216" t="s">
        <v>209</v>
      </c>
      <c r="C502" s="216">
        <v>361.35</v>
      </c>
      <c r="D502" s="241">
        <v>358.43333333333334</v>
      </c>
      <c r="E502" s="231">
        <v>354.91666666666669</v>
      </c>
      <c r="F502" s="231">
        <v>348.48333333333335</v>
      </c>
      <c r="G502" s="231">
        <v>344.9666666666667</v>
      </c>
      <c r="H502" s="231">
        <v>364.86666666666667</v>
      </c>
      <c r="I502" s="231">
        <v>368.38333333333333</v>
      </c>
      <c r="J502" s="231">
        <v>374.81666666666666</v>
      </c>
      <c r="K502" s="230">
        <v>361.95</v>
      </c>
      <c r="L502" s="230">
        <v>352</v>
      </c>
      <c r="M502" s="230">
        <v>68.016450000000006</v>
      </c>
      <c r="N502" s="1"/>
      <c r="O502" s="1"/>
    </row>
    <row r="503" spans="1:15" ht="12.75" customHeight="1">
      <c r="A503" s="30">
        <v>493</v>
      </c>
      <c r="B503" s="216" t="s">
        <v>506</v>
      </c>
      <c r="C503" s="216">
        <v>168.4</v>
      </c>
      <c r="D503" s="241">
        <v>168.1</v>
      </c>
      <c r="E503" s="231">
        <v>166.29999999999998</v>
      </c>
      <c r="F503" s="231">
        <v>164.2</v>
      </c>
      <c r="G503" s="231">
        <v>162.39999999999998</v>
      </c>
      <c r="H503" s="231">
        <v>170.2</v>
      </c>
      <c r="I503" s="231">
        <v>172</v>
      </c>
      <c r="J503" s="231">
        <v>174.1</v>
      </c>
      <c r="K503" s="230">
        <v>169.9</v>
      </c>
      <c r="L503" s="230">
        <v>166</v>
      </c>
      <c r="M503" s="230">
        <v>2.9136600000000001</v>
      </c>
      <c r="N503" s="1"/>
      <c r="O503" s="1"/>
    </row>
    <row r="504" spans="1:15" ht="12.75" customHeight="1">
      <c r="A504" s="30">
        <v>494</v>
      </c>
      <c r="B504" s="216" t="s">
        <v>278</v>
      </c>
      <c r="C504" s="216">
        <v>15.35</v>
      </c>
      <c r="D504" s="241">
        <v>15.333333333333334</v>
      </c>
      <c r="E504" s="231">
        <v>15.266666666666667</v>
      </c>
      <c r="F504" s="231">
        <v>15.183333333333334</v>
      </c>
      <c r="G504" s="231">
        <v>15.116666666666667</v>
      </c>
      <c r="H504" s="231">
        <v>15.416666666666668</v>
      </c>
      <c r="I504" s="231">
        <v>15.483333333333334</v>
      </c>
      <c r="J504" s="231">
        <v>15.566666666666668</v>
      </c>
      <c r="K504" s="230">
        <v>15.4</v>
      </c>
      <c r="L504" s="230">
        <v>15.25</v>
      </c>
      <c r="M504" s="230">
        <v>619.71667000000002</v>
      </c>
      <c r="N504" s="1"/>
      <c r="O504" s="1"/>
    </row>
    <row r="505" spans="1:15" ht="12.75" customHeight="1">
      <c r="A505" s="30">
        <v>495</v>
      </c>
      <c r="B505" s="216" t="s">
        <v>832</v>
      </c>
      <c r="C505" s="216">
        <v>9968.9500000000007</v>
      </c>
      <c r="D505" s="241">
        <v>9997.2000000000007</v>
      </c>
      <c r="E505" s="231">
        <v>9921.9500000000007</v>
      </c>
      <c r="F505" s="231">
        <v>9874.9500000000007</v>
      </c>
      <c r="G505" s="231">
        <v>9799.7000000000007</v>
      </c>
      <c r="H505" s="231">
        <v>10044.200000000001</v>
      </c>
      <c r="I505" s="231">
        <v>10119.450000000001</v>
      </c>
      <c r="J505" s="231">
        <v>10166.450000000001</v>
      </c>
      <c r="K505" s="230">
        <v>10072.450000000001</v>
      </c>
      <c r="L505" s="230">
        <v>9950.2000000000007</v>
      </c>
      <c r="M505" s="230">
        <v>2.214E-2</v>
      </c>
      <c r="N505" s="1"/>
      <c r="O505" s="1"/>
    </row>
    <row r="506" spans="1:15" ht="12.75" customHeight="1">
      <c r="A506" s="30">
        <v>496</v>
      </c>
      <c r="B506" s="216" t="s">
        <v>210</v>
      </c>
      <c r="C506" s="241">
        <v>203.85</v>
      </c>
      <c r="D506" s="231">
        <v>206.5</v>
      </c>
      <c r="E506" s="231">
        <v>199</v>
      </c>
      <c r="F506" s="231">
        <v>194.15</v>
      </c>
      <c r="G506" s="231">
        <v>186.65</v>
      </c>
      <c r="H506" s="231">
        <v>211.35</v>
      </c>
      <c r="I506" s="231">
        <v>218.85</v>
      </c>
      <c r="J506" s="230">
        <v>223.7</v>
      </c>
      <c r="K506" s="230">
        <v>214</v>
      </c>
      <c r="L506" s="230">
        <v>201.65</v>
      </c>
      <c r="M506" s="216">
        <v>170.26157000000001</v>
      </c>
      <c r="N506" s="1"/>
      <c r="O506" s="1"/>
    </row>
    <row r="507" spans="1:15" ht="12.75" customHeight="1">
      <c r="A507" s="30">
        <v>497</v>
      </c>
      <c r="B507" s="216" t="s">
        <v>507</v>
      </c>
      <c r="C507" s="241">
        <v>268.10000000000002</v>
      </c>
      <c r="D507" s="231">
        <v>269.56666666666666</v>
      </c>
      <c r="E507" s="231">
        <v>263.63333333333333</v>
      </c>
      <c r="F507" s="231">
        <v>259.16666666666669</v>
      </c>
      <c r="G507" s="231">
        <v>253.23333333333335</v>
      </c>
      <c r="H507" s="231">
        <v>274.0333333333333</v>
      </c>
      <c r="I507" s="231">
        <v>279.96666666666658</v>
      </c>
      <c r="J507" s="230">
        <v>284.43333333333328</v>
      </c>
      <c r="K507" s="230">
        <v>275.5</v>
      </c>
      <c r="L507" s="230">
        <v>265.10000000000002</v>
      </c>
      <c r="M507" s="216">
        <v>12.60046</v>
      </c>
      <c r="N507" s="1"/>
      <c r="O507" s="1"/>
    </row>
    <row r="508" spans="1:15" ht="12.75" customHeight="1">
      <c r="A508" s="30">
        <v>498</v>
      </c>
      <c r="B508" s="216" t="s">
        <v>806</v>
      </c>
      <c r="C508" s="216">
        <v>53.95</v>
      </c>
      <c r="D508" s="241">
        <v>53.733333333333327</v>
      </c>
      <c r="E508" s="231">
        <v>53.216666666666654</v>
      </c>
      <c r="F508" s="231">
        <v>52.483333333333327</v>
      </c>
      <c r="G508" s="231">
        <v>51.966666666666654</v>
      </c>
      <c r="H508" s="231">
        <v>54.466666666666654</v>
      </c>
      <c r="I508" s="231">
        <v>54.98333333333332</v>
      </c>
      <c r="J508" s="231">
        <v>55.716666666666654</v>
      </c>
      <c r="K508" s="230">
        <v>54.25</v>
      </c>
      <c r="L508" s="230">
        <v>53</v>
      </c>
      <c r="M508" s="230">
        <v>247.87917999999999</v>
      </c>
      <c r="N508" s="1"/>
      <c r="O508" s="1"/>
    </row>
    <row r="509" spans="1:15" ht="12.75" customHeight="1">
      <c r="A509" s="30">
        <v>499</v>
      </c>
      <c r="B509" s="216" t="s">
        <v>797</v>
      </c>
      <c r="C509" s="216">
        <v>502.1</v>
      </c>
      <c r="D509" s="241">
        <v>503.8</v>
      </c>
      <c r="E509" s="231">
        <v>498.40000000000003</v>
      </c>
      <c r="F509" s="231">
        <v>494.70000000000005</v>
      </c>
      <c r="G509" s="231">
        <v>489.30000000000007</v>
      </c>
      <c r="H509" s="231">
        <v>507.5</v>
      </c>
      <c r="I509" s="231">
        <v>512.9</v>
      </c>
      <c r="J509" s="231">
        <v>516.59999999999991</v>
      </c>
      <c r="K509" s="230">
        <v>509.2</v>
      </c>
      <c r="L509" s="230">
        <v>500.1</v>
      </c>
      <c r="M509" s="230">
        <v>11.399089999999999</v>
      </c>
      <c r="N509" s="1"/>
      <c r="O509" s="1"/>
    </row>
    <row r="510" spans="1:15" ht="12.75" customHeight="1">
      <c r="A510" s="264">
        <v>500</v>
      </c>
      <c r="B510" s="216" t="s">
        <v>508</v>
      </c>
      <c r="C510" s="241">
        <v>1519.25</v>
      </c>
      <c r="D510" s="231">
        <v>1529.8</v>
      </c>
      <c r="E510" s="231">
        <v>1504.6</v>
      </c>
      <c r="F510" s="231">
        <v>1489.95</v>
      </c>
      <c r="G510" s="231">
        <v>1464.75</v>
      </c>
      <c r="H510" s="231">
        <v>1544.4499999999998</v>
      </c>
      <c r="I510" s="231">
        <v>1569.65</v>
      </c>
      <c r="J510" s="230">
        <v>1584.2999999999997</v>
      </c>
      <c r="K510" s="230">
        <v>1555</v>
      </c>
      <c r="L510" s="230">
        <v>1515.15</v>
      </c>
      <c r="M510" s="216">
        <v>0.13078999999999999</v>
      </c>
      <c r="N510" s="1"/>
      <c r="O510" s="1"/>
    </row>
    <row r="511" spans="1:15" ht="12.75" customHeight="1">
      <c r="A511" s="216">
        <v>501</v>
      </c>
      <c r="B511" s="216" t="s">
        <v>509</v>
      </c>
      <c r="C511" s="216">
        <v>1314.6</v>
      </c>
      <c r="D511" s="241">
        <v>1316.8166666666666</v>
      </c>
      <c r="E511" s="231">
        <v>1300.5833333333333</v>
      </c>
      <c r="F511" s="231">
        <v>1286.5666666666666</v>
      </c>
      <c r="G511" s="231">
        <v>1270.3333333333333</v>
      </c>
      <c r="H511" s="231">
        <v>1330.8333333333333</v>
      </c>
      <c r="I511" s="231">
        <v>1347.0666666666668</v>
      </c>
      <c r="J511" s="231">
        <v>1361.0833333333333</v>
      </c>
      <c r="K511" s="230">
        <v>1333.05</v>
      </c>
      <c r="L511" s="230">
        <v>1302.8</v>
      </c>
      <c r="M511" s="230">
        <v>0.43735000000000002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67"/>
      <c r="B5" s="368"/>
      <c r="C5" s="367"/>
      <c r="D5" s="368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39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510</v>
      </c>
      <c r="B7" s="369" t="s">
        <v>511</v>
      </c>
      <c r="C7" s="368"/>
      <c r="D7" s="7">
        <f>Main!B10</f>
        <v>45034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512</v>
      </c>
      <c r="B9" s="83" t="s">
        <v>513</v>
      </c>
      <c r="C9" s="83" t="s">
        <v>514</v>
      </c>
      <c r="D9" s="83" t="s">
        <v>515</v>
      </c>
      <c r="E9" s="83" t="s">
        <v>516</v>
      </c>
      <c r="F9" s="83" t="s">
        <v>517</v>
      </c>
      <c r="G9" s="83" t="s">
        <v>518</v>
      </c>
      <c r="H9" s="83" t="s">
        <v>519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45033</v>
      </c>
      <c r="B10" s="29">
        <v>530881</v>
      </c>
      <c r="C10" s="28" t="s">
        <v>970</v>
      </c>
      <c r="D10" s="28" t="s">
        <v>971</v>
      </c>
      <c r="E10" s="28" t="s">
        <v>520</v>
      </c>
      <c r="F10" s="85">
        <v>13000</v>
      </c>
      <c r="G10" s="29">
        <v>179.2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45033</v>
      </c>
      <c r="B11" s="29">
        <v>539304</v>
      </c>
      <c r="C11" s="28" t="s">
        <v>1004</v>
      </c>
      <c r="D11" s="28" t="s">
        <v>1005</v>
      </c>
      <c r="E11" s="28" t="s">
        <v>521</v>
      </c>
      <c r="F11" s="85">
        <v>210000</v>
      </c>
      <c r="G11" s="29">
        <v>50.95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45033</v>
      </c>
      <c r="B12" s="29">
        <v>543895</v>
      </c>
      <c r="C12" s="28" t="s">
        <v>1006</v>
      </c>
      <c r="D12" s="28" t="s">
        <v>960</v>
      </c>
      <c r="E12" s="28" t="s">
        <v>520</v>
      </c>
      <c r="F12" s="85">
        <v>72000</v>
      </c>
      <c r="G12" s="29">
        <v>65.73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45033</v>
      </c>
      <c r="B13" s="29">
        <v>543895</v>
      </c>
      <c r="C13" s="28" t="s">
        <v>1006</v>
      </c>
      <c r="D13" s="28" t="s">
        <v>1007</v>
      </c>
      <c r="E13" s="28" t="s">
        <v>520</v>
      </c>
      <c r="F13" s="85">
        <v>70000</v>
      </c>
      <c r="G13" s="29">
        <v>67.2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45033</v>
      </c>
      <c r="B14" s="29">
        <v>543895</v>
      </c>
      <c r="C14" s="28" t="s">
        <v>1006</v>
      </c>
      <c r="D14" s="28" t="s">
        <v>1008</v>
      </c>
      <c r="E14" s="28" t="s">
        <v>520</v>
      </c>
      <c r="F14" s="85">
        <v>136000</v>
      </c>
      <c r="G14" s="29">
        <v>64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45033</v>
      </c>
      <c r="B15" s="29">
        <v>543895</v>
      </c>
      <c r="C15" s="28" t="s">
        <v>1006</v>
      </c>
      <c r="D15" s="28" t="s">
        <v>1009</v>
      </c>
      <c r="E15" s="28" t="s">
        <v>521</v>
      </c>
      <c r="F15" s="85">
        <v>938000</v>
      </c>
      <c r="G15" s="29">
        <v>65.069999999999993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45033</v>
      </c>
      <c r="B16" s="29">
        <v>543895</v>
      </c>
      <c r="C16" s="28" t="s">
        <v>1006</v>
      </c>
      <c r="D16" s="28" t="s">
        <v>1010</v>
      </c>
      <c r="E16" s="28" t="s">
        <v>520</v>
      </c>
      <c r="F16" s="85">
        <v>80000</v>
      </c>
      <c r="G16" s="29">
        <v>64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45033</v>
      </c>
      <c r="B17" s="29">
        <v>543895</v>
      </c>
      <c r="C17" s="28" t="s">
        <v>1006</v>
      </c>
      <c r="D17" s="28" t="s">
        <v>1011</v>
      </c>
      <c r="E17" s="28" t="s">
        <v>520</v>
      </c>
      <c r="F17" s="85">
        <v>220000</v>
      </c>
      <c r="G17" s="29">
        <v>64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45033</v>
      </c>
      <c r="B18" s="29">
        <v>543895</v>
      </c>
      <c r="C18" s="28" t="s">
        <v>1006</v>
      </c>
      <c r="D18" s="28" t="s">
        <v>961</v>
      </c>
      <c r="E18" s="28" t="s">
        <v>520</v>
      </c>
      <c r="F18" s="85">
        <v>100000</v>
      </c>
      <c r="G18" s="29">
        <v>64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45033</v>
      </c>
      <c r="B19" s="29">
        <v>542802</v>
      </c>
      <c r="C19" s="28" t="s">
        <v>959</v>
      </c>
      <c r="D19" s="28" t="s">
        <v>963</v>
      </c>
      <c r="E19" s="28" t="s">
        <v>520</v>
      </c>
      <c r="F19" s="85">
        <v>780863</v>
      </c>
      <c r="G19" s="29">
        <v>8.93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45033</v>
      </c>
      <c r="B20" s="29">
        <v>542802</v>
      </c>
      <c r="C20" s="28" t="s">
        <v>959</v>
      </c>
      <c r="D20" s="28" t="s">
        <v>963</v>
      </c>
      <c r="E20" s="28" t="s">
        <v>521</v>
      </c>
      <c r="F20" s="85">
        <v>705863</v>
      </c>
      <c r="G20" s="29">
        <v>9.26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45033</v>
      </c>
      <c r="B21" s="29">
        <v>541703</v>
      </c>
      <c r="C21" s="28" t="s">
        <v>1012</v>
      </c>
      <c r="D21" s="28" t="s">
        <v>1013</v>
      </c>
      <c r="E21" s="28" t="s">
        <v>521</v>
      </c>
      <c r="F21" s="85">
        <v>28800</v>
      </c>
      <c r="G21" s="29">
        <v>33.68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45033</v>
      </c>
      <c r="B22" s="29">
        <v>531913</v>
      </c>
      <c r="C22" s="28" t="s">
        <v>1014</v>
      </c>
      <c r="D22" s="28" t="s">
        <v>1015</v>
      </c>
      <c r="E22" s="28" t="s">
        <v>520</v>
      </c>
      <c r="F22" s="85">
        <v>40000</v>
      </c>
      <c r="G22" s="29">
        <v>6.34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45033</v>
      </c>
      <c r="B23" s="29">
        <v>531913</v>
      </c>
      <c r="C23" s="28" t="s">
        <v>1014</v>
      </c>
      <c r="D23" s="28" t="s">
        <v>974</v>
      </c>
      <c r="E23" s="28" t="s">
        <v>521</v>
      </c>
      <c r="F23" s="85">
        <v>26874</v>
      </c>
      <c r="G23" s="29">
        <v>6.34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45033</v>
      </c>
      <c r="B24" s="29">
        <v>526717</v>
      </c>
      <c r="C24" s="28" t="s">
        <v>1016</v>
      </c>
      <c r="D24" s="28" t="s">
        <v>1017</v>
      </c>
      <c r="E24" s="28" t="s">
        <v>521</v>
      </c>
      <c r="F24" s="85">
        <v>225678</v>
      </c>
      <c r="G24" s="29">
        <v>230.01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45033</v>
      </c>
      <c r="B25" s="29">
        <v>526717</v>
      </c>
      <c r="C25" s="28" t="s">
        <v>1016</v>
      </c>
      <c r="D25" s="28" t="s">
        <v>1018</v>
      </c>
      <c r="E25" s="28" t="s">
        <v>520</v>
      </c>
      <c r="F25" s="85">
        <v>225678</v>
      </c>
      <c r="G25" s="29">
        <v>230.01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45033</v>
      </c>
      <c r="B26" s="29">
        <v>542924</v>
      </c>
      <c r="C26" s="28" t="s">
        <v>1019</v>
      </c>
      <c r="D26" s="28" t="s">
        <v>1020</v>
      </c>
      <c r="E26" s="28" t="s">
        <v>520</v>
      </c>
      <c r="F26" s="85">
        <v>70000</v>
      </c>
      <c r="G26" s="29">
        <v>3.78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45033</v>
      </c>
      <c r="B27" s="29">
        <v>542924</v>
      </c>
      <c r="C27" s="28" t="s">
        <v>1019</v>
      </c>
      <c r="D27" s="28" t="s">
        <v>973</v>
      </c>
      <c r="E27" s="28" t="s">
        <v>521</v>
      </c>
      <c r="F27" s="85">
        <v>115500</v>
      </c>
      <c r="G27" s="29">
        <v>3.78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45033</v>
      </c>
      <c r="B28" s="29">
        <v>542924</v>
      </c>
      <c r="C28" s="28" t="s">
        <v>1019</v>
      </c>
      <c r="D28" s="28" t="s">
        <v>973</v>
      </c>
      <c r="E28" s="28" t="s">
        <v>520</v>
      </c>
      <c r="F28" s="85">
        <v>115500</v>
      </c>
      <c r="G28" s="29">
        <v>3.65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45033</v>
      </c>
      <c r="B29" s="29">
        <v>539814</v>
      </c>
      <c r="C29" s="28" t="s">
        <v>1021</v>
      </c>
      <c r="D29" s="28" t="s">
        <v>1022</v>
      </c>
      <c r="E29" s="28" t="s">
        <v>520</v>
      </c>
      <c r="F29" s="85">
        <v>20160</v>
      </c>
      <c r="G29" s="29">
        <v>54.12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45033</v>
      </c>
      <c r="B30" s="29">
        <v>540809</v>
      </c>
      <c r="C30" s="28" t="s">
        <v>1023</v>
      </c>
      <c r="D30" s="28" t="s">
        <v>1024</v>
      </c>
      <c r="E30" s="28" t="s">
        <v>520</v>
      </c>
      <c r="F30" s="85">
        <v>77950</v>
      </c>
      <c r="G30" s="29">
        <v>38.19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45033</v>
      </c>
      <c r="B31" s="29">
        <v>543207</v>
      </c>
      <c r="C31" s="28" t="s">
        <v>972</v>
      </c>
      <c r="D31" s="28" t="s">
        <v>1025</v>
      </c>
      <c r="E31" s="28" t="s">
        <v>520</v>
      </c>
      <c r="F31" s="85">
        <v>79874</v>
      </c>
      <c r="G31" s="29">
        <v>6.77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45033</v>
      </c>
      <c r="B32" s="29">
        <v>543207</v>
      </c>
      <c r="C32" s="28" t="s">
        <v>972</v>
      </c>
      <c r="D32" s="28" t="s">
        <v>1026</v>
      </c>
      <c r="E32" s="28" t="s">
        <v>520</v>
      </c>
      <c r="F32" s="85">
        <v>300000</v>
      </c>
      <c r="G32" s="29">
        <v>6.84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45033</v>
      </c>
      <c r="B33" s="29">
        <v>543207</v>
      </c>
      <c r="C33" s="28" t="s">
        <v>972</v>
      </c>
      <c r="D33" s="28" t="s">
        <v>1027</v>
      </c>
      <c r="E33" s="28" t="s">
        <v>521</v>
      </c>
      <c r="F33" s="85">
        <v>72585</v>
      </c>
      <c r="G33" s="29">
        <v>6.27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45033</v>
      </c>
      <c r="B34" s="29">
        <v>543207</v>
      </c>
      <c r="C34" s="28" t="s">
        <v>972</v>
      </c>
      <c r="D34" s="28" t="s">
        <v>1028</v>
      </c>
      <c r="E34" s="28" t="s">
        <v>521</v>
      </c>
      <c r="F34" s="85">
        <v>86957</v>
      </c>
      <c r="G34" s="29">
        <v>6.81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45033</v>
      </c>
      <c r="B35" s="29">
        <v>543207</v>
      </c>
      <c r="C35" s="28" t="s">
        <v>972</v>
      </c>
      <c r="D35" s="28" t="s">
        <v>974</v>
      </c>
      <c r="E35" s="28" t="s">
        <v>521</v>
      </c>
      <c r="F35" s="85">
        <v>388904</v>
      </c>
      <c r="G35" s="29">
        <v>6.8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45033</v>
      </c>
      <c r="B36" s="29">
        <v>543207</v>
      </c>
      <c r="C36" s="28" t="s">
        <v>972</v>
      </c>
      <c r="D36" s="28" t="s">
        <v>1028</v>
      </c>
      <c r="E36" s="28" t="s">
        <v>520</v>
      </c>
      <c r="F36" s="85">
        <v>51957</v>
      </c>
      <c r="G36" s="29">
        <v>6.4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45033</v>
      </c>
      <c r="B37" s="29">
        <v>543207</v>
      </c>
      <c r="C37" s="28" t="s">
        <v>972</v>
      </c>
      <c r="D37" s="28" t="s">
        <v>973</v>
      </c>
      <c r="E37" s="28" t="s">
        <v>520</v>
      </c>
      <c r="F37" s="85">
        <v>178102</v>
      </c>
      <c r="G37" s="29">
        <v>6.56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45033</v>
      </c>
      <c r="B38" s="29">
        <v>543207</v>
      </c>
      <c r="C38" s="28" t="s">
        <v>972</v>
      </c>
      <c r="D38" s="28" t="s">
        <v>974</v>
      </c>
      <c r="E38" s="28" t="s">
        <v>520</v>
      </c>
      <c r="F38" s="85">
        <v>45000</v>
      </c>
      <c r="G38" s="29">
        <v>6.83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45033</v>
      </c>
      <c r="B39" s="29">
        <v>543460</v>
      </c>
      <c r="C39" s="28" t="s">
        <v>1029</v>
      </c>
      <c r="D39" s="28" t="s">
        <v>1030</v>
      </c>
      <c r="E39" s="28" t="s">
        <v>520</v>
      </c>
      <c r="F39" s="85">
        <v>14000</v>
      </c>
      <c r="G39" s="29">
        <v>75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45033</v>
      </c>
      <c r="B40" s="29">
        <v>543460</v>
      </c>
      <c r="C40" s="28" t="s">
        <v>1029</v>
      </c>
      <c r="D40" s="28" t="s">
        <v>1031</v>
      </c>
      <c r="E40" s="28" t="s">
        <v>520</v>
      </c>
      <c r="F40" s="85">
        <v>2000</v>
      </c>
      <c r="G40" s="29">
        <v>80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45033</v>
      </c>
      <c r="B41" s="29">
        <v>543460</v>
      </c>
      <c r="C41" s="28" t="s">
        <v>1029</v>
      </c>
      <c r="D41" s="28" t="s">
        <v>1031</v>
      </c>
      <c r="E41" s="28" t="s">
        <v>521</v>
      </c>
      <c r="F41" s="85">
        <v>16000</v>
      </c>
      <c r="G41" s="29">
        <v>76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45033</v>
      </c>
      <c r="B42" s="29">
        <v>538452</v>
      </c>
      <c r="C42" s="28" t="s">
        <v>1032</v>
      </c>
      <c r="D42" s="28" t="s">
        <v>1033</v>
      </c>
      <c r="E42" s="28" t="s">
        <v>520</v>
      </c>
      <c r="F42" s="85">
        <v>36300</v>
      </c>
      <c r="G42" s="29">
        <v>22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45033</v>
      </c>
      <c r="B43" s="29">
        <v>538452</v>
      </c>
      <c r="C43" s="28" t="s">
        <v>1032</v>
      </c>
      <c r="D43" s="28" t="s">
        <v>1034</v>
      </c>
      <c r="E43" s="28" t="s">
        <v>520</v>
      </c>
      <c r="F43" s="85">
        <v>27300</v>
      </c>
      <c r="G43" s="29">
        <v>22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45033</v>
      </c>
      <c r="B44" s="29">
        <v>538452</v>
      </c>
      <c r="C44" s="28" t="s">
        <v>1032</v>
      </c>
      <c r="D44" s="28" t="s">
        <v>1035</v>
      </c>
      <c r="E44" s="28" t="s">
        <v>520</v>
      </c>
      <c r="F44" s="85">
        <v>29500</v>
      </c>
      <c r="G44" s="29">
        <v>22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45033</v>
      </c>
      <c r="B45" s="29">
        <v>538452</v>
      </c>
      <c r="C45" s="28" t="s">
        <v>1032</v>
      </c>
      <c r="D45" s="28" t="s">
        <v>1036</v>
      </c>
      <c r="E45" s="28" t="s">
        <v>521</v>
      </c>
      <c r="F45" s="85">
        <v>163822</v>
      </c>
      <c r="G45" s="29">
        <v>22.02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45033</v>
      </c>
      <c r="B46" s="29">
        <v>530111</v>
      </c>
      <c r="C46" s="28" t="s">
        <v>1037</v>
      </c>
      <c r="D46" s="28" t="s">
        <v>1038</v>
      </c>
      <c r="E46" s="28" t="s">
        <v>520</v>
      </c>
      <c r="F46" s="85">
        <v>58100</v>
      </c>
      <c r="G46" s="29">
        <v>52.55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45033</v>
      </c>
      <c r="B47" s="29">
        <v>530111</v>
      </c>
      <c r="C47" s="28" t="s">
        <v>1037</v>
      </c>
      <c r="D47" s="28" t="s">
        <v>1039</v>
      </c>
      <c r="E47" s="28" t="s">
        <v>521</v>
      </c>
      <c r="F47" s="85">
        <v>50000</v>
      </c>
      <c r="G47" s="29">
        <v>53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45033</v>
      </c>
      <c r="B48" s="29">
        <v>539673</v>
      </c>
      <c r="C48" s="28" t="s">
        <v>1040</v>
      </c>
      <c r="D48" s="28" t="s">
        <v>978</v>
      </c>
      <c r="E48" s="28" t="s">
        <v>520</v>
      </c>
      <c r="F48" s="85">
        <v>10419</v>
      </c>
      <c r="G48" s="29">
        <v>26.34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45033</v>
      </c>
      <c r="B49" s="29">
        <v>543366</v>
      </c>
      <c r="C49" s="28" t="s">
        <v>1041</v>
      </c>
      <c r="D49" s="28" t="s">
        <v>1042</v>
      </c>
      <c r="E49" s="28" t="s">
        <v>520</v>
      </c>
      <c r="F49" s="85">
        <v>4800</v>
      </c>
      <c r="G49" s="29">
        <v>78.44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45033</v>
      </c>
      <c r="B50" s="29">
        <v>511700</v>
      </c>
      <c r="C50" s="28" t="s">
        <v>962</v>
      </c>
      <c r="D50" s="28" t="s">
        <v>1043</v>
      </c>
      <c r="E50" s="28" t="s">
        <v>521</v>
      </c>
      <c r="F50" s="85">
        <v>135000</v>
      </c>
      <c r="G50" s="29">
        <v>65.08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45033</v>
      </c>
      <c r="B51" s="29">
        <v>511700</v>
      </c>
      <c r="C51" s="28" t="s">
        <v>962</v>
      </c>
      <c r="D51" s="28" t="s">
        <v>1044</v>
      </c>
      <c r="E51" s="28" t="s">
        <v>521</v>
      </c>
      <c r="F51" s="85">
        <v>3956</v>
      </c>
      <c r="G51" s="29">
        <v>64.849999999999994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45033</v>
      </c>
      <c r="B52" s="29">
        <v>511700</v>
      </c>
      <c r="C52" s="28" t="s">
        <v>962</v>
      </c>
      <c r="D52" s="28" t="s">
        <v>1045</v>
      </c>
      <c r="E52" s="28" t="s">
        <v>520</v>
      </c>
      <c r="F52" s="85">
        <v>22600</v>
      </c>
      <c r="G52" s="29">
        <v>64.77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45033</v>
      </c>
      <c r="B53" s="29">
        <v>511700</v>
      </c>
      <c r="C53" s="28" t="s">
        <v>962</v>
      </c>
      <c r="D53" s="28" t="s">
        <v>1046</v>
      </c>
      <c r="E53" s="28" t="s">
        <v>520</v>
      </c>
      <c r="F53" s="85">
        <v>79200</v>
      </c>
      <c r="G53" s="29">
        <v>65.03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45033</v>
      </c>
      <c r="B54" s="29">
        <v>511700</v>
      </c>
      <c r="C54" s="28" t="s">
        <v>962</v>
      </c>
      <c r="D54" s="28" t="s">
        <v>1044</v>
      </c>
      <c r="E54" s="28" t="s">
        <v>520</v>
      </c>
      <c r="F54" s="85">
        <v>40966</v>
      </c>
      <c r="G54" s="29">
        <v>65.069999999999993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45033</v>
      </c>
      <c r="B55" s="29">
        <v>511700</v>
      </c>
      <c r="C55" s="28" t="s">
        <v>962</v>
      </c>
      <c r="D55" s="28" t="s">
        <v>1047</v>
      </c>
      <c r="E55" s="28" t="s">
        <v>520</v>
      </c>
      <c r="F55" s="85">
        <v>84390</v>
      </c>
      <c r="G55" s="29">
        <v>65.08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45033</v>
      </c>
      <c r="B56" s="29">
        <v>511700</v>
      </c>
      <c r="C56" s="28" t="s">
        <v>962</v>
      </c>
      <c r="D56" s="28" t="s">
        <v>1048</v>
      </c>
      <c r="E56" s="28" t="s">
        <v>520</v>
      </c>
      <c r="F56" s="85">
        <v>25400</v>
      </c>
      <c r="G56" s="29">
        <v>65.08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45033</v>
      </c>
      <c r="B57" s="29">
        <v>511700</v>
      </c>
      <c r="C57" s="28" t="s">
        <v>962</v>
      </c>
      <c r="D57" s="28" t="s">
        <v>1049</v>
      </c>
      <c r="E57" s="28" t="s">
        <v>520</v>
      </c>
      <c r="F57" s="85">
        <v>45000</v>
      </c>
      <c r="G57" s="29">
        <v>64.42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45033</v>
      </c>
      <c r="B58" s="29">
        <v>511700</v>
      </c>
      <c r="C58" s="28" t="s">
        <v>962</v>
      </c>
      <c r="D58" s="28" t="s">
        <v>1050</v>
      </c>
      <c r="E58" s="28" t="s">
        <v>521</v>
      </c>
      <c r="F58" s="85">
        <v>40000</v>
      </c>
      <c r="G58" s="29">
        <v>65.08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45033</v>
      </c>
      <c r="B59" s="29">
        <v>511700</v>
      </c>
      <c r="C59" s="28" t="s">
        <v>962</v>
      </c>
      <c r="D59" s="28" t="s">
        <v>1051</v>
      </c>
      <c r="E59" s="28" t="s">
        <v>520</v>
      </c>
      <c r="F59" s="85">
        <v>43220</v>
      </c>
      <c r="G59" s="29">
        <v>65.040000000000006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45033</v>
      </c>
      <c r="B60" s="29">
        <v>511700</v>
      </c>
      <c r="C60" s="28" t="s">
        <v>962</v>
      </c>
      <c r="D60" s="28" t="s">
        <v>1052</v>
      </c>
      <c r="E60" s="28" t="s">
        <v>521</v>
      </c>
      <c r="F60" s="85">
        <v>125000</v>
      </c>
      <c r="G60" s="29">
        <v>65.08</v>
      </c>
      <c r="H60" s="29" t="s">
        <v>302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45033</v>
      </c>
      <c r="B61" s="29">
        <v>543799</v>
      </c>
      <c r="C61" s="28" t="s">
        <v>1053</v>
      </c>
      <c r="D61" s="28" t="s">
        <v>1054</v>
      </c>
      <c r="E61" s="28" t="s">
        <v>521</v>
      </c>
      <c r="F61" s="85">
        <v>54000</v>
      </c>
      <c r="G61" s="29">
        <v>31</v>
      </c>
      <c r="H61" s="29" t="s">
        <v>302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45033</v>
      </c>
      <c r="B62" s="29">
        <v>543799</v>
      </c>
      <c r="C62" s="28" t="s">
        <v>1053</v>
      </c>
      <c r="D62" s="28" t="s">
        <v>1045</v>
      </c>
      <c r="E62" s="28" t="s">
        <v>521</v>
      </c>
      <c r="F62" s="85">
        <v>42000</v>
      </c>
      <c r="G62" s="29">
        <v>31.65</v>
      </c>
      <c r="H62" s="29" t="s">
        <v>302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45033</v>
      </c>
      <c r="B63" s="29">
        <v>543799</v>
      </c>
      <c r="C63" s="28" t="s">
        <v>1053</v>
      </c>
      <c r="D63" s="28" t="s">
        <v>1045</v>
      </c>
      <c r="E63" s="28" t="s">
        <v>520</v>
      </c>
      <c r="F63" s="85">
        <v>12000</v>
      </c>
      <c r="G63" s="29">
        <v>31.45</v>
      </c>
      <c r="H63" s="29" t="s">
        <v>302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45033</v>
      </c>
      <c r="B64" s="29">
        <v>543799</v>
      </c>
      <c r="C64" s="28" t="s">
        <v>1053</v>
      </c>
      <c r="D64" s="28" t="s">
        <v>1047</v>
      </c>
      <c r="E64" s="28" t="s">
        <v>520</v>
      </c>
      <c r="F64" s="85">
        <v>30000</v>
      </c>
      <c r="G64" s="29">
        <v>31</v>
      </c>
      <c r="H64" s="29" t="s">
        <v>302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45033</v>
      </c>
      <c r="B65" s="29">
        <v>543799</v>
      </c>
      <c r="C65" s="28" t="s">
        <v>1053</v>
      </c>
      <c r="D65" s="28" t="s">
        <v>1049</v>
      </c>
      <c r="E65" s="28" t="s">
        <v>520</v>
      </c>
      <c r="F65" s="85">
        <v>30000</v>
      </c>
      <c r="G65" s="29">
        <v>30.96</v>
      </c>
      <c r="H65" s="29" t="s">
        <v>302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45033</v>
      </c>
      <c r="B66" s="29">
        <v>542765</v>
      </c>
      <c r="C66" s="28" t="s">
        <v>936</v>
      </c>
      <c r="D66" s="28" t="s">
        <v>975</v>
      </c>
      <c r="E66" s="28" t="s">
        <v>521</v>
      </c>
      <c r="F66" s="85">
        <v>15000</v>
      </c>
      <c r="G66" s="29">
        <v>200.72</v>
      </c>
      <c r="H66" s="29" t="s">
        <v>302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45033</v>
      </c>
      <c r="B67" s="29">
        <v>542765</v>
      </c>
      <c r="C67" s="28" t="s">
        <v>936</v>
      </c>
      <c r="D67" s="28" t="s">
        <v>1055</v>
      </c>
      <c r="E67" s="28" t="s">
        <v>520</v>
      </c>
      <c r="F67" s="85">
        <v>2000</v>
      </c>
      <c r="G67" s="29">
        <v>200.72</v>
      </c>
      <c r="H67" s="29" t="s">
        <v>302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45033</v>
      </c>
      <c r="B68" s="29">
        <v>542765</v>
      </c>
      <c r="C68" s="28" t="s">
        <v>936</v>
      </c>
      <c r="D68" s="28" t="s">
        <v>1056</v>
      </c>
      <c r="E68" s="28" t="s">
        <v>520</v>
      </c>
      <c r="F68" s="85">
        <v>10000</v>
      </c>
      <c r="G68" s="29">
        <v>200.72</v>
      </c>
      <c r="H68" s="29" t="s">
        <v>302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45033</v>
      </c>
      <c r="B69" s="29">
        <v>542765</v>
      </c>
      <c r="C69" s="28" t="s">
        <v>936</v>
      </c>
      <c r="D69" s="28" t="s">
        <v>976</v>
      </c>
      <c r="E69" s="28" t="s">
        <v>520</v>
      </c>
      <c r="F69" s="85">
        <v>2000</v>
      </c>
      <c r="G69" s="29">
        <v>200.72</v>
      </c>
      <c r="H69" s="29" t="s">
        <v>302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45033</v>
      </c>
      <c r="B70" s="29">
        <v>539402</v>
      </c>
      <c r="C70" s="28" t="s">
        <v>1057</v>
      </c>
      <c r="D70" s="28" t="s">
        <v>1058</v>
      </c>
      <c r="E70" s="28" t="s">
        <v>521</v>
      </c>
      <c r="F70" s="85">
        <v>72536</v>
      </c>
      <c r="G70" s="29">
        <v>16.54</v>
      </c>
      <c r="H70" s="29" t="s">
        <v>302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45033</v>
      </c>
      <c r="B71" s="29">
        <v>505537</v>
      </c>
      <c r="C71" s="28" t="s">
        <v>210</v>
      </c>
      <c r="D71" s="28" t="s">
        <v>1059</v>
      </c>
      <c r="E71" s="28" t="s">
        <v>520</v>
      </c>
      <c r="F71" s="85">
        <v>9019998</v>
      </c>
      <c r="G71" s="29">
        <v>204.5</v>
      </c>
      <c r="H71" s="29" t="s">
        <v>302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45033</v>
      </c>
      <c r="B72" s="29">
        <v>505537</v>
      </c>
      <c r="C72" s="28" t="s">
        <v>210</v>
      </c>
      <c r="D72" s="28" t="s">
        <v>1060</v>
      </c>
      <c r="E72" s="28" t="s">
        <v>520</v>
      </c>
      <c r="F72" s="85">
        <v>11019999</v>
      </c>
      <c r="G72" s="29">
        <v>204.5</v>
      </c>
      <c r="H72" s="29" t="s">
        <v>302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45033</v>
      </c>
      <c r="B73" s="29">
        <v>505537</v>
      </c>
      <c r="C73" s="28" t="s">
        <v>210</v>
      </c>
      <c r="D73" s="28" t="s">
        <v>1060</v>
      </c>
      <c r="E73" s="28" t="s">
        <v>520</v>
      </c>
      <c r="F73" s="85">
        <v>4815000</v>
      </c>
      <c r="G73" s="29">
        <v>204.5</v>
      </c>
      <c r="H73" s="29" t="s">
        <v>302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45033</v>
      </c>
      <c r="B74" s="29">
        <v>505537</v>
      </c>
      <c r="C74" s="28" t="s">
        <v>210</v>
      </c>
      <c r="D74" s="28" t="s">
        <v>1061</v>
      </c>
      <c r="E74" s="28" t="s">
        <v>520</v>
      </c>
      <c r="F74" s="85">
        <v>6420000</v>
      </c>
      <c r="G74" s="29">
        <v>204.5</v>
      </c>
      <c r="H74" s="29" t="s">
        <v>302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45033</v>
      </c>
      <c r="B75" s="29">
        <v>505537</v>
      </c>
      <c r="C75" s="28" t="s">
        <v>210</v>
      </c>
      <c r="D75" s="28" t="s">
        <v>1062</v>
      </c>
      <c r="E75" s="28" t="s">
        <v>521</v>
      </c>
      <c r="F75" s="85">
        <v>49112015</v>
      </c>
      <c r="G75" s="29">
        <v>204.5</v>
      </c>
      <c r="H75" s="29" t="s">
        <v>302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45033</v>
      </c>
      <c r="B76" s="29">
        <v>511018</v>
      </c>
      <c r="C76" s="28" t="s">
        <v>977</v>
      </c>
      <c r="D76" s="28" t="s">
        <v>1063</v>
      </c>
      <c r="E76" s="28" t="s">
        <v>521</v>
      </c>
      <c r="F76" s="85">
        <v>11000</v>
      </c>
      <c r="G76" s="29">
        <v>26</v>
      </c>
      <c r="H76" s="29" t="s">
        <v>302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45033</v>
      </c>
      <c r="B77" s="29">
        <v>511018</v>
      </c>
      <c r="C77" s="28" t="s">
        <v>977</v>
      </c>
      <c r="D77" s="28" t="s">
        <v>978</v>
      </c>
      <c r="E77" s="28" t="s">
        <v>520</v>
      </c>
      <c r="F77" s="85">
        <v>13027</v>
      </c>
      <c r="G77" s="29">
        <v>26.06</v>
      </c>
      <c r="H77" s="29" t="s">
        <v>302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45033</v>
      </c>
      <c r="B78" s="29" t="s">
        <v>1064</v>
      </c>
      <c r="C78" s="28" t="s">
        <v>1065</v>
      </c>
      <c r="D78" s="28" t="s">
        <v>1066</v>
      </c>
      <c r="E78" s="28" t="s">
        <v>520</v>
      </c>
      <c r="F78" s="85">
        <v>77300</v>
      </c>
      <c r="G78" s="29">
        <v>28.19</v>
      </c>
      <c r="H78" s="29" t="s">
        <v>866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45033</v>
      </c>
      <c r="B79" s="29" t="s">
        <v>1067</v>
      </c>
      <c r="C79" s="28" t="s">
        <v>1068</v>
      </c>
      <c r="D79" s="28" t="s">
        <v>1069</v>
      </c>
      <c r="E79" s="28" t="s">
        <v>520</v>
      </c>
      <c r="F79" s="85">
        <v>197812</v>
      </c>
      <c r="G79" s="29">
        <v>214</v>
      </c>
      <c r="H79" s="29" t="s">
        <v>866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45033</v>
      </c>
      <c r="B80" s="29" t="s">
        <v>901</v>
      </c>
      <c r="C80" s="28" t="s">
        <v>902</v>
      </c>
      <c r="D80" s="28" t="s">
        <v>1070</v>
      </c>
      <c r="E80" s="28" t="s">
        <v>520</v>
      </c>
      <c r="F80" s="85">
        <v>1031528</v>
      </c>
      <c r="G80" s="29">
        <v>68.78</v>
      </c>
      <c r="H80" s="29" t="s">
        <v>866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45033</v>
      </c>
      <c r="B81" s="29" t="s">
        <v>901</v>
      </c>
      <c r="C81" s="28" t="s">
        <v>902</v>
      </c>
      <c r="D81" s="28" t="s">
        <v>1071</v>
      </c>
      <c r="E81" s="28" t="s">
        <v>520</v>
      </c>
      <c r="F81" s="85">
        <v>1496506</v>
      </c>
      <c r="G81" s="29">
        <v>68.48</v>
      </c>
      <c r="H81" s="29" t="s">
        <v>866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45033</v>
      </c>
      <c r="B82" s="29" t="s">
        <v>1072</v>
      </c>
      <c r="C82" s="28" t="s">
        <v>1073</v>
      </c>
      <c r="D82" s="28" t="s">
        <v>1074</v>
      </c>
      <c r="E82" s="28" t="s">
        <v>520</v>
      </c>
      <c r="F82" s="85">
        <v>176161</v>
      </c>
      <c r="G82" s="29">
        <v>129.24</v>
      </c>
      <c r="H82" s="29" t="s">
        <v>866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45033</v>
      </c>
      <c r="B83" s="29" t="s">
        <v>1075</v>
      </c>
      <c r="C83" s="28" t="s">
        <v>1076</v>
      </c>
      <c r="D83" s="28" t="s">
        <v>1077</v>
      </c>
      <c r="E83" s="28" t="s">
        <v>520</v>
      </c>
      <c r="F83" s="85">
        <v>99850</v>
      </c>
      <c r="G83" s="29">
        <v>38.119999999999997</v>
      </c>
      <c r="H83" s="29" t="s">
        <v>866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45033</v>
      </c>
      <c r="B84" s="29" t="s">
        <v>1078</v>
      </c>
      <c r="C84" s="28" t="s">
        <v>1079</v>
      </c>
      <c r="D84" s="28" t="s">
        <v>1080</v>
      </c>
      <c r="E84" s="28" t="s">
        <v>520</v>
      </c>
      <c r="F84" s="85">
        <v>128392</v>
      </c>
      <c r="G84" s="29">
        <v>5.53</v>
      </c>
      <c r="H84" s="29" t="s">
        <v>866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45033</v>
      </c>
      <c r="B85" s="29" t="s">
        <v>1081</v>
      </c>
      <c r="C85" s="28" t="s">
        <v>1082</v>
      </c>
      <c r="D85" s="28" t="s">
        <v>961</v>
      </c>
      <c r="E85" s="28" t="s">
        <v>520</v>
      </c>
      <c r="F85" s="85">
        <v>50000</v>
      </c>
      <c r="G85" s="29">
        <v>141.5</v>
      </c>
      <c r="H85" s="29" t="s">
        <v>866</v>
      </c>
      <c r="I85" s="73"/>
      <c r="J85" s="355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45033</v>
      </c>
      <c r="B86" s="29" t="s">
        <v>1081</v>
      </c>
      <c r="C86" s="28" t="s">
        <v>1082</v>
      </c>
      <c r="D86" s="28" t="s">
        <v>1083</v>
      </c>
      <c r="E86" s="28" t="s">
        <v>520</v>
      </c>
      <c r="F86" s="85">
        <v>45000</v>
      </c>
      <c r="G86" s="29">
        <v>141.5</v>
      </c>
      <c r="H86" s="29" t="s">
        <v>866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45033</v>
      </c>
      <c r="B87" s="29" t="s">
        <v>1081</v>
      </c>
      <c r="C87" s="28" t="s">
        <v>1082</v>
      </c>
      <c r="D87" s="28" t="s">
        <v>1084</v>
      </c>
      <c r="E87" s="28" t="s">
        <v>520</v>
      </c>
      <c r="F87" s="85">
        <v>50000</v>
      </c>
      <c r="G87" s="29">
        <v>141.5</v>
      </c>
      <c r="H87" s="29" t="s">
        <v>866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45033</v>
      </c>
      <c r="B88" s="29" t="s">
        <v>1081</v>
      </c>
      <c r="C88" s="28" t="s">
        <v>1082</v>
      </c>
      <c r="D88" s="28" t="s">
        <v>1085</v>
      </c>
      <c r="E88" s="28" t="s">
        <v>520</v>
      </c>
      <c r="F88" s="85">
        <v>76000</v>
      </c>
      <c r="G88" s="29">
        <v>141.5</v>
      </c>
      <c r="H88" s="29" t="s">
        <v>866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45033</v>
      </c>
      <c r="B89" s="29" t="s">
        <v>1081</v>
      </c>
      <c r="C89" s="28" t="s">
        <v>1082</v>
      </c>
      <c r="D89" s="28" t="s">
        <v>1086</v>
      </c>
      <c r="E89" s="28" t="s">
        <v>520</v>
      </c>
      <c r="F89" s="85">
        <v>35000</v>
      </c>
      <c r="G89" s="29">
        <v>141.5</v>
      </c>
      <c r="H89" s="29" t="s">
        <v>866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45033</v>
      </c>
      <c r="B90" s="29" t="s">
        <v>1081</v>
      </c>
      <c r="C90" s="28" t="s">
        <v>1082</v>
      </c>
      <c r="D90" s="28" t="s">
        <v>1087</v>
      </c>
      <c r="E90" s="28" t="s">
        <v>520</v>
      </c>
      <c r="F90" s="85">
        <v>36000</v>
      </c>
      <c r="G90" s="29">
        <v>148.44999999999999</v>
      </c>
      <c r="H90" s="29" t="s">
        <v>866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45033</v>
      </c>
      <c r="B91" s="29" t="s">
        <v>1088</v>
      </c>
      <c r="C91" s="28" t="s">
        <v>1089</v>
      </c>
      <c r="D91" s="28" t="s">
        <v>900</v>
      </c>
      <c r="E91" s="28" t="s">
        <v>520</v>
      </c>
      <c r="F91" s="85">
        <v>420090</v>
      </c>
      <c r="G91" s="29">
        <v>387.71</v>
      </c>
      <c r="H91" s="29" t="s">
        <v>866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45033</v>
      </c>
      <c r="B92" s="29" t="s">
        <v>1090</v>
      </c>
      <c r="C92" s="28" t="s">
        <v>1091</v>
      </c>
      <c r="D92" s="28" t="s">
        <v>982</v>
      </c>
      <c r="E92" s="28" t="s">
        <v>520</v>
      </c>
      <c r="F92" s="85">
        <v>71890</v>
      </c>
      <c r="G92" s="29">
        <v>150.87</v>
      </c>
      <c r="H92" s="29" t="s">
        <v>866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45033</v>
      </c>
      <c r="B93" s="29" t="s">
        <v>1090</v>
      </c>
      <c r="C93" s="28" t="s">
        <v>1091</v>
      </c>
      <c r="D93" s="28" t="s">
        <v>979</v>
      </c>
      <c r="E93" s="28" t="s">
        <v>520</v>
      </c>
      <c r="F93" s="85">
        <v>79144</v>
      </c>
      <c r="G93" s="29">
        <v>145.59</v>
      </c>
      <c r="H93" s="29" t="s">
        <v>866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45033</v>
      </c>
      <c r="B94" s="29" t="s">
        <v>1090</v>
      </c>
      <c r="C94" s="28" t="s">
        <v>1091</v>
      </c>
      <c r="D94" s="28" t="s">
        <v>945</v>
      </c>
      <c r="E94" s="28" t="s">
        <v>520</v>
      </c>
      <c r="F94" s="85">
        <v>66044</v>
      </c>
      <c r="G94" s="29">
        <v>145.72</v>
      </c>
      <c r="H94" s="29" t="s">
        <v>866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45033</v>
      </c>
      <c r="B95" s="29" t="s">
        <v>1092</v>
      </c>
      <c r="C95" s="28" t="s">
        <v>1093</v>
      </c>
      <c r="D95" s="28" t="s">
        <v>1094</v>
      </c>
      <c r="E95" s="28" t="s">
        <v>520</v>
      </c>
      <c r="F95" s="85">
        <v>59890</v>
      </c>
      <c r="G95" s="29">
        <v>506.83</v>
      </c>
      <c r="H95" s="29" t="s">
        <v>866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45033</v>
      </c>
      <c r="B96" s="29" t="s">
        <v>1092</v>
      </c>
      <c r="C96" s="28" t="s">
        <v>1093</v>
      </c>
      <c r="D96" s="28" t="s">
        <v>979</v>
      </c>
      <c r="E96" s="28" t="s">
        <v>520</v>
      </c>
      <c r="F96" s="85">
        <v>70845</v>
      </c>
      <c r="G96" s="29">
        <v>505.56</v>
      </c>
      <c r="H96" s="29" t="s">
        <v>866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45033</v>
      </c>
      <c r="B97" s="29" t="s">
        <v>1092</v>
      </c>
      <c r="C97" s="28" t="s">
        <v>1093</v>
      </c>
      <c r="D97" s="28" t="s">
        <v>900</v>
      </c>
      <c r="E97" s="28" t="s">
        <v>520</v>
      </c>
      <c r="F97" s="85">
        <v>165947</v>
      </c>
      <c r="G97" s="29">
        <v>506.65</v>
      </c>
      <c r="H97" s="29" t="s">
        <v>866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45033</v>
      </c>
      <c r="B98" s="29" t="s">
        <v>1095</v>
      </c>
      <c r="C98" s="28" t="s">
        <v>1096</v>
      </c>
      <c r="D98" s="28" t="s">
        <v>964</v>
      </c>
      <c r="E98" s="28" t="s">
        <v>520</v>
      </c>
      <c r="F98" s="85">
        <v>458120</v>
      </c>
      <c r="G98" s="29">
        <v>83.33</v>
      </c>
      <c r="H98" s="29" t="s">
        <v>866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45033</v>
      </c>
      <c r="B99" s="29" t="s">
        <v>909</v>
      </c>
      <c r="C99" s="28" t="s">
        <v>910</v>
      </c>
      <c r="D99" s="28" t="s">
        <v>1097</v>
      </c>
      <c r="E99" s="28" t="s">
        <v>520</v>
      </c>
      <c r="F99" s="85">
        <v>60000</v>
      </c>
      <c r="G99" s="29">
        <v>57.95</v>
      </c>
      <c r="H99" s="29" t="s">
        <v>866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45033</v>
      </c>
      <c r="B100" s="29" t="s">
        <v>909</v>
      </c>
      <c r="C100" s="28" t="s">
        <v>910</v>
      </c>
      <c r="D100" s="28" t="s">
        <v>961</v>
      </c>
      <c r="E100" s="28" t="s">
        <v>520</v>
      </c>
      <c r="F100" s="85">
        <v>100800</v>
      </c>
      <c r="G100" s="29">
        <v>57.95</v>
      </c>
      <c r="H100" s="29" t="s">
        <v>866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45033</v>
      </c>
      <c r="B101" s="29" t="s">
        <v>909</v>
      </c>
      <c r="C101" s="28" t="s">
        <v>910</v>
      </c>
      <c r="D101" s="28" t="s">
        <v>963</v>
      </c>
      <c r="E101" s="28" t="s">
        <v>520</v>
      </c>
      <c r="F101" s="85">
        <v>37200</v>
      </c>
      <c r="G101" s="29">
        <v>58.07</v>
      </c>
      <c r="H101" s="29" t="s">
        <v>866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45033</v>
      </c>
      <c r="B102" s="29" t="s">
        <v>909</v>
      </c>
      <c r="C102" s="28" t="s">
        <v>910</v>
      </c>
      <c r="D102" s="28" t="s">
        <v>1098</v>
      </c>
      <c r="E102" s="28" t="s">
        <v>520</v>
      </c>
      <c r="F102" s="85">
        <v>112800</v>
      </c>
      <c r="G102" s="29">
        <v>58.11</v>
      </c>
      <c r="H102" s="29" t="s">
        <v>866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45033</v>
      </c>
      <c r="B103" s="29" t="s">
        <v>1099</v>
      </c>
      <c r="C103" s="28" t="s">
        <v>1100</v>
      </c>
      <c r="D103" s="28" t="s">
        <v>961</v>
      </c>
      <c r="E103" s="28" t="s">
        <v>520</v>
      </c>
      <c r="F103" s="85">
        <v>14000</v>
      </c>
      <c r="G103" s="29">
        <v>96.6</v>
      </c>
      <c r="H103" s="29" t="s">
        <v>866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45033</v>
      </c>
      <c r="B104" s="29" t="s">
        <v>1099</v>
      </c>
      <c r="C104" s="28" t="s">
        <v>1100</v>
      </c>
      <c r="D104" s="28" t="s">
        <v>1101</v>
      </c>
      <c r="E104" s="28" t="s">
        <v>520</v>
      </c>
      <c r="F104" s="85">
        <v>28000</v>
      </c>
      <c r="G104" s="29">
        <v>97.49</v>
      </c>
      <c r="H104" s="29" t="s">
        <v>866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45033</v>
      </c>
      <c r="B105" s="29" t="s">
        <v>911</v>
      </c>
      <c r="C105" s="28" t="s">
        <v>912</v>
      </c>
      <c r="D105" s="28" t="s">
        <v>913</v>
      </c>
      <c r="E105" s="28" t="s">
        <v>520</v>
      </c>
      <c r="F105" s="85">
        <v>936111</v>
      </c>
      <c r="G105" s="29">
        <v>19.73</v>
      </c>
      <c r="H105" s="29" t="s">
        <v>866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45033</v>
      </c>
      <c r="B106" s="29" t="s">
        <v>911</v>
      </c>
      <c r="C106" s="28" t="s">
        <v>912</v>
      </c>
      <c r="D106" s="28" t="s">
        <v>1102</v>
      </c>
      <c r="E106" s="28" t="s">
        <v>520</v>
      </c>
      <c r="F106" s="85">
        <v>352644</v>
      </c>
      <c r="G106" s="29">
        <v>19.41</v>
      </c>
      <c r="H106" s="29" t="s">
        <v>866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45033</v>
      </c>
      <c r="B107" s="29" t="s">
        <v>980</v>
      </c>
      <c r="C107" s="28" t="s">
        <v>981</v>
      </c>
      <c r="D107" s="28" t="s">
        <v>1103</v>
      </c>
      <c r="E107" s="28" t="s">
        <v>520</v>
      </c>
      <c r="F107" s="85">
        <v>236400</v>
      </c>
      <c r="G107" s="29">
        <v>115</v>
      </c>
      <c r="H107" s="29" t="s">
        <v>866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45033</v>
      </c>
      <c r="B108" s="29" t="s">
        <v>1104</v>
      </c>
      <c r="C108" s="28" t="s">
        <v>1105</v>
      </c>
      <c r="D108" s="28" t="s">
        <v>979</v>
      </c>
      <c r="E108" s="28" t="s">
        <v>520</v>
      </c>
      <c r="F108" s="85">
        <v>98833</v>
      </c>
      <c r="G108" s="29">
        <v>384.43</v>
      </c>
      <c r="H108" s="29" t="s">
        <v>866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45033</v>
      </c>
      <c r="B109" s="29" t="s">
        <v>1104</v>
      </c>
      <c r="C109" s="28" t="s">
        <v>1105</v>
      </c>
      <c r="D109" s="28" t="s">
        <v>900</v>
      </c>
      <c r="E109" s="28" t="s">
        <v>520</v>
      </c>
      <c r="F109" s="85">
        <v>165356</v>
      </c>
      <c r="G109" s="29">
        <v>386.46</v>
      </c>
      <c r="H109" s="29" t="s">
        <v>866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45033</v>
      </c>
      <c r="B110" s="29" t="s">
        <v>1104</v>
      </c>
      <c r="C110" s="28" t="s">
        <v>1105</v>
      </c>
      <c r="D110" s="28" t="s">
        <v>982</v>
      </c>
      <c r="E110" s="28" t="s">
        <v>520</v>
      </c>
      <c r="F110" s="85">
        <v>97349</v>
      </c>
      <c r="G110" s="29">
        <v>395.35</v>
      </c>
      <c r="H110" s="29" t="s">
        <v>866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45033</v>
      </c>
      <c r="B111" s="29" t="s">
        <v>870</v>
      </c>
      <c r="C111" s="28" t="s">
        <v>1106</v>
      </c>
      <c r="D111" s="28" t="s">
        <v>1107</v>
      </c>
      <c r="E111" s="28" t="s">
        <v>521</v>
      </c>
      <c r="F111" s="85">
        <v>4996229</v>
      </c>
      <c r="G111" s="29">
        <v>420.03</v>
      </c>
      <c r="H111" s="29" t="s">
        <v>866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45033</v>
      </c>
      <c r="B112" s="29" t="s">
        <v>1064</v>
      </c>
      <c r="C112" s="28" t="s">
        <v>1065</v>
      </c>
      <c r="D112" s="28" t="s">
        <v>1066</v>
      </c>
      <c r="E112" s="28" t="s">
        <v>521</v>
      </c>
      <c r="F112" s="85">
        <v>99267</v>
      </c>
      <c r="G112" s="29">
        <v>27.94</v>
      </c>
      <c r="H112" s="29" t="s">
        <v>866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45033</v>
      </c>
      <c r="B113" s="29" t="s">
        <v>1067</v>
      </c>
      <c r="C113" s="28" t="s">
        <v>1068</v>
      </c>
      <c r="D113" s="28" t="s">
        <v>1108</v>
      </c>
      <c r="E113" s="28" t="s">
        <v>521</v>
      </c>
      <c r="F113" s="85">
        <v>62000</v>
      </c>
      <c r="G113" s="29">
        <v>214.2</v>
      </c>
      <c r="H113" s="29" t="s">
        <v>866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45033</v>
      </c>
      <c r="B114" s="29" t="s">
        <v>901</v>
      </c>
      <c r="C114" s="28" t="s">
        <v>902</v>
      </c>
      <c r="D114" s="28" t="s">
        <v>1070</v>
      </c>
      <c r="E114" s="28" t="s">
        <v>521</v>
      </c>
      <c r="F114" s="85">
        <v>1205364</v>
      </c>
      <c r="G114" s="29">
        <v>68.58</v>
      </c>
      <c r="H114" s="29" t="s">
        <v>866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45033</v>
      </c>
      <c r="B115" s="29" t="s">
        <v>901</v>
      </c>
      <c r="C115" s="28" t="s">
        <v>902</v>
      </c>
      <c r="D115" s="28" t="s">
        <v>1071</v>
      </c>
      <c r="E115" s="28" t="s">
        <v>521</v>
      </c>
      <c r="F115" s="85">
        <v>1172173</v>
      </c>
      <c r="G115" s="29">
        <v>68.569999999999993</v>
      </c>
      <c r="H115" s="29" t="s">
        <v>866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45033</v>
      </c>
      <c r="B116" s="29" t="s">
        <v>1072</v>
      </c>
      <c r="C116" s="28" t="s">
        <v>1073</v>
      </c>
      <c r="D116" s="28" t="s">
        <v>1074</v>
      </c>
      <c r="E116" s="28" t="s">
        <v>521</v>
      </c>
      <c r="F116" s="85">
        <v>134293</v>
      </c>
      <c r="G116" s="29">
        <v>126.57</v>
      </c>
      <c r="H116" s="29" t="s">
        <v>866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45033</v>
      </c>
      <c r="B117" s="29" t="s">
        <v>1078</v>
      </c>
      <c r="C117" s="28" t="s">
        <v>1079</v>
      </c>
      <c r="D117" s="28" t="s">
        <v>1080</v>
      </c>
      <c r="E117" s="28" t="s">
        <v>521</v>
      </c>
      <c r="F117" s="85">
        <v>129766</v>
      </c>
      <c r="G117" s="29">
        <v>5.56</v>
      </c>
      <c r="H117" s="29" t="s">
        <v>866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45033</v>
      </c>
      <c r="B118" s="29" t="s">
        <v>1109</v>
      </c>
      <c r="C118" s="28" t="s">
        <v>1110</v>
      </c>
      <c r="D118" s="28" t="s">
        <v>1111</v>
      </c>
      <c r="E118" s="28" t="s">
        <v>521</v>
      </c>
      <c r="F118" s="85">
        <v>1364333</v>
      </c>
      <c r="G118" s="29">
        <v>1.1200000000000001</v>
      </c>
      <c r="H118" s="29" t="s">
        <v>866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45033</v>
      </c>
      <c r="B119" s="29" t="s">
        <v>1081</v>
      </c>
      <c r="C119" s="28" t="s">
        <v>1082</v>
      </c>
      <c r="D119" s="28" t="s">
        <v>1084</v>
      </c>
      <c r="E119" s="28" t="s">
        <v>521</v>
      </c>
      <c r="F119" s="85">
        <v>30000</v>
      </c>
      <c r="G119" s="29">
        <v>148.55000000000001</v>
      </c>
      <c r="H119" s="29" t="s">
        <v>866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45033</v>
      </c>
      <c r="B120" s="29" t="s">
        <v>1088</v>
      </c>
      <c r="C120" s="28" t="s">
        <v>1089</v>
      </c>
      <c r="D120" s="28" t="s">
        <v>900</v>
      </c>
      <c r="E120" s="28" t="s">
        <v>521</v>
      </c>
      <c r="F120" s="85">
        <v>420090</v>
      </c>
      <c r="G120" s="29">
        <v>387.76</v>
      </c>
      <c r="H120" s="29" t="s">
        <v>866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45033</v>
      </c>
      <c r="B121" s="29" t="s">
        <v>1090</v>
      </c>
      <c r="C121" s="28" t="s">
        <v>1091</v>
      </c>
      <c r="D121" s="28" t="s">
        <v>982</v>
      </c>
      <c r="E121" s="28" t="s">
        <v>521</v>
      </c>
      <c r="F121" s="85">
        <v>71890</v>
      </c>
      <c r="G121" s="29">
        <v>152.16999999999999</v>
      </c>
      <c r="H121" s="29" t="s">
        <v>866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45033</v>
      </c>
      <c r="B122" s="29" t="s">
        <v>1090</v>
      </c>
      <c r="C122" s="28" t="s">
        <v>1091</v>
      </c>
      <c r="D122" s="28" t="s">
        <v>979</v>
      </c>
      <c r="E122" s="28" t="s">
        <v>521</v>
      </c>
      <c r="F122" s="85">
        <v>75637</v>
      </c>
      <c r="G122" s="29">
        <v>145.28</v>
      </c>
      <c r="H122" s="29" t="s">
        <v>866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45033</v>
      </c>
      <c r="B123" s="29" t="s">
        <v>1090</v>
      </c>
      <c r="C123" s="28" t="s">
        <v>1091</v>
      </c>
      <c r="D123" s="28" t="s">
        <v>945</v>
      </c>
      <c r="E123" s="28" t="s">
        <v>521</v>
      </c>
      <c r="F123" s="85">
        <v>77275</v>
      </c>
      <c r="G123" s="29">
        <v>144.81</v>
      </c>
      <c r="H123" s="29" t="s">
        <v>866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45033</v>
      </c>
      <c r="B124" s="29" t="s">
        <v>983</v>
      </c>
      <c r="C124" s="28" t="s">
        <v>984</v>
      </c>
      <c r="D124" s="28" t="s">
        <v>985</v>
      </c>
      <c r="E124" s="28" t="s">
        <v>521</v>
      </c>
      <c r="F124" s="85">
        <v>31084</v>
      </c>
      <c r="G124" s="29">
        <v>40.06</v>
      </c>
      <c r="H124" s="29" t="s">
        <v>866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45033</v>
      </c>
      <c r="B125" s="29" t="s">
        <v>1092</v>
      </c>
      <c r="C125" s="28" t="s">
        <v>1093</v>
      </c>
      <c r="D125" s="28" t="s">
        <v>1094</v>
      </c>
      <c r="E125" s="28" t="s">
        <v>521</v>
      </c>
      <c r="F125" s="85">
        <v>59890</v>
      </c>
      <c r="G125" s="29">
        <v>507.42</v>
      </c>
      <c r="H125" s="29" t="s">
        <v>866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45033</v>
      </c>
      <c r="B126" s="29" t="s">
        <v>1092</v>
      </c>
      <c r="C126" s="28" t="s">
        <v>1093</v>
      </c>
      <c r="D126" s="28" t="s">
        <v>979</v>
      </c>
      <c r="E126" s="28" t="s">
        <v>521</v>
      </c>
      <c r="F126" s="85">
        <v>70263</v>
      </c>
      <c r="G126" s="29">
        <v>507.55</v>
      </c>
      <c r="H126" s="29" t="s">
        <v>866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45033</v>
      </c>
      <c r="B127" s="29" t="s">
        <v>1092</v>
      </c>
      <c r="C127" s="28" t="s">
        <v>1093</v>
      </c>
      <c r="D127" s="28" t="s">
        <v>900</v>
      </c>
      <c r="E127" s="28" t="s">
        <v>521</v>
      </c>
      <c r="F127" s="85">
        <v>165947</v>
      </c>
      <c r="G127" s="29">
        <v>507.31</v>
      </c>
      <c r="H127" s="29" t="s">
        <v>866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45033</v>
      </c>
      <c r="B128" s="29" t="s">
        <v>1095</v>
      </c>
      <c r="C128" s="28" t="s">
        <v>1096</v>
      </c>
      <c r="D128" s="28" t="s">
        <v>964</v>
      </c>
      <c r="E128" s="28" t="s">
        <v>521</v>
      </c>
      <c r="F128" s="85">
        <v>435686</v>
      </c>
      <c r="G128" s="29">
        <v>84.04</v>
      </c>
      <c r="H128" s="29" t="s">
        <v>866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45033</v>
      </c>
      <c r="B129" s="29" t="s">
        <v>909</v>
      </c>
      <c r="C129" s="28" t="s">
        <v>910</v>
      </c>
      <c r="D129" s="28" t="s">
        <v>963</v>
      </c>
      <c r="E129" s="28" t="s">
        <v>521</v>
      </c>
      <c r="F129" s="85">
        <v>34800</v>
      </c>
      <c r="G129" s="29">
        <v>57.95</v>
      </c>
      <c r="H129" s="29" t="s">
        <v>866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45033</v>
      </c>
      <c r="B130" s="29" t="s">
        <v>909</v>
      </c>
      <c r="C130" s="28" t="s">
        <v>910</v>
      </c>
      <c r="D130" s="28" t="s">
        <v>1112</v>
      </c>
      <c r="E130" s="28" t="s">
        <v>521</v>
      </c>
      <c r="F130" s="85">
        <v>34800</v>
      </c>
      <c r="G130" s="29">
        <v>58.37</v>
      </c>
      <c r="H130" s="29" t="s">
        <v>866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45033</v>
      </c>
      <c r="B131" s="29" t="s">
        <v>909</v>
      </c>
      <c r="C131" s="28" t="s">
        <v>910</v>
      </c>
      <c r="D131" s="28" t="s">
        <v>1113</v>
      </c>
      <c r="E131" s="28" t="s">
        <v>521</v>
      </c>
      <c r="F131" s="85">
        <v>32400</v>
      </c>
      <c r="G131" s="29">
        <v>57.95</v>
      </c>
      <c r="H131" s="29" t="s">
        <v>866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45033</v>
      </c>
      <c r="B132" s="29" t="s">
        <v>909</v>
      </c>
      <c r="C132" s="28" t="s">
        <v>910</v>
      </c>
      <c r="D132" s="28" t="s">
        <v>1114</v>
      </c>
      <c r="E132" s="28" t="s">
        <v>521</v>
      </c>
      <c r="F132" s="85">
        <v>168000</v>
      </c>
      <c r="G132" s="29">
        <v>57.95</v>
      </c>
      <c r="H132" s="29" t="s">
        <v>866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45033</v>
      </c>
      <c r="B133" s="29" t="s">
        <v>909</v>
      </c>
      <c r="C133" s="28" t="s">
        <v>910</v>
      </c>
      <c r="D133" s="28" t="s">
        <v>961</v>
      </c>
      <c r="E133" s="28" t="s">
        <v>521</v>
      </c>
      <c r="F133" s="85">
        <v>51600</v>
      </c>
      <c r="G133" s="29">
        <v>57.95</v>
      </c>
      <c r="H133" s="29" t="s">
        <v>866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45033</v>
      </c>
      <c r="B134" s="29" t="s">
        <v>909</v>
      </c>
      <c r="C134" s="28" t="s">
        <v>910</v>
      </c>
      <c r="D134" s="28" t="s">
        <v>1097</v>
      </c>
      <c r="E134" s="28" t="s">
        <v>521</v>
      </c>
      <c r="F134" s="85">
        <v>36000</v>
      </c>
      <c r="G134" s="29">
        <v>57.95</v>
      </c>
      <c r="H134" s="29" t="s">
        <v>866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45033</v>
      </c>
      <c r="B135" s="29" t="s">
        <v>909</v>
      </c>
      <c r="C135" s="28" t="s">
        <v>910</v>
      </c>
      <c r="D135" s="28" t="s">
        <v>1098</v>
      </c>
      <c r="E135" s="28" t="s">
        <v>521</v>
      </c>
      <c r="F135" s="85">
        <v>112800</v>
      </c>
      <c r="G135" s="29">
        <v>58.65</v>
      </c>
      <c r="H135" s="29" t="s">
        <v>866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45033</v>
      </c>
      <c r="B136" s="29" t="s">
        <v>1099</v>
      </c>
      <c r="C136" s="28" t="s">
        <v>1100</v>
      </c>
      <c r="D136" s="28" t="s">
        <v>961</v>
      </c>
      <c r="E136" s="28" t="s">
        <v>521</v>
      </c>
      <c r="F136" s="85">
        <v>48000</v>
      </c>
      <c r="G136" s="29">
        <v>96.73</v>
      </c>
      <c r="H136" s="29" t="s">
        <v>866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45033</v>
      </c>
      <c r="B137" s="29" t="s">
        <v>782</v>
      </c>
      <c r="C137" s="28" t="s">
        <v>1115</v>
      </c>
      <c r="D137" s="28" t="s">
        <v>1116</v>
      </c>
      <c r="E137" s="28" t="s">
        <v>521</v>
      </c>
      <c r="F137" s="85">
        <v>8300000</v>
      </c>
      <c r="G137" s="29">
        <v>290</v>
      </c>
      <c r="H137" s="29" t="s">
        <v>866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45033</v>
      </c>
      <c r="B138" s="29" t="s">
        <v>911</v>
      </c>
      <c r="C138" s="28" t="s">
        <v>912</v>
      </c>
      <c r="D138" s="28" t="s">
        <v>1102</v>
      </c>
      <c r="E138" s="28" t="s">
        <v>521</v>
      </c>
      <c r="F138" s="85">
        <v>352644</v>
      </c>
      <c r="G138" s="29">
        <v>19.46</v>
      </c>
      <c r="H138" s="29" t="s">
        <v>866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45033</v>
      </c>
      <c r="B139" s="29" t="s">
        <v>911</v>
      </c>
      <c r="C139" s="28" t="s">
        <v>912</v>
      </c>
      <c r="D139" s="28" t="s">
        <v>913</v>
      </c>
      <c r="E139" s="28" t="s">
        <v>521</v>
      </c>
      <c r="F139" s="85">
        <v>81000</v>
      </c>
      <c r="G139" s="29">
        <v>19.75</v>
      </c>
      <c r="H139" s="29" t="s">
        <v>866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45033</v>
      </c>
      <c r="B140" s="29" t="s">
        <v>1117</v>
      </c>
      <c r="C140" s="28" t="s">
        <v>1118</v>
      </c>
      <c r="D140" s="28" t="s">
        <v>1119</v>
      </c>
      <c r="E140" s="28" t="s">
        <v>521</v>
      </c>
      <c r="F140" s="85">
        <v>500000</v>
      </c>
      <c r="G140" s="29">
        <v>0.15</v>
      </c>
      <c r="H140" s="29" t="s">
        <v>866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45033</v>
      </c>
      <c r="B141" s="29" t="s">
        <v>980</v>
      </c>
      <c r="C141" s="28" t="s">
        <v>981</v>
      </c>
      <c r="D141" s="28" t="s">
        <v>987</v>
      </c>
      <c r="E141" s="28" t="s">
        <v>521</v>
      </c>
      <c r="F141" s="85">
        <v>120000</v>
      </c>
      <c r="G141" s="29">
        <v>115</v>
      </c>
      <c r="H141" s="29" t="s">
        <v>866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45033</v>
      </c>
      <c r="B142" s="29" t="s">
        <v>980</v>
      </c>
      <c r="C142" s="28" t="s">
        <v>981</v>
      </c>
      <c r="D142" s="28" t="s">
        <v>986</v>
      </c>
      <c r="E142" s="28" t="s">
        <v>521</v>
      </c>
      <c r="F142" s="85">
        <v>145200</v>
      </c>
      <c r="G142" s="29">
        <v>115.27</v>
      </c>
      <c r="H142" s="29" t="s">
        <v>866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45033</v>
      </c>
      <c r="B143" s="29" t="s">
        <v>1104</v>
      </c>
      <c r="C143" s="28" t="s">
        <v>1105</v>
      </c>
      <c r="D143" s="28" t="s">
        <v>979</v>
      </c>
      <c r="E143" s="28" t="s">
        <v>521</v>
      </c>
      <c r="F143" s="85">
        <v>94402</v>
      </c>
      <c r="G143" s="29">
        <v>384.88</v>
      </c>
      <c r="H143" s="29" t="s">
        <v>866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45033</v>
      </c>
      <c r="B144" s="29" t="s">
        <v>1104</v>
      </c>
      <c r="C144" s="28" t="s">
        <v>1105</v>
      </c>
      <c r="D144" s="28" t="s">
        <v>982</v>
      </c>
      <c r="E144" s="28" t="s">
        <v>521</v>
      </c>
      <c r="F144" s="85">
        <v>77349</v>
      </c>
      <c r="G144" s="29">
        <v>396.44</v>
      </c>
      <c r="H144" s="29" t="s">
        <v>866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45033</v>
      </c>
      <c r="B145" s="29" t="s">
        <v>1104</v>
      </c>
      <c r="C145" s="28" t="s">
        <v>1105</v>
      </c>
      <c r="D145" s="28" t="s">
        <v>900</v>
      </c>
      <c r="E145" s="28" t="s">
        <v>521</v>
      </c>
      <c r="F145" s="85">
        <v>165356</v>
      </c>
      <c r="G145" s="29">
        <v>385.96</v>
      </c>
      <c r="H145" s="29" t="s">
        <v>866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51"/>
  <sheetViews>
    <sheetView zoomScale="85" zoomScaleNormal="85" workbookViewId="0">
      <selection activeCell="O15" sqref="O1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8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914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45034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512</v>
      </c>
      <c r="C9" s="94"/>
      <c r="D9" s="95" t="s">
        <v>523</v>
      </c>
      <c r="E9" s="94" t="s">
        <v>524</v>
      </c>
      <c r="F9" s="94" t="s">
        <v>525</v>
      </c>
      <c r="G9" s="94" t="s">
        <v>526</v>
      </c>
      <c r="H9" s="94" t="s">
        <v>527</v>
      </c>
      <c r="I9" s="94" t="s">
        <v>528</v>
      </c>
      <c r="J9" s="93" t="s">
        <v>529</v>
      </c>
      <c r="K9" s="94" t="s">
        <v>530</v>
      </c>
      <c r="L9" s="96" t="s">
        <v>531</v>
      </c>
      <c r="M9" s="96" t="s">
        <v>532</v>
      </c>
      <c r="N9" s="94" t="s">
        <v>533</v>
      </c>
      <c r="O9" s="95" t="s">
        <v>534</v>
      </c>
      <c r="P9" s="94" t="s">
        <v>763</v>
      </c>
      <c r="Q9" s="1"/>
      <c r="R9" s="6"/>
      <c r="S9" s="1"/>
      <c r="T9" s="1"/>
      <c r="U9" s="1"/>
      <c r="V9" s="1"/>
      <c r="W9" s="1"/>
      <c r="X9" s="1"/>
    </row>
    <row r="10" spans="1:56" ht="13.9" customHeight="1">
      <c r="A10" s="201">
        <v>1</v>
      </c>
      <c r="B10" s="199">
        <v>44936</v>
      </c>
      <c r="C10" s="269"/>
      <c r="D10" s="270" t="s">
        <v>75</v>
      </c>
      <c r="E10" s="271" t="s">
        <v>537</v>
      </c>
      <c r="F10" s="201" t="s">
        <v>867</v>
      </c>
      <c r="G10" s="201">
        <v>735</v>
      </c>
      <c r="H10" s="201"/>
      <c r="I10" s="272" t="s">
        <v>868</v>
      </c>
      <c r="J10" s="225" t="s">
        <v>538</v>
      </c>
      <c r="K10" s="225"/>
      <c r="L10" s="278"/>
      <c r="M10" s="279"/>
      <c r="N10" s="225"/>
      <c r="O10" s="280"/>
      <c r="P10" s="278">
        <f>VLOOKUP(D10,'MidCap Intra'!B11:C511,2,0)</f>
        <v>759.65</v>
      </c>
      <c r="Q10" s="197"/>
      <c r="R10" s="197" t="s">
        <v>536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244">
        <v>2</v>
      </c>
      <c r="B11" s="243">
        <v>44958</v>
      </c>
      <c r="C11" s="249"/>
      <c r="D11" s="250" t="s">
        <v>61</v>
      </c>
      <c r="E11" s="251" t="s">
        <v>565</v>
      </c>
      <c r="F11" s="244" t="s">
        <v>871</v>
      </c>
      <c r="G11" s="244">
        <v>790</v>
      </c>
      <c r="H11" s="244"/>
      <c r="I11" s="252" t="s">
        <v>872</v>
      </c>
      <c r="J11" s="245" t="s">
        <v>538</v>
      </c>
      <c r="K11" s="245"/>
      <c r="L11" s="246"/>
      <c r="M11" s="247"/>
      <c r="N11" s="245"/>
      <c r="O11" s="248"/>
      <c r="P11" s="246">
        <f>VLOOKUP(D11,'MidCap Intra'!B13:C513,2,0)</f>
        <v>864.55</v>
      </c>
      <c r="Q11" s="197"/>
      <c r="R11" s="197" t="s">
        <v>536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244">
        <v>3</v>
      </c>
      <c r="B12" s="243">
        <v>44981</v>
      </c>
      <c r="C12" s="249"/>
      <c r="D12" s="250" t="s">
        <v>175</v>
      </c>
      <c r="E12" s="251" t="s">
        <v>565</v>
      </c>
      <c r="F12" s="244">
        <v>3060</v>
      </c>
      <c r="G12" s="244">
        <v>2890</v>
      </c>
      <c r="H12" s="244"/>
      <c r="I12" s="252" t="s">
        <v>869</v>
      </c>
      <c r="J12" s="245" t="s">
        <v>538</v>
      </c>
      <c r="K12" s="245"/>
      <c r="L12" s="246"/>
      <c r="M12" s="247"/>
      <c r="N12" s="245"/>
      <c r="O12" s="248"/>
      <c r="P12" s="246">
        <f>VLOOKUP(D12,'MidCap Intra'!B19:C519,2,0)</f>
        <v>3041.65</v>
      </c>
      <c r="Q12" s="197"/>
      <c r="R12" s="197" t="s">
        <v>536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99">
        <v>4</v>
      </c>
      <c r="B13" s="289">
        <v>44986</v>
      </c>
      <c r="C13" s="300"/>
      <c r="D13" s="301" t="s">
        <v>453</v>
      </c>
      <c r="E13" s="302" t="s">
        <v>565</v>
      </c>
      <c r="F13" s="299">
        <v>167.25</v>
      </c>
      <c r="G13" s="299">
        <v>158</v>
      </c>
      <c r="H13" s="299">
        <v>176</v>
      </c>
      <c r="I13" s="303" t="s">
        <v>873</v>
      </c>
      <c r="J13" s="273" t="s">
        <v>927</v>
      </c>
      <c r="K13" s="273">
        <f t="shared" ref="K13:K14" si="0">H13-F13</f>
        <v>8.75</v>
      </c>
      <c r="L13" s="294">
        <f t="shared" ref="L13:L14" si="1">(F13*-0.7)/100</f>
        <v>-1.17075</v>
      </c>
      <c r="M13" s="295">
        <f t="shared" ref="M13:M14" si="2">(K13+L13)/F13</f>
        <v>4.5316890881913305E-2</v>
      </c>
      <c r="N13" s="288" t="s">
        <v>535</v>
      </c>
      <c r="O13" s="328">
        <v>45026</v>
      </c>
      <c r="P13" s="304"/>
      <c r="Q13" s="197"/>
      <c r="R13" s="197" t="s">
        <v>536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299">
        <v>5</v>
      </c>
      <c r="B14" s="289">
        <v>44999</v>
      </c>
      <c r="C14" s="300"/>
      <c r="D14" s="301" t="s">
        <v>271</v>
      </c>
      <c r="E14" s="302" t="s">
        <v>565</v>
      </c>
      <c r="F14" s="299">
        <v>5675</v>
      </c>
      <c r="G14" s="299">
        <v>5340</v>
      </c>
      <c r="H14" s="299">
        <v>6010</v>
      </c>
      <c r="I14" s="303" t="s">
        <v>877</v>
      </c>
      <c r="J14" s="273" t="s">
        <v>928</v>
      </c>
      <c r="K14" s="273">
        <f t="shared" si="0"/>
        <v>335</v>
      </c>
      <c r="L14" s="294">
        <f t="shared" si="1"/>
        <v>-39.724999999999994</v>
      </c>
      <c r="M14" s="295">
        <f t="shared" si="2"/>
        <v>5.2030837004405285E-2</v>
      </c>
      <c r="N14" s="288" t="s">
        <v>535</v>
      </c>
      <c r="O14" s="328">
        <v>45026</v>
      </c>
      <c r="P14" s="304"/>
      <c r="Q14" s="197"/>
      <c r="R14" s="197" t="s">
        <v>536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99">
        <v>6</v>
      </c>
      <c r="B15" s="289">
        <v>45001</v>
      </c>
      <c r="C15" s="300"/>
      <c r="D15" s="301" t="s">
        <v>82</v>
      </c>
      <c r="E15" s="302" t="s">
        <v>565</v>
      </c>
      <c r="F15" s="299">
        <v>280.5</v>
      </c>
      <c r="G15" s="299">
        <v>255</v>
      </c>
      <c r="H15" s="299">
        <v>297</v>
      </c>
      <c r="I15" s="303" t="s">
        <v>766</v>
      </c>
      <c r="J15" s="273" t="s">
        <v>946</v>
      </c>
      <c r="K15" s="273">
        <f t="shared" ref="K15" si="3">H15-F15</f>
        <v>16.5</v>
      </c>
      <c r="L15" s="294">
        <f t="shared" ref="L15" si="4">(F15*-0.7)/100</f>
        <v>-1.9635</v>
      </c>
      <c r="M15" s="295">
        <f t="shared" ref="M15" si="5">(K15+L15)/F15</f>
        <v>5.1823529411764706E-2</v>
      </c>
      <c r="N15" s="288" t="s">
        <v>535</v>
      </c>
      <c r="O15" s="328">
        <v>45033</v>
      </c>
      <c r="P15" s="304"/>
      <c r="Q15" s="197"/>
      <c r="R15" s="197" t="s">
        <v>799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99">
        <v>7</v>
      </c>
      <c r="B16" s="289">
        <v>45013</v>
      </c>
      <c r="C16" s="300"/>
      <c r="D16" s="301" t="s">
        <v>362</v>
      </c>
      <c r="E16" s="302" t="s">
        <v>565</v>
      </c>
      <c r="F16" s="299">
        <v>2905</v>
      </c>
      <c r="G16" s="299">
        <v>2690</v>
      </c>
      <c r="H16" s="299">
        <v>3080</v>
      </c>
      <c r="I16" s="303" t="s">
        <v>892</v>
      </c>
      <c r="J16" s="273" t="s">
        <v>894</v>
      </c>
      <c r="K16" s="273">
        <f t="shared" ref="K16" si="6">H16-F16</f>
        <v>175</v>
      </c>
      <c r="L16" s="294">
        <f t="shared" ref="L16" si="7">(F16*-0.7)/100</f>
        <v>-20.334999999999997</v>
      </c>
      <c r="M16" s="295">
        <f t="shared" ref="M16" si="8">(K16+L16)/F16</f>
        <v>5.3240963855421687E-2</v>
      </c>
      <c r="N16" s="288" t="s">
        <v>535</v>
      </c>
      <c r="O16" s="328">
        <v>45019</v>
      </c>
      <c r="P16" s="304"/>
      <c r="Q16" s="197"/>
      <c r="R16" s="197" t="s">
        <v>536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299">
        <v>8</v>
      </c>
      <c r="B17" s="289">
        <v>45016</v>
      </c>
      <c r="C17" s="300"/>
      <c r="D17" s="301" t="s">
        <v>118</v>
      </c>
      <c r="E17" s="302" t="s">
        <v>565</v>
      </c>
      <c r="F17" s="299">
        <v>2325</v>
      </c>
      <c r="G17" s="299">
        <v>2150</v>
      </c>
      <c r="H17" s="299">
        <v>2460</v>
      </c>
      <c r="I17" s="303" t="s">
        <v>893</v>
      </c>
      <c r="J17" s="273" t="s">
        <v>926</v>
      </c>
      <c r="K17" s="273">
        <f t="shared" ref="K17" si="9">H17-F17</f>
        <v>135</v>
      </c>
      <c r="L17" s="294">
        <f t="shared" ref="L17" si="10">(F17*-0.7)/100</f>
        <v>-16.274999999999999</v>
      </c>
      <c r="M17" s="295">
        <f t="shared" ref="M17" si="11">(K17+L17)/F17</f>
        <v>5.1064516129032254E-2</v>
      </c>
      <c r="N17" s="288" t="s">
        <v>535</v>
      </c>
      <c r="O17" s="328">
        <v>45026</v>
      </c>
      <c r="P17" s="304"/>
      <c r="Q17" s="197"/>
      <c r="R17" s="197" t="s">
        <v>799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244">
        <v>9</v>
      </c>
      <c r="B18" s="243">
        <v>45027</v>
      </c>
      <c r="C18" s="249"/>
      <c r="D18" s="250" t="s">
        <v>856</v>
      </c>
      <c r="E18" s="251" t="s">
        <v>565</v>
      </c>
      <c r="F18" s="244" t="s">
        <v>937</v>
      </c>
      <c r="G18" s="244">
        <v>425</v>
      </c>
      <c r="H18" s="244"/>
      <c r="I18" s="252" t="s">
        <v>938</v>
      </c>
      <c r="J18" s="245" t="s">
        <v>538</v>
      </c>
      <c r="K18" s="245"/>
      <c r="L18" s="246"/>
      <c r="M18" s="247"/>
      <c r="N18" s="245"/>
      <c r="O18" s="248"/>
      <c r="P18" s="246">
        <f>VLOOKUP(D18,'MidCap Intra'!B27:C527,2,0)</f>
        <v>457.8</v>
      </c>
      <c r="Q18" s="197"/>
      <c r="R18" s="197" t="s">
        <v>536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4">
        <v>10</v>
      </c>
      <c r="B19" s="243">
        <v>45028</v>
      </c>
      <c r="C19" s="249"/>
      <c r="D19" s="250" t="s">
        <v>468</v>
      </c>
      <c r="E19" s="251" t="s">
        <v>565</v>
      </c>
      <c r="F19" s="244" t="s">
        <v>948</v>
      </c>
      <c r="G19" s="244">
        <v>377</v>
      </c>
      <c r="H19" s="244"/>
      <c r="I19" s="252" t="s">
        <v>949</v>
      </c>
      <c r="J19" s="245" t="s">
        <v>538</v>
      </c>
      <c r="K19" s="245"/>
      <c r="L19" s="246"/>
      <c r="M19" s="247"/>
      <c r="N19" s="245"/>
      <c r="O19" s="248"/>
      <c r="P19" s="246">
        <f>VLOOKUP(D19,'MidCap Intra'!B28:C528,2,0)</f>
        <v>423.25</v>
      </c>
      <c r="Q19" s="197"/>
      <c r="R19" s="197" t="s">
        <v>536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244">
        <v>11</v>
      </c>
      <c r="B20" s="243">
        <v>45033</v>
      </c>
      <c r="C20" s="249"/>
      <c r="D20" s="250" t="s">
        <v>453</v>
      </c>
      <c r="E20" s="251" t="s">
        <v>565</v>
      </c>
      <c r="F20" s="244" t="s">
        <v>994</v>
      </c>
      <c r="G20" s="244">
        <v>158</v>
      </c>
      <c r="H20" s="244"/>
      <c r="I20" s="252" t="s">
        <v>995</v>
      </c>
      <c r="J20" s="245" t="s">
        <v>538</v>
      </c>
      <c r="K20" s="245"/>
      <c r="L20" s="246"/>
      <c r="M20" s="247"/>
      <c r="N20" s="245"/>
      <c r="O20" s="248"/>
      <c r="P20" s="246">
        <f>VLOOKUP(D20,'MidCap Intra'!B29:C529,2,0)</f>
        <v>168.3</v>
      </c>
      <c r="Q20" s="197"/>
      <c r="R20" s="197" t="s">
        <v>536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4">
        <v>12</v>
      </c>
      <c r="B21" s="243">
        <v>45033</v>
      </c>
      <c r="C21" s="249"/>
      <c r="D21" s="250" t="s">
        <v>113</v>
      </c>
      <c r="E21" s="251" t="s">
        <v>565</v>
      </c>
      <c r="F21" s="244" t="s">
        <v>996</v>
      </c>
      <c r="G21" s="244">
        <v>945</v>
      </c>
      <c r="H21" s="244"/>
      <c r="I21" s="252" t="s">
        <v>997</v>
      </c>
      <c r="J21" s="245" t="s">
        <v>538</v>
      </c>
      <c r="K21" s="245"/>
      <c r="L21" s="246"/>
      <c r="M21" s="247"/>
      <c r="N21" s="245"/>
      <c r="O21" s="248"/>
      <c r="P21" s="246">
        <f>VLOOKUP(D21,'MidCap Intra'!B30:C530,2,0)</f>
        <v>1042.2</v>
      </c>
      <c r="Q21" s="197"/>
      <c r="R21" s="197" t="s">
        <v>536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244">
        <v>13</v>
      </c>
      <c r="B22" s="243">
        <v>45033</v>
      </c>
      <c r="C22" s="249"/>
      <c r="D22" s="250" t="s">
        <v>1000</v>
      </c>
      <c r="E22" s="251" t="s">
        <v>565</v>
      </c>
      <c r="F22" s="244" t="s">
        <v>998</v>
      </c>
      <c r="G22" s="244">
        <v>233</v>
      </c>
      <c r="H22" s="244"/>
      <c r="I22" s="252" t="s">
        <v>999</v>
      </c>
      <c r="J22" s="245" t="s">
        <v>538</v>
      </c>
      <c r="K22" s="245"/>
      <c r="L22" s="246"/>
      <c r="M22" s="247"/>
      <c r="N22" s="245"/>
      <c r="O22" s="248"/>
      <c r="P22" s="246">
        <v>254</v>
      </c>
      <c r="Q22" s="197"/>
      <c r="R22" s="197" t="s">
        <v>799</v>
      </c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244"/>
      <c r="B23" s="243"/>
      <c r="C23" s="249"/>
      <c r="D23" s="250"/>
      <c r="E23" s="251"/>
      <c r="F23" s="244"/>
      <c r="G23" s="244"/>
      <c r="H23" s="244"/>
      <c r="I23" s="252"/>
      <c r="J23" s="245"/>
      <c r="K23" s="245"/>
      <c r="L23" s="246"/>
      <c r="M23" s="247"/>
      <c r="N23" s="245"/>
      <c r="O23" s="248"/>
      <c r="P23" s="246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4.25" customHeight="1">
      <c r="A24" s="97"/>
      <c r="B24" s="98"/>
      <c r="C24" s="99"/>
      <c r="D24" s="100"/>
      <c r="E24" s="101"/>
      <c r="F24" s="101"/>
      <c r="H24" s="101"/>
      <c r="I24" s="102"/>
      <c r="J24" s="103"/>
      <c r="K24" s="103"/>
      <c r="L24" s="104"/>
      <c r="M24" s="105"/>
      <c r="N24" s="106"/>
      <c r="O24" s="107"/>
      <c r="P24" s="108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4.25" customHeight="1">
      <c r="A25" s="97"/>
      <c r="B25" s="98"/>
      <c r="C25" s="99"/>
      <c r="D25" s="100"/>
      <c r="E25" s="101"/>
      <c r="F25" s="101"/>
      <c r="G25" s="97"/>
      <c r="H25" s="101"/>
      <c r="I25" s="102"/>
      <c r="J25" s="103"/>
      <c r="K25" s="103"/>
      <c r="L25" s="104"/>
      <c r="M25" s="105"/>
      <c r="N25" s="106"/>
      <c r="O25" s="107"/>
      <c r="P25" s="108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" customHeight="1">
      <c r="A26" s="109" t="s">
        <v>539</v>
      </c>
      <c r="B26" s="110"/>
      <c r="C26" s="111"/>
      <c r="E26" s="112"/>
      <c r="F26" s="112"/>
      <c r="G26" s="112"/>
      <c r="H26" s="112"/>
      <c r="I26" s="112"/>
      <c r="J26" s="113"/>
      <c r="K26" s="112"/>
      <c r="L26" s="114"/>
      <c r="M26" s="54"/>
      <c r="N26" s="113"/>
      <c r="O26" s="11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15" t="s">
        <v>540</v>
      </c>
      <c r="B27" s="109"/>
      <c r="C27" s="109"/>
      <c r="D27" s="109"/>
      <c r="E27" s="41"/>
      <c r="F27" s="116" t="s">
        <v>541</v>
      </c>
      <c r="G27" s="6"/>
      <c r="H27" s="6"/>
      <c r="I27" s="6"/>
      <c r="J27" s="117"/>
      <c r="K27" s="118"/>
      <c r="L27" s="118"/>
      <c r="M27" s="119"/>
      <c r="N27" s="1"/>
      <c r="O27" s="120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09" t="s">
        <v>542</v>
      </c>
      <c r="B28" s="109"/>
      <c r="C28" s="109"/>
      <c r="D28" s="109" t="s">
        <v>789</v>
      </c>
      <c r="E28" s="6"/>
      <c r="F28" s="116" t="s">
        <v>543</v>
      </c>
      <c r="G28" s="6"/>
      <c r="H28" s="6"/>
      <c r="I28" s="6"/>
      <c r="J28" s="117"/>
      <c r="K28" s="118"/>
      <c r="L28" s="118"/>
      <c r="M28" s="119"/>
      <c r="N28" s="1"/>
      <c r="O28" s="120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" customHeight="1">
      <c r="A29" s="109"/>
      <c r="B29" s="109"/>
      <c r="C29" s="109"/>
      <c r="D29" s="109"/>
      <c r="E29" s="6"/>
      <c r="F29" s="6"/>
      <c r="G29" s="6"/>
      <c r="H29" s="6"/>
      <c r="I29" s="6"/>
      <c r="J29" s="121"/>
      <c r="K29" s="118"/>
      <c r="L29" s="118"/>
      <c r="M29" s="6"/>
      <c r="N29" s="122"/>
      <c r="O29" s="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.75" customHeight="1">
      <c r="A30" s="1"/>
      <c r="B30" s="123" t="s">
        <v>544</v>
      </c>
      <c r="C30" s="123"/>
      <c r="D30" s="123"/>
      <c r="E30" s="123"/>
      <c r="F30" s="124"/>
      <c r="G30" s="6"/>
      <c r="H30" s="6"/>
      <c r="I30" s="125"/>
      <c r="J30" s="126"/>
      <c r="K30" s="127"/>
      <c r="L30" s="126"/>
      <c r="M30" s="6"/>
      <c r="N30" s="1"/>
      <c r="O30" s="1"/>
      <c r="P30" s="1"/>
      <c r="R30" s="54"/>
      <c r="S30" s="1"/>
      <c r="T30" s="1"/>
      <c r="U30" s="1"/>
      <c r="V30" s="1"/>
      <c r="W30" s="1"/>
      <c r="X30" s="1"/>
      <c r="Y30" s="1"/>
      <c r="Z30" s="1"/>
    </row>
    <row r="31" spans="1:56" ht="38.25" customHeight="1">
      <c r="A31" s="265" t="s">
        <v>16</v>
      </c>
      <c r="B31" s="265" t="s">
        <v>512</v>
      </c>
      <c r="C31" s="265"/>
      <c r="D31" s="227" t="s">
        <v>523</v>
      </c>
      <c r="E31" s="265" t="s">
        <v>524</v>
      </c>
      <c r="F31" s="265" t="s">
        <v>525</v>
      </c>
      <c r="G31" s="265" t="s">
        <v>545</v>
      </c>
      <c r="H31" s="265" t="s">
        <v>527</v>
      </c>
      <c r="I31" s="265" t="s">
        <v>528</v>
      </c>
      <c r="J31" s="96" t="s">
        <v>529</v>
      </c>
      <c r="K31" s="94" t="s">
        <v>546</v>
      </c>
      <c r="L31" s="129" t="s">
        <v>531</v>
      </c>
      <c r="M31" s="96" t="s">
        <v>532</v>
      </c>
      <c r="N31" s="93" t="s">
        <v>533</v>
      </c>
      <c r="O31" s="227" t="s">
        <v>534</v>
      </c>
      <c r="P31" s="41"/>
      <c r="Q31" s="1"/>
      <c r="R31" s="54"/>
      <c r="S31" s="54"/>
      <c r="T31" s="54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s="268" customFormat="1" ht="13.5" customHeight="1">
      <c r="A32" s="275">
        <v>1</v>
      </c>
      <c r="B32" s="274">
        <v>45000</v>
      </c>
      <c r="C32" s="290"/>
      <c r="D32" s="291" t="s">
        <v>148</v>
      </c>
      <c r="E32" s="292" t="s">
        <v>537</v>
      </c>
      <c r="F32" s="275">
        <v>1165</v>
      </c>
      <c r="G32" s="275">
        <v>1137</v>
      </c>
      <c r="H32" s="275">
        <v>1190</v>
      </c>
      <c r="I32" s="293" t="s">
        <v>878</v>
      </c>
      <c r="J32" s="273" t="s">
        <v>556</v>
      </c>
      <c r="K32" s="273">
        <f t="shared" ref="K32" si="12">H32-F32</f>
        <v>25</v>
      </c>
      <c r="L32" s="294">
        <f t="shared" ref="L32" si="13">(F32*-0.7)/100</f>
        <v>-8.1549999999999994</v>
      </c>
      <c r="M32" s="295">
        <f t="shared" ref="M32" si="14">(K32+L32)/F32</f>
        <v>1.4459227467811158E-2</v>
      </c>
      <c r="N32" s="273" t="s">
        <v>535</v>
      </c>
      <c r="O32" s="328">
        <v>45026</v>
      </c>
      <c r="P32" s="266"/>
      <c r="Q32" s="198"/>
      <c r="R32" s="226" t="s">
        <v>536</v>
      </c>
      <c r="S32" s="197"/>
      <c r="T32" s="267"/>
      <c r="U32" s="267"/>
      <c r="V32" s="267"/>
      <c r="W32" s="267"/>
      <c r="X32" s="267"/>
      <c r="Y32" s="267"/>
      <c r="Z32" s="267"/>
      <c r="AA32" s="267"/>
      <c r="AB32" s="267"/>
      <c r="AC32" s="267"/>
      <c r="AD32" s="267"/>
      <c r="AE32" s="267"/>
      <c r="AF32" s="267"/>
      <c r="AG32" s="267"/>
      <c r="AH32" s="267"/>
      <c r="AI32" s="267"/>
      <c r="AJ32" s="267"/>
      <c r="AK32" s="267"/>
      <c r="AL32" s="267"/>
    </row>
    <row r="33" spans="1:38" s="268" customFormat="1" ht="13.5" customHeight="1">
      <c r="A33" s="275">
        <v>2</v>
      </c>
      <c r="B33" s="274">
        <v>45006</v>
      </c>
      <c r="C33" s="290"/>
      <c r="D33" s="291" t="s">
        <v>186</v>
      </c>
      <c r="E33" s="292" t="s">
        <v>537</v>
      </c>
      <c r="F33" s="275">
        <v>518.5</v>
      </c>
      <c r="G33" s="275">
        <v>505</v>
      </c>
      <c r="H33" s="275">
        <v>531.5</v>
      </c>
      <c r="I33" s="293" t="s">
        <v>884</v>
      </c>
      <c r="J33" s="273" t="s">
        <v>917</v>
      </c>
      <c r="K33" s="273">
        <f t="shared" ref="K33" si="15">H33-F33</f>
        <v>13</v>
      </c>
      <c r="L33" s="294">
        <f t="shared" ref="L33" si="16">(F33*-0.7)/100</f>
        <v>-3.6294999999999997</v>
      </c>
      <c r="M33" s="295">
        <f t="shared" ref="M33" si="17">(K33+L33)/F33</f>
        <v>1.8072324011571841E-2</v>
      </c>
      <c r="N33" s="288" t="s">
        <v>535</v>
      </c>
      <c r="O33" s="328">
        <v>45023</v>
      </c>
      <c r="P33" s="266"/>
      <c r="Q33" s="198"/>
      <c r="R33" s="226" t="s">
        <v>536</v>
      </c>
      <c r="S33" s="19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7"/>
      <c r="AE33" s="267"/>
      <c r="AF33" s="267"/>
      <c r="AG33" s="267"/>
      <c r="AH33" s="267"/>
      <c r="AI33" s="267"/>
      <c r="AJ33" s="267"/>
      <c r="AK33" s="267"/>
      <c r="AL33" s="267"/>
    </row>
    <row r="34" spans="1:38" s="268" customFormat="1" ht="13.5" customHeight="1">
      <c r="A34" s="275">
        <v>3</v>
      </c>
      <c r="B34" s="289">
        <v>45013</v>
      </c>
      <c r="C34" s="290"/>
      <c r="D34" s="291" t="s">
        <v>153</v>
      </c>
      <c r="E34" s="292" t="s">
        <v>537</v>
      </c>
      <c r="F34" s="275">
        <v>748</v>
      </c>
      <c r="G34" s="275">
        <v>725</v>
      </c>
      <c r="H34" s="275">
        <v>764.5</v>
      </c>
      <c r="I34" s="293" t="s">
        <v>867</v>
      </c>
      <c r="J34" s="273" t="s">
        <v>946</v>
      </c>
      <c r="K34" s="273">
        <f t="shared" ref="K34" si="18">H34-F34</f>
        <v>16.5</v>
      </c>
      <c r="L34" s="294">
        <f t="shared" ref="L34" si="19">(F34*-0.7)/100</f>
        <v>-5.2360000000000007</v>
      </c>
      <c r="M34" s="295">
        <f t="shared" ref="M34" si="20">(K34+L34)/F34</f>
        <v>1.5058823529411763E-2</v>
      </c>
      <c r="N34" s="288" t="s">
        <v>535</v>
      </c>
      <c r="O34" s="328">
        <v>45028</v>
      </c>
      <c r="P34" s="266"/>
      <c r="Q34" s="198"/>
      <c r="R34" s="226" t="s">
        <v>536</v>
      </c>
      <c r="S34" s="197"/>
      <c r="T34" s="267"/>
      <c r="U34" s="267"/>
      <c r="V34" s="267"/>
      <c r="W34" s="267"/>
      <c r="X34" s="267"/>
      <c r="Y34" s="267"/>
      <c r="Z34" s="267"/>
      <c r="AA34" s="267"/>
      <c r="AB34" s="267"/>
      <c r="AC34" s="267"/>
      <c r="AD34" s="267"/>
      <c r="AE34" s="267"/>
      <c r="AF34" s="267"/>
      <c r="AG34" s="267"/>
      <c r="AH34" s="267"/>
      <c r="AI34" s="267"/>
      <c r="AJ34" s="267"/>
      <c r="AK34" s="267"/>
      <c r="AL34" s="267"/>
    </row>
    <row r="35" spans="1:38" s="268" customFormat="1" ht="13.5" customHeight="1">
      <c r="A35" s="297">
        <v>4</v>
      </c>
      <c r="B35" s="326">
        <v>45013</v>
      </c>
      <c r="C35" s="306"/>
      <c r="D35" s="307" t="s">
        <v>256</v>
      </c>
      <c r="E35" s="308" t="s">
        <v>537</v>
      </c>
      <c r="F35" s="297">
        <v>268</v>
      </c>
      <c r="G35" s="297">
        <v>262</v>
      </c>
      <c r="H35" s="297">
        <v>261</v>
      </c>
      <c r="I35" s="309" t="s">
        <v>891</v>
      </c>
      <c r="J35" s="298" t="s">
        <v>889</v>
      </c>
      <c r="K35" s="298">
        <f t="shared" ref="K35:K36" si="21">H35-F35</f>
        <v>-7</v>
      </c>
      <c r="L35" s="310">
        <f t="shared" ref="L35" si="22">(F35*-0.7)/100</f>
        <v>-1.8759999999999999</v>
      </c>
      <c r="M35" s="311">
        <f t="shared" ref="M35:M36" si="23">(K35+L35)/F35</f>
        <v>-3.3119402985074625E-2</v>
      </c>
      <c r="N35" s="327" t="s">
        <v>547</v>
      </c>
      <c r="O35" s="329">
        <v>45019</v>
      </c>
      <c r="P35" s="266"/>
      <c r="Q35" s="198"/>
      <c r="R35" s="226" t="s">
        <v>799</v>
      </c>
      <c r="S35" s="197"/>
      <c r="T35" s="267"/>
      <c r="U35" s="267"/>
      <c r="V35" s="267"/>
      <c r="W35" s="267"/>
      <c r="X35" s="267"/>
      <c r="Y35" s="267"/>
      <c r="Z35" s="267"/>
      <c r="AA35" s="267"/>
      <c r="AB35" s="267"/>
      <c r="AC35" s="267"/>
      <c r="AD35" s="267"/>
      <c r="AE35" s="267"/>
      <c r="AF35" s="267"/>
      <c r="AG35" s="267"/>
      <c r="AH35" s="267"/>
      <c r="AI35" s="267"/>
      <c r="AJ35" s="267"/>
      <c r="AK35" s="267"/>
      <c r="AL35" s="267"/>
    </row>
    <row r="36" spans="1:38" s="268" customFormat="1" ht="13.5" customHeight="1">
      <c r="A36" s="275">
        <v>5</v>
      </c>
      <c r="B36" s="289">
        <v>45019</v>
      </c>
      <c r="C36" s="290"/>
      <c r="D36" s="291" t="s">
        <v>48</v>
      </c>
      <c r="E36" s="292" t="s">
        <v>537</v>
      </c>
      <c r="F36" s="275">
        <v>3365</v>
      </c>
      <c r="G36" s="275">
        <v>3270</v>
      </c>
      <c r="H36" s="275">
        <v>3400</v>
      </c>
      <c r="I36" s="293" t="s">
        <v>895</v>
      </c>
      <c r="J36" s="273" t="s">
        <v>896</v>
      </c>
      <c r="K36" s="273">
        <f t="shared" si="21"/>
        <v>35</v>
      </c>
      <c r="L36" s="294">
        <f>(F36*-0.07)/100</f>
        <v>-2.3555000000000001</v>
      </c>
      <c r="M36" s="295">
        <f t="shared" si="23"/>
        <v>9.7011887072808323E-3</v>
      </c>
      <c r="N36" s="273" t="s">
        <v>535</v>
      </c>
      <c r="O36" s="296">
        <v>45019</v>
      </c>
      <c r="P36" s="266"/>
      <c r="Q36" s="198"/>
      <c r="R36" s="226" t="s">
        <v>536</v>
      </c>
      <c r="S36" s="197"/>
      <c r="T36" s="267"/>
      <c r="U36" s="267"/>
      <c r="V36" s="267"/>
      <c r="W36" s="267"/>
      <c r="X36" s="267"/>
      <c r="Y36" s="267"/>
      <c r="Z36" s="267"/>
      <c r="AA36" s="267"/>
      <c r="AB36" s="267"/>
      <c r="AC36" s="267"/>
      <c r="AD36" s="267"/>
      <c r="AE36" s="267"/>
      <c r="AF36" s="267"/>
      <c r="AG36" s="267"/>
      <c r="AH36" s="267"/>
      <c r="AI36" s="267"/>
      <c r="AJ36" s="267"/>
      <c r="AK36" s="267"/>
      <c r="AL36" s="267"/>
    </row>
    <row r="37" spans="1:38" s="268" customFormat="1" ht="13.5" customHeight="1">
      <c r="A37" s="275">
        <v>6</v>
      </c>
      <c r="B37" s="289">
        <v>45026</v>
      </c>
      <c r="C37" s="290"/>
      <c r="D37" s="291" t="s">
        <v>932</v>
      </c>
      <c r="E37" s="292" t="s">
        <v>537</v>
      </c>
      <c r="F37" s="275">
        <v>459</v>
      </c>
      <c r="G37" s="275">
        <v>445</v>
      </c>
      <c r="H37" s="275">
        <v>468</v>
      </c>
      <c r="I37" s="293" t="s">
        <v>933</v>
      </c>
      <c r="J37" s="273" t="s">
        <v>742</v>
      </c>
      <c r="K37" s="273">
        <f t="shared" ref="K37:K38" si="24">H37-F37</f>
        <v>9</v>
      </c>
      <c r="L37" s="294">
        <f>(F37*-0.07)/100</f>
        <v>-0.32130000000000003</v>
      </c>
      <c r="M37" s="295">
        <f t="shared" ref="M37:M38" si="25">(K37+L37)/F37</f>
        <v>1.8907843137254899E-2</v>
      </c>
      <c r="N37" s="273" t="s">
        <v>535</v>
      </c>
      <c r="O37" s="296">
        <v>45026</v>
      </c>
      <c r="P37" s="266"/>
      <c r="Q37" s="198"/>
      <c r="R37" s="226" t="s">
        <v>799</v>
      </c>
      <c r="S37" s="197"/>
      <c r="T37" s="267"/>
      <c r="U37" s="267"/>
      <c r="V37" s="267"/>
      <c r="W37" s="267"/>
      <c r="X37" s="267"/>
      <c r="Y37" s="267"/>
      <c r="Z37" s="267"/>
      <c r="AA37" s="267"/>
      <c r="AB37" s="267"/>
      <c r="AC37" s="267"/>
      <c r="AD37" s="267"/>
      <c r="AE37" s="267"/>
      <c r="AF37" s="267"/>
      <c r="AG37" s="267"/>
      <c r="AH37" s="267"/>
      <c r="AI37" s="267"/>
      <c r="AJ37" s="267"/>
      <c r="AK37" s="267"/>
      <c r="AL37" s="267"/>
    </row>
    <row r="38" spans="1:38" s="268" customFormat="1" ht="13.5" customHeight="1">
      <c r="A38" s="275">
        <v>7</v>
      </c>
      <c r="B38" s="289">
        <v>45026</v>
      </c>
      <c r="C38" s="290"/>
      <c r="D38" s="291" t="s">
        <v>934</v>
      </c>
      <c r="E38" s="292" t="s">
        <v>537</v>
      </c>
      <c r="F38" s="275">
        <v>89.5</v>
      </c>
      <c r="G38" s="275">
        <v>86</v>
      </c>
      <c r="H38" s="275">
        <v>93.5</v>
      </c>
      <c r="I38" s="293" t="s">
        <v>935</v>
      </c>
      <c r="J38" s="273" t="s">
        <v>947</v>
      </c>
      <c r="K38" s="273">
        <f t="shared" si="24"/>
        <v>4</v>
      </c>
      <c r="L38" s="294">
        <f t="shared" ref="L38" si="26">(F38*-0.7)/100</f>
        <v>-0.62649999999999995</v>
      </c>
      <c r="M38" s="295">
        <f t="shared" si="25"/>
        <v>3.76927374301676E-2</v>
      </c>
      <c r="N38" s="288" t="s">
        <v>535</v>
      </c>
      <c r="O38" s="328">
        <v>45028</v>
      </c>
      <c r="P38" s="266"/>
      <c r="Q38" s="198"/>
      <c r="R38" s="226" t="s">
        <v>799</v>
      </c>
      <c r="S38" s="197"/>
      <c r="T38" s="267"/>
      <c r="U38" s="267"/>
      <c r="V38" s="267"/>
      <c r="W38" s="267"/>
      <c r="X38" s="267"/>
      <c r="Y38" s="267"/>
      <c r="Z38" s="267"/>
      <c r="AA38" s="267"/>
      <c r="AB38" s="267"/>
      <c r="AC38" s="267"/>
      <c r="AD38" s="267"/>
      <c r="AE38" s="267"/>
      <c r="AF38" s="267"/>
      <c r="AG38" s="267"/>
      <c r="AH38" s="267"/>
      <c r="AI38" s="267"/>
      <c r="AJ38" s="267"/>
      <c r="AK38" s="267"/>
      <c r="AL38" s="267"/>
    </row>
    <row r="39" spans="1:38" s="268" customFormat="1" ht="13.5" customHeight="1">
      <c r="A39" s="201">
        <v>8</v>
      </c>
      <c r="B39" s="243">
        <v>45029</v>
      </c>
      <c r="C39" s="269"/>
      <c r="D39" s="270" t="s">
        <v>451</v>
      </c>
      <c r="E39" s="271" t="s">
        <v>537</v>
      </c>
      <c r="F39" s="201" t="s">
        <v>968</v>
      </c>
      <c r="G39" s="201">
        <v>105</v>
      </c>
      <c r="H39" s="201"/>
      <c r="I39" s="272" t="s">
        <v>969</v>
      </c>
      <c r="J39" s="225" t="s">
        <v>538</v>
      </c>
      <c r="K39" s="225"/>
      <c r="L39" s="278"/>
      <c r="M39" s="279"/>
      <c r="N39" s="225"/>
      <c r="O39" s="280"/>
      <c r="P39" s="266"/>
      <c r="Q39" s="198"/>
      <c r="R39" s="226" t="s">
        <v>799</v>
      </c>
      <c r="S39" s="197"/>
      <c r="T39" s="267"/>
      <c r="U39" s="267"/>
      <c r="V39" s="267"/>
      <c r="W39" s="267"/>
      <c r="X39" s="267"/>
      <c r="Y39" s="267"/>
      <c r="Z39" s="267"/>
      <c r="AA39" s="267"/>
      <c r="AB39" s="267"/>
      <c r="AC39" s="267"/>
      <c r="AD39" s="267"/>
      <c r="AE39" s="267"/>
      <c r="AF39" s="267"/>
      <c r="AG39" s="267"/>
      <c r="AH39" s="267"/>
      <c r="AI39" s="267"/>
      <c r="AJ39" s="267"/>
      <c r="AK39" s="267"/>
      <c r="AL39" s="267"/>
    </row>
    <row r="40" spans="1:38" s="268" customFormat="1" ht="13.5" customHeight="1">
      <c r="A40" s="201">
        <v>9</v>
      </c>
      <c r="B40" s="243">
        <v>45033</v>
      </c>
      <c r="C40" s="269"/>
      <c r="D40" s="270" t="s">
        <v>124</v>
      </c>
      <c r="E40" s="271" t="s">
        <v>537</v>
      </c>
      <c r="F40" s="201" t="s">
        <v>1001</v>
      </c>
      <c r="G40" s="201">
        <v>865</v>
      </c>
      <c r="H40" s="201"/>
      <c r="I40" s="272" t="s">
        <v>1002</v>
      </c>
      <c r="J40" s="225" t="s">
        <v>538</v>
      </c>
      <c r="K40" s="225"/>
      <c r="L40" s="278"/>
      <c r="M40" s="279"/>
      <c r="N40" s="225"/>
      <c r="O40" s="280"/>
      <c r="P40" s="266"/>
      <c r="Q40" s="198"/>
      <c r="R40" s="226" t="s">
        <v>536</v>
      </c>
      <c r="S40" s="197"/>
      <c r="T40" s="267"/>
      <c r="U40" s="267"/>
      <c r="V40" s="267"/>
      <c r="W40" s="267"/>
      <c r="X40" s="267"/>
      <c r="Y40" s="267"/>
      <c r="Z40" s="267"/>
      <c r="AA40" s="267"/>
      <c r="AB40" s="267"/>
      <c r="AC40" s="267"/>
      <c r="AD40" s="267"/>
      <c r="AE40" s="267"/>
      <c r="AF40" s="267"/>
      <c r="AG40" s="267"/>
      <c r="AH40" s="267"/>
      <c r="AI40" s="267"/>
      <c r="AJ40" s="267"/>
      <c r="AK40" s="267"/>
      <c r="AL40" s="267"/>
    </row>
    <row r="41" spans="1:38" s="198" customFormat="1" ht="13.5" customHeight="1">
      <c r="A41" s="324"/>
      <c r="B41" s="324"/>
      <c r="C41" s="269"/>
      <c r="D41" s="270"/>
      <c r="E41" s="271"/>
      <c r="F41" s="201"/>
      <c r="G41" s="201"/>
      <c r="H41" s="201"/>
      <c r="I41" s="272"/>
      <c r="J41" s="225"/>
      <c r="K41" s="225"/>
      <c r="L41" s="278"/>
      <c r="M41" s="279"/>
      <c r="N41" s="225"/>
      <c r="O41" s="280"/>
      <c r="P41" s="266"/>
      <c r="R41" s="226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</row>
    <row r="42" spans="1:38" ht="44.25" customHeight="1">
      <c r="A42" s="109" t="s">
        <v>539</v>
      </c>
      <c r="B42" s="130"/>
      <c r="C42" s="130"/>
      <c r="D42" s="1"/>
      <c r="E42" s="6"/>
      <c r="F42" s="6"/>
      <c r="G42" s="6"/>
      <c r="H42" s="6" t="s">
        <v>551</v>
      </c>
      <c r="I42" s="6"/>
      <c r="J42" s="6"/>
      <c r="K42" s="105"/>
      <c r="L42" s="131"/>
      <c r="M42" s="105"/>
      <c r="N42" s="106"/>
      <c r="O42" s="105"/>
      <c r="P42" s="1"/>
      <c r="Q42" s="1"/>
      <c r="R42" s="6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38" ht="12.75" customHeight="1">
      <c r="A43" s="115" t="s">
        <v>540</v>
      </c>
      <c r="B43" s="109"/>
      <c r="C43" s="109"/>
      <c r="D43" s="109"/>
      <c r="E43" s="41"/>
      <c r="F43" s="116" t="s">
        <v>541</v>
      </c>
      <c r="G43" s="54"/>
      <c r="H43" s="41"/>
      <c r="I43" s="54"/>
      <c r="J43" s="6"/>
      <c r="K43" s="132"/>
      <c r="L43" s="133"/>
      <c r="M43" s="6"/>
      <c r="N43" s="99"/>
      <c r="O43" s="134"/>
      <c r="P43" s="41"/>
      <c r="Q43" s="41"/>
      <c r="R43" s="6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ht="14.25" customHeight="1">
      <c r="A44" s="115"/>
      <c r="B44" s="109"/>
      <c r="C44" s="109"/>
      <c r="D44" s="109"/>
      <c r="E44" s="6"/>
      <c r="F44" s="116" t="s">
        <v>543</v>
      </c>
      <c r="G44" s="54"/>
      <c r="H44" s="41"/>
      <c r="I44" s="54"/>
      <c r="J44" s="6"/>
      <c r="K44" s="132"/>
      <c r="L44" s="133"/>
      <c r="M44" s="6"/>
      <c r="N44" s="99"/>
      <c r="O44" s="134"/>
      <c r="P44" s="41"/>
      <c r="Q44" s="41"/>
      <c r="R44" s="6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4.25" customHeight="1">
      <c r="A45" s="109"/>
      <c r="B45" s="109"/>
      <c r="C45" s="109"/>
      <c r="D45" s="109"/>
      <c r="E45" s="6"/>
      <c r="F45" s="6"/>
      <c r="G45" s="6"/>
      <c r="H45" s="6"/>
      <c r="I45" s="6"/>
      <c r="J45" s="121"/>
      <c r="K45" s="118"/>
      <c r="L45" s="119"/>
      <c r="M45" s="6"/>
      <c r="N45" s="122"/>
      <c r="O45" s="1"/>
      <c r="P45" s="4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2.75" customHeight="1">
      <c r="A46" s="135" t="s">
        <v>552</v>
      </c>
      <c r="B46" s="135"/>
      <c r="C46" s="135"/>
      <c r="D46" s="135"/>
      <c r="E46" s="6"/>
      <c r="F46" s="6"/>
      <c r="G46" s="6"/>
      <c r="H46" s="6"/>
      <c r="I46" s="6"/>
      <c r="J46" s="6"/>
      <c r="K46" s="6"/>
      <c r="L46" s="6"/>
      <c r="M46" s="6"/>
      <c r="N46" s="6"/>
      <c r="O46" s="21"/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38.25" customHeight="1">
      <c r="A47" s="94" t="s">
        <v>16</v>
      </c>
      <c r="B47" s="94" t="s">
        <v>512</v>
      </c>
      <c r="C47" s="94"/>
      <c r="D47" s="95" t="s">
        <v>523</v>
      </c>
      <c r="E47" s="94" t="s">
        <v>524</v>
      </c>
      <c r="F47" s="94" t="s">
        <v>525</v>
      </c>
      <c r="G47" s="94" t="s">
        <v>545</v>
      </c>
      <c r="H47" s="94" t="s">
        <v>527</v>
      </c>
      <c r="I47" s="94" t="s">
        <v>528</v>
      </c>
      <c r="J47" s="93" t="s">
        <v>529</v>
      </c>
      <c r="K47" s="136" t="s">
        <v>553</v>
      </c>
      <c r="L47" s="96" t="s">
        <v>531</v>
      </c>
      <c r="M47" s="136" t="s">
        <v>554</v>
      </c>
      <c r="N47" s="94" t="s">
        <v>555</v>
      </c>
      <c r="O47" s="93" t="s">
        <v>533</v>
      </c>
      <c r="P47" s="95" t="s">
        <v>534</v>
      </c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12.75" customHeight="1">
      <c r="A48" s="287">
        <v>1</v>
      </c>
      <c r="B48" s="325">
        <v>45019</v>
      </c>
      <c r="C48" s="322"/>
      <c r="D48" s="322" t="s">
        <v>899</v>
      </c>
      <c r="E48" s="292" t="s">
        <v>537</v>
      </c>
      <c r="F48" s="287">
        <v>649</v>
      </c>
      <c r="G48" s="287">
        <v>633</v>
      </c>
      <c r="H48" s="323">
        <v>657</v>
      </c>
      <c r="I48" s="323" t="s">
        <v>886</v>
      </c>
      <c r="J48" s="273" t="s">
        <v>885</v>
      </c>
      <c r="K48" s="284">
        <f t="shared" ref="K48" si="27">H48-F48</f>
        <v>8</v>
      </c>
      <c r="L48" s="305">
        <f t="shared" ref="L48" si="28">(H48*N48)*0.07%</f>
        <v>390.91500000000008</v>
      </c>
      <c r="M48" s="350">
        <f t="shared" ref="M48" si="29">(K48*N48)-L48</f>
        <v>6409.085</v>
      </c>
      <c r="N48" s="284">
        <v>850</v>
      </c>
      <c r="O48" s="273" t="s">
        <v>535</v>
      </c>
      <c r="P48" s="296">
        <v>45019</v>
      </c>
      <c r="Q48" s="319"/>
      <c r="R48" s="54" t="s">
        <v>799</v>
      </c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320"/>
      <c r="AG48" s="321"/>
      <c r="AH48" s="319"/>
      <c r="AI48" s="319"/>
      <c r="AJ48" s="320"/>
      <c r="AK48" s="320"/>
      <c r="AL48" s="320"/>
    </row>
    <row r="49" spans="1:38" ht="12.75" customHeight="1">
      <c r="A49" s="336">
        <v>2</v>
      </c>
      <c r="B49" s="348">
        <v>45022</v>
      </c>
      <c r="C49" s="339"/>
      <c r="D49" s="339" t="s">
        <v>918</v>
      </c>
      <c r="E49" s="336" t="s">
        <v>903</v>
      </c>
      <c r="F49" s="336">
        <v>1870</v>
      </c>
      <c r="G49" s="336">
        <v>1920</v>
      </c>
      <c r="H49" s="349">
        <v>1920</v>
      </c>
      <c r="I49" s="349" t="s">
        <v>919</v>
      </c>
      <c r="J49" s="298" t="s">
        <v>952</v>
      </c>
      <c r="K49" s="340">
        <f>F49-H49</f>
        <v>-50</v>
      </c>
      <c r="L49" s="341">
        <f t="shared" ref="L49" si="30">(H49*N49)*0.07%</f>
        <v>336.00000000000006</v>
      </c>
      <c r="M49" s="352">
        <f t="shared" ref="M49" si="31">(K49*N49)-L49</f>
        <v>-12836</v>
      </c>
      <c r="N49" s="342">
        <v>250</v>
      </c>
      <c r="O49" s="298" t="s">
        <v>547</v>
      </c>
      <c r="P49" s="351">
        <v>45028</v>
      </c>
      <c r="Q49" s="319"/>
      <c r="R49" s="54" t="s">
        <v>799</v>
      </c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320"/>
      <c r="AG49" s="321"/>
      <c r="AH49" s="319"/>
      <c r="AI49" s="319"/>
      <c r="AJ49" s="320"/>
      <c r="AK49" s="320"/>
      <c r="AL49" s="320"/>
    </row>
    <row r="50" spans="1:38" ht="12.75" customHeight="1">
      <c r="A50" s="380">
        <v>3</v>
      </c>
      <c r="B50" s="382">
        <v>45022</v>
      </c>
      <c r="C50" s="339"/>
      <c r="D50" s="339" t="s">
        <v>923</v>
      </c>
      <c r="E50" s="336" t="s">
        <v>903</v>
      </c>
      <c r="F50" s="336">
        <v>17650</v>
      </c>
      <c r="G50" s="336">
        <v>17850</v>
      </c>
      <c r="H50" s="349">
        <v>17850</v>
      </c>
      <c r="I50" s="349" t="s">
        <v>924</v>
      </c>
      <c r="J50" s="384" t="s">
        <v>953</v>
      </c>
      <c r="K50" s="353">
        <f>F50-H50</f>
        <v>-200</v>
      </c>
      <c r="L50" s="341">
        <f t="shared" ref="L50" si="32">(H50*N50)*0.07%</f>
        <v>624.75000000000011</v>
      </c>
      <c r="M50" s="352">
        <f t="shared" ref="M50" si="33">(K50*N50)-L50</f>
        <v>-10624.75</v>
      </c>
      <c r="N50" s="342">
        <v>50</v>
      </c>
      <c r="O50" s="370" t="s">
        <v>547</v>
      </c>
      <c r="P50" s="372">
        <v>45028</v>
      </c>
      <c r="Q50" s="319"/>
      <c r="R50" s="54" t="s">
        <v>536</v>
      </c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320"/>
      <c r="AG50" s="321"/>
      <c r="AH50" s="319"/>
      <c r="AI50" s="319"/>
      <c r="AJ50" s="320"/>
      <c r="AK50" s="320"/>
      <c r="AL50" s="320"/>
    </row>
    <row r="51" spans="1:38" s="198" customFormat="1" ht="12.75" customHeight="1">
      <c r="A51" s="381"/>
      <c r="B51" s="383"/>
      <c r="C51" s="338"/>
      <c r="D51" s="338" t="s">
        <v>925</v>
      </c>
      <c r="E51" s="297" t="s">
        <v>903</v>
      </c>
      <c r="F51" s="297">
        <v>100</v>
      </c>
      <c r="G51" s="297"/>
      <c r="H51" s="340">
        <v>37</v>
      </c>
      <c r="I51" s="340"/>
      <c r="J51" s="385"/>
      <c r="K51" s="354">
        <f>F51-H51</f>
        <v>63</v>
      </c>
      <c r="L51" s="297">
        <v>100</v>
      </c>
      <c r="M51" s="297">
        <v>3075</v>
      </c>
      <c r="N51" s="297">
        <v>50</v>
      </c>
      <c r="O51" s="371"/>
      <c r="P51" s="373"/>
      <c r="Q51" s="200"/>
      <c r="R51" s="203"/>
      <c r="S51" s="197"/>
      <c r="T51" s="197"/>
      <c r="U51" s="197"/>
      <c r="V51" s="197"/>
      <c r="W51" s="197"/>
      <c r="X51" s="197"/>
      <c r="Y51" s="197"/>
      <c r="Z51" s="197"/>
      <c r="AA51" s="197"/>
      <c r="AB51" s="197"/>
      <c r="AC51" s="197"/>
      <c r="AD51" s="197"/>
      <c r="AE51" s="197"/>
      <c r="AF51" s="229"/>
      <c r="AG51" s="228"/>
      <c r="AH51" s="200"/>
      <c r="AI51" s="200"/>
      <c r="AJ51" s="229"/>
      <c r="AK51" s="229"/>
      <c r="AL51" s="229"/>
    </row>
    <row r="52" spans="1:38" ht="12.75" customHeight="1">
      <c r="A52" s="256">
        <v>4</v>
      </c>
      <c r="B52" s="312">
        <v>45026</v>
      </c>
      <c r="C52" s="313"/>
      <c r="D52" s="313" t="s">
        <v>929</v>
      </c>
      <c r="E52" s="256" t="s">
        <v>537</v>
      </c>
      <c r="F52" s="256" t="s">
        <v>930</v>
      </c>
      <c r="G52" s="256">
        <v>456</v>
      </c>
      <c r="H52" s="314"/>
      <c r="I52" s="314" t="s">
        <v>931</v>
      </c>
      <c r="J52" s="315" t="s">
        <v>538</v>
      </c>
      <c r="K52" s="316"/>
      <c r="L52" s="317"/>
      <c r="M52" s="318"/>
      <c r="N52" s="316"/>
      <c r="O52" s="314"/>
      <c r="P52" s="257"/>
      <c r="Q52" s="319"/>
      <c r="R52" s="54" t="s">
        <v>799</v>
      </c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320"/>
      <c r="AG52" s="321"/>
      <c r="AH52" s="319"/>
      <c r="AI52" s="319"/>
      <c r="AJ52" s="320"/>
      <c r="AK52" s="320"/>
      <c r="AL52" s="320"/>
    </row>
    <row r="53" spans="1:38" ht="12.75" customHeight="1">
      <c r="A53" s="287">
        <v>5</v>
      </c>
      <c r="B53" s="325">
        <v>45027</v>
      </c>
      <c r="C53" s="322"/>
      <c r="D53" s="322" t="s">
        <v>943</v>
      </c>
      <c r="E53" s="287" t="s">
        <v>537</v>
      </c>
      <c r="F53" s="287">
        <v>1516</v>
      </c>
      <c r="G53" s="287">
        <v>1480</v>
      </c>
      <c r="H53" s="323">
        <v>1537</v>
      </c>
      <c r="I53" s="323" t="s">
        <v>944</v>
      </c>
      <c r="J53" s="273" t="s">
        <v>548</v>
      </c>
      <c r="K53" s="284">
        <f t="shared" ref="K53" si="34">H53-F53</f>
        <v>21</v>
      </c>
      <c r="L53" s="305">
        <f t="shared" ref="L53" si="35">(H53*N53)*0.07%</f>
        <v>376.56500000000005</v>
      </c>
      <c r="M53" s="350">
        <f t="shared" ref="M53" si="36">(K53*N53)-L53</f>
        <v>6973.4349999999995</v>
      </c>
      <c r="N53" s="284">
        <v>350</v>
      </c>
      <c r="O53" s="273" t="s">
        <v>535</v>
      </c>
      <c r="P53" s="296">
        <v>45028</v>
      </c>
      <c r="Q53" s="319"/>
      <c r="R53" s="54" t="s">
        <v>799</v>
      </c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320"/>
      <c r="AG53" s="321"/>
      <c r="AH53" s="319"/>
      <c r="AI53" s="319"/>
      <c r="AJ53" s="320"/>
      <c r="AK53" s="320"/>
      <c r="AL53" s="320"/>
    </row>
    <row r="54" spans="1:38" ht="12.75" customHeight="1">
      <c r="A54" s="287">
        <v>6</v>
      </c>
      <c r="B54" s="325">
        <v>45028</v>
      </c>
      <c r="C54" s="322"/>
      <c r="D54" s="322" t="s">
        <v>954</v>
      </c>
      <c r="E54" s="287" t="s">
        <v>537</v>
      </c>
      <c r="F54" s="287">
        <v>3342</v>
      </c>
      <c r="G54" s="287">
        <v>3295</v>
      </c>
      <c r="H54" s="323">
        <v>3372.5</v>
      </c>
      <c r="I54" s="323" t="s">
        <v>955</v>
      </c>
      <c r="J54" s="273" t="s">
        <v>1003</v>
      </c>
      <c r="K54" s="284">
        <f t="shared" ref="K54" si="37">H54-F54</f>
        <v>30.5</v>
      </c>
      <c r="L54" s="305">
        <f t="shared" ref="L54" si="38">(H54*N54)*0.07%</f>
        <v>649.20625000000007</v>
      </c>
      <c r="M54" s="350">
        <f t="shared" ref="M54" si="39">(K54*N54)-L54</f>
        <v>7738.2937499999998</v>
      </c>
      <c r="N54" s="284">
        <v>275</v>
      </c>
      <c r="O54" s="273" t="s">
        <v>535</v>
      </c>
      <c r="P54" s="296">
        <v>45033</v>
      </c>
      <c r="Q54" s="319"/>
      <c r="R54" s="54" t="s">
        <v>799</v>
      </c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320"/>
      <c r="AG54" s="321"/>
      <c r="AH54" s="319"/>
      <c r="AI54" s="319"/>
      <c r="AJ54" s="320"/>
      <c r="AK54" s="320"/>
      <c r="AL54" s="320"/>
    </row>
    <row r="55" spans="1:38" ht="12.75" customHeight="1">
      <c r="A55" s="256"/>
      <c r="B55" s="312"/>
      <c r="C55" s="313"/>
      <c r="D55" s="313"/>
      <c r="E55" s="256"/>
      <c r="F55" s="256"/>
      <c r="G55" s="256"/>
      <c r="H55" s="314"/>
      <c r="I55" s="314"/>
      <c r="J55" s="315"/>
      <c r="K55" s="316"/>
      <c r="L55" s="317"/>
      <c r="M55" s="318"/>
      <c r="N55" s="316"/>
      <c r="O55" s="314"/>
      <c r="P55" s="257"/>
      <c r="Q55" s="319"/>
      <c r="R55" s="54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320"/>
      <c r="AG55" s="321"/>
      <c r="AH55" s="319"/>
      <c r="AI55" s="319"/>
      <c r="AJ55" s="320"/>
      <c r="AK55" s="320"/>
      <c r="AL55" s="320"/>
    </row>
    <row r="56" spans="1:38" ht="12.75" customHeight="1">
      <c r="A56" s="256"/>
      <c r="B56" s="312"/>
      <c r="C56" s="313"/>
      <c r="D56" s="313"/>
      <c r="E56" s="256"/>
      <c r="F56" s="256"/>
      <c r="G56" s="256"/>
      <c r="H56" s="314"/>
      <c r="I56" s="314"/>
      <c r="J56" s="315"/>
      <c r="K56" s="316"/>
      <c r="L56" s="317"/>
      <c r="M56" s="318"/>
      <c r="N56" s="316"/>
      <c r="O56" s="314"/>
      <c r="P56" s="257"/>
      <c r="Q56" s="319"/>
      <c r="R56" s="54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320"/>
      <c r="AG56" s="321"/>
      <c r="AH56" s="319"/>
      <c r="AI56" s="319"/>
      <c r="AJ56" s="320"/>
      <c r="AK56" s="320"/>
      <c r="AL56" s="320"/>
    </row>
    <row r="57" spans="1:38" ht="12.75" customHeight="1">
      <c r="A57" s="256"/>
      <c r="B57" s="312"/>
      <c r="C57" s="313"/>
      <c r="D57" s="313"/>
      <c r="E57" s="256"/>
      <c r="F57" s="256"/>
      <c r="G57" s="256"/>
      <c r="H57" s="314"/>
      <c r="I57" s="314"/>
      <c r="J57" s="315"/>
      <c r="K57" s="316"/>
      <c r="L57" s="317"/>
      <c r="M57" s="318"/>
      <c r="N57" s="316"/>
      <c r="O57" s="314"/>
      <c r="P57" s="257"/>
      <c r="Q57" s="319"/>
      <c r="R57" s="54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320"/>
      <c r="AG57" s="321"/>
      <c r="AH57" s="319"/>
      <c r="AI57" s="319"/>
      <c r="AJ57" s="320"/>
      <c r="AK57" s="320"/>
      <c r="AL57" s="320"/>
    </row>
    <row r="58" spans="1:38" ht="12.75" customHeight="1">
      <c r="A58" s="256"/>
      <c r="B58" s="312"/>
      <c r="C58" s="313"/>
      <c r="D58" s="313"/>
      <c r="E58" s="256"/>
      <c r="F58" s="256"/>
      <c r="G58" s="256"/>
      <c r="H58" s="314"/>
      <c r="I58" s="314"/>
      <c r="J58" s="315"/>
      <c r="K58" s="316"/>
      <c r="L58" s="317"/>
      <c r="M58" s="318"/>
      <c r="N58" s="316"/>
      <c r="O58" s="314"/>
      <c r="P58" s="257"/>
      <c r="Q58" s="319"/>
      <c r="R58" s="54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320"/>
      <c r="AG58" s="321"/>
      <c r="AH58" s="319"/>
      <c r="AI58" s="319"/>
      <c r="AJ58" s="320"/>
      <c r="AK58" s="320"/>
      <c r="AL58" s="320"/>
    </row>
    <row r="59" spans="1:38" ht="12.75" customHeight="1">
      <c r="A59" s="256"/>
      <c r="B59" s="312"/>
      <c r="C59" s="313"/>
      <c r="D59" s="313"/>
      <c r="E59" s="256"/>
      <c r="F59" s="256"/>
      <c r="G59" s="256"/>
      <c r="H59" s="314"/>
      <c r="I59" s="314"/>
      <c r="J59" s="315"/>
      <c r="K59" s="316"/>
      <c r="L59" s="317"/>
      <c r="M59" s="318"/>
      <c r="N59" s="316"/>
      <c r="O59" s="314"/>
      <c r="P59" s="257"/>
      <c r="Q59" s="319"/>
      <c r="R59" s="54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320"/>
      <c r="AG59" s="321"/>
      <c r="AH59" s="319"/>
      <c r="AI59" s="319"/>
      <c r="AJ59" s="320"/>
      <c r="AK59" s="320"/>
      <c r="AL59" s="320"/>
    </row>
    <row r="60" spans="1:38" s="198" customFormat="1" ht="12.75" customHeight="1">
      <c r="A60" s="320"/>
      <c r="B60" s="345"/>
      <c r="C60" s="200"/>
      <c r="D60" s="200"/>
      <c r="E60" s="229"/>
      <c r="F60" s="229"/>
      <c r="G60" s="229"/>
      <c r="H60" s="346"/>
      <c r="I60" s="346"/>
      <c r="J60" s="347"/>
      <c r="K60" s="200"/>
      <c r="L60" s="229"/>
      <c r="M60" s="229"/>
      <c r="N60" s="229"/>
      <c r="O60" s="346"/>
      <c r="P60" s="346"/>
      <c r="Q60" s="200"/>
      <c r="R60" s="203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229"/>
      <c r="AG60" s="228"/>
      <c r="AH60" s="200"/>
      <c r="AI60" s="200"/>
      <c r="AJ60" s="229"/>
      <c r="AK60" s="229"/>
      <c r="AL60" s="229"/>
    </row>
    <row r="61" spans="1:38" ht="38.25" customHeight="1">
      <c r="A61" s="137" t="s">
        <v>557</v>
      </c>
      <c r="B61" s="137"/>
      <c r="C61" s="137"/>
      <c r="D61" s="137"/>
      <c r="E61" s="138"/>
      <c r="F61" s="102"/>
      <c r="G61" s="102"/>
      <c r="H61" s="102"/>
      <c r="I61" s="102"/>
      <c r="J61" s="1"/>
      <c r="K61" s="6"/>
      <c r="L61" s="6"/>
      <c r="M61" s="6"/>
      <c r="N61" s="1"/>
      <c r="O61" s="1"/>
      <c r="P61" s="41"/>
      <c r="Q61" s="41"/>
      <c r="R61" s="6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41"/>
      <c r="AG61" s="41"/>
      <c r="AH61" s="41"/>
      <c r="AI61" s="41"/>
      <c r="AJ61" s="41"/>
      <c r="AK61" s="41"/>
      <c r="AL61" s="41"/>
    </row>
    <row r="62" spans="1:38" ht="38.25">
      <c r="A62" s="94" t="s">
        <v>16</v>
      </c>
      <c r="B62" s="94" t="s">
        <v>512</v>
      </c>
      <c r="C62" s="94"/>
      <c r="D62" s="95" t="s">
        <v>523</v>
      </c>
      <c r="E62" s="94" t="s">
        <v>524</v>
      </c>
      <c r="F62" s="94" t="s">
        <v>525</v>
      </c>
      <c r="G62" s="94" t="s">
        <v>545</v>
      </c>
      <c r="H62" s="94" t="s">
        <v>527</v>
      </c>
      <c r="I62" s="94" t="s">
        <v>528</v>
      </c>
      <c r="J62" s="93" t="s">
        <v>529</v>
      </c>
      <c r="K62" s="93" t="s">
        <v>558</v>
      </c>
      <c r="L62" s="96" t="s">
        <v>531</v>
      </c>
      <c r="M62" s="136" t="s">
        <v>554</v>
      </c>
      <c r="N62" s="94" t="s">
        <v>555</v>
      </c>
      <c r="O62" s="94" t="s">
        <v>533</v>
      </c>
      <c r="P62" s="95" t="s">
        <v>534</v>
      </c>
      <c r="Q62" s="41"/>
      <c r="R62" s="6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41"/>
      <c r="AG62" s="41"/>
      <c r="AH62" s="41"/>
      <c r="AI62" s="41"/>
      <c r="AJ62" s="41"/>
      <c r="AK62" s="41"/>
      <c r="AL62" s="41"/>
    </row>
    <row r="63" spans="1:38" s="198" customFormat="1" ht="15" customHeight="1">
      <c r="A63" s="287">
        <v>1</v>
      </c>
      <c r="B63" s="274">
        <v>45012</v>
      </c>
      <c r="C63" s="285"/>
      <c r="D63" s="322" t="s">
        <v>890</v>
      </c>
      <c r="E63" s="275" t="s">
        <v>537</v>
      </c>
      <c r="F63" s="275">
        <v>128</v>
      </c>
      <c r="G63" s="275">
        <v>78</v>
      </c>
      <c r="H63" s="284">
        <v>151</v>
      </c>
      <c r="I63" s="305" t="s">
        <v>876</v>
      </c>
      <c r="J63" s="273" t="s">
        <v>875</v>
      </c>
      <c r="K63" s="281">
        <f>H63-F63</f>
        <v>23</v>
      </c>
      <c r="L63" s="282">
        <v>100</v>
      </c>
      <c r="M63" s="283">
        <f t="shared" ref="M63" si="40">(K63*N63)-100</f>
        <v>2200</v>
      </c>
      <c r="N63" s="281">
        <v>100</v>
      </c>
      <c r="O63" s="273" t="s">
        <v>535</v>
      </c>
      <c r="P63" s="274">
        <v>45019</v>
      </c>
      <c r="Q63" s="197"/>
      <c r="R63" s="203" t="s">
        <v>799</v>
      </c>
      <c r="S63" s="197"/>
      <c r="T63" s="197"/>
      <c r="U63" s="197"/>
      <c r="V63" s="197"/>
      <c r="W63" s="197"/>
      <c r="X63" s="203"/>
      <c r="Y63" s="197"/>
      <c r="Z63" s="197"/>
      <c r="AA63" s="197"/>
      <c r="AB63" s="197"/>
      <c r="AC63" s="197"/>
      <c r="AD63" s="203"/>
      <c r="AE63" s="197"/>
      <c r="AF63" s="197"/>
      <c r="AG63" s="197"/>
      <c r="AH63" s="197"/>
      <c r="AI63" s="197"/>
      <c r="AJ63" s="203"/>
      <c r="AK63" s="197"/>
      <c r="AL63" s="197"/>
    </row>
    <row r="64" spans="1:38" s="198" customFormat="1" ht="15.6" customHeight="1">
      <c r="A64" s="287">
        <v>2</v>
      </c>
      <c r="B64" s="274">
        <v>45021</v>
      </c>
      <c r="C64" s="285"/>
      <c r="D64" s="322" t="s">
        <v>950</v>
      </c>
      <c r="E64" s="275" t="s">
        <v>903</v>
      </c>
      <c r="F64" s="275">
        <v>55</v>
      </c>
      <c r="G64" s="275">
        <v>115</v>
      </c>
      <c r="H64" s="284">
        <v>35</v>
      </c>
      <c r="I64" s="305">
        <v>0.1</v>
      </c>
      <c r="J64" s="273" t="s">
        <v>951</v>
      </c>
      <c r="K64" s="281">
        <f>F64-H64</f>
        <v>20</v>
      </c>
      <c r="L64" s="282">
        <v>100</v>
      </c>
      <c r="M64" s="283">
        <f t="shared" ref="M64" si="41">(K64*N64)-100</f>
        <v>1900</v>
      </c>
      <c r="N64" s="281">
        <v>100</v>
      </c>
      <c r="O64" s="273" t="s">
        <v>535</v>
      </c>
      <c r="P64" s="274">
        <v>45028</v>
      </c>
      <c r="Q64" s="197"/>
      <c r="R64" s="203" t="s">
        <v>536</v>
      </c>
      <c r="S64" s="197"/>
      <c r="T64" s="197"/>
      <c r="U64" s="197"/>
      <c r="V64" s="197"/>
      <c r="W64" s="197"/>
      <c r="X64" s="203"/>
      <c r="Y64" s="197"/>
      <c r="Z64" s="197"/>
      <c r="AA64" s="197"/>
      <c r="AB64" s="197"/>
      <c r="AC64" s="197"/>
      <c r="AD64" s="203"/>
      <c r="AE64" s="197"/>
      <c r="AF64" s="197"/>
      <c r="AG64" s="197"/>
      <c r="AH64" s="197"/>
      <c r="AI64" s="197"/>
      <c r="AJ64" s="203"/>
      <c r="AK64" s="197"/>
      <c r="AL64" s="197"/>
    </row>
    <row r="65" spans="1:38" s="198" customFormat="1" ht="15.6" customHeight="1">
      <c r="A65" s="287">
        <v>3</v>
      </c>
      <c r="B65" s="274">
        <v>45021</v>
      </c>
      <c r="C65" s="285"/>
      <c r="D65" s="322" t="s">
        <v>904</v>
      </c>
      <c r="E65" s="275" t="s">
        <v>903</v>
      </c>
      <c r="F65" s="275">
        <v>50</v>
      </c>
      <c r="G65" s="275">
        <v>85</v>
      </c>
      <c r="H65" s="284">
        <v>30</v>
      </c>
      <c r="I65" s="305">
        <v>0.1</v>
      </c>
      <c r="J65" s="273" t="s">
        <v>951</v>
      </c>
      <c r="K65" s="281">
        <f>F65-H65</f>
        <v>20</v>
      </c>
      <c r="L65" s="282">
        <v>100</v>
      </c>
      <c r="M65" s="283">
        <f t="shared" ref="M65" si="42">(K65*N65)-100</f>
        <v>900</v>
      </c>
      <c r="N65" s="281">
        <v>50</v>
      </c>
      <c r="O65" s="273" t="s">
        <v>535</v>
      </c>
      <c r="P65" s="274">
        <v>45033</v>
      </c>
      <c r="Q65" s="197"/>
      <c r="R65" s="203" t="s">
        <v>536</v>
      </c>
      <c r="S65" s="197"/>
      <c r="T65" s="197"/>
      <c r="U65" s="197"/>
      <c r="V65" s="197"/>
      <c r="W65" s="197"/>
      <c r="X65" s="203"/>
      <c r="Y65" s="197"/>
      <c r="Z65" s="197"/>
      <c r="AA65" s="197"/>
      <c r="AB65" s="197"/>
      <c r="AC65" s="197"/>
      <c r="AD65" s="203"/>
      <c r="AE65" s="197"/>
      <c r="AF65" s="197"/>
      <c r="AG65" s="197"/>
      <c r="AH65" s="197"/>
      <c r="AI65" s="197"/>
      <c r="AJ65" s="203"/>
      <c r="AK65" s="197"/>
      <c r="AL65" s="197"/>
    </row>
    <row r="66" spans="1:38" s="198" customFormat="1" ht="15.6" customHeight="1">
      <c r="A66" s="336">
        <v>4</v>
      </c>
      <c r="B66" s="337">
        <v>45021</v>
      </c>
      <c r="C66" s="338"/>
      <c r="D66" s="339" t="s">
        <v>905</v>
      </c>
      <c r="E66" s="297" t="s">
        <v>537</v>
      </c>
      <c r="F66" s="297">
        <v>40</v>
      </c>
      <c r="G66" s="297">
        <v>15</v>
      </c>
      <c r="H66" s="340">
        <v>16</v>
      </c>
      <c r="I66" s="341" t="s">
        <v>906</v>
      </c>
      <c r="J66" s="298" t="s">
        <v>915</v>
      </c>
      <c r="K66" s="342">
        <f t="shared" ref="K66:K67" si="43">H66-F66</f>
        <v>-24</v>
      </c>
      <c r="L66" s="343">
        <v>100</v>
      </c>
      <c r="M66" s="344">
        <f t="shared" ref="M66:M67" si="44">(K66*N66)-100</f>
        <v>-1300</v>
      </c>
      <c r="N66" s="342">
        <v>50</v>
      </c>
      <c r="O66" s="298" t="s">
        <v>547</v>
      </c>
      <c r="P66" s="337">
        <v>45022</v>
      </c>
      <c r="Q66" s="197"/>
      <c r="R66" s="203" t="s">
        <v>536</v>
      </c>
      <c r="S66" s="197"/>
      <c r="T66" s="197"/>
      <c r="U66" s="197"/>
      <c r="V66" s="197"/>
      <c r="W66" s="197"/>
      <c r="X66" s="203"/>
      <c r="Y66" s="197"/>
      <c r="Z66" s="197"/>
      <c r="AA66" s="197"/>
      <c r="AB66" s="197"/>
      <c r="AC66" s="197"/>
      <c r="AD66" s="203"/>
      <c r="AE66" s="197"/>
      <c r="AF66" s="197"/>
      <c r="AG66" s="197"/>
      <c r="AH66" s="197"/>
      <c r="AI66" s="197"/>
      <c r="AJ66" s="203"/>
      <c r="AK66" s="197"/>
      <c r="AL66" s="197"/>
    </row>
    <row r="67" spans="1:38" s="198" customFormat="1" ht="15.6" customHeight="1">
      <c r="A67" s="336">
        <v>5</v>
      </c>
      <c r="B67" s="337">
        <v>45021</v>
      </c>
      <c r="C67" s="338"/>
      <c r="D67" s="339" t="s">
        <v>907</v>
      </c>
      <c r="E67" s="297" t="s">
        <v>537</v>
      </c>
      <c r="F67" s="297">
        <v>150</v>
      </c>
      <c r="G67" s="297">
        <v>35</v>
      </c>
      <c r="H67" s="340">
        <v>39</v>
      </c>
      <c r="I67" s="341" t="s">
        <v>908</v>
      </c>
      <c r="J67" s="298" t="s">
        <v>916</v>
      </c>
      <c r="K67" s="342">
        <f t="shared" si="43"/>
        <v>-111</v>
      </c>
      <c r="L67" s="343">
        <v>100</v>
      </c>
      <c r="M67" s="344">
        <f t="shared" si="44"/>
        <v>-2875</v>
      </c>
      <c r="N67" s="342">
        <v>25</v>
      </c>
      <c r="O67" s="298" t="s">
        <v>547</v>
      </c>
      <c r="P67" s="337">
        <v>45022</v>
      </c>
      <c r="Q67" s="197"/>
      <c r="R67" s="203" t="s">
        <v>799</v>
      </c>
      <c r="S67" s="197"/>
      <c r="T67" s="197"/>
      <c r="U67" s="197"/>
      <c r="V67" s="197"/>
      <c r="W67" s="197"/>
      <c r="X67" s="203"/>
      <c r="Y67" s="197"/>
      <c r="Z67" s="197"/>
      <c r="AA67" s="197"/>
      <c r="AB67" s="197"/>
      <c r="AC67" s="197"/>
      <c r="AD67" s="203"/>
      <c r="AE67" s="197"/>
      <c r="AF67" s="197"/>
      <c r="AG67" s="197"/>
      <c r="AH67" s="197"/>
      <c r="AI67" s="197"/>
      <c r="AJ67" s="203"/>
      <c r="AK67" s="197"/>
      <c r="AL67" s="197"/>
    </row>
    <row r="68" spans="1:38" s="198" customFormat="1" ht="15.6" customHeight="1">
      <c r="A68" s="332">
        <v>6</v>
      </c>
      <c r="B68" s="312">
        <v>45022</v>
      </c>
      <c r="C68" s="234"/>
      <c r="D68" s="333" t="s">
        <v>920</v>
      </c>
      <c r="E68" s="201" t="s">
        <v>537</v>
      </c>
      <c r="F68" s="201" t="s">
        <v>921</v>
      </c>
      <c r="G68" s="201">
        <v>10</v>
      </c>
      <c r="H68" s="202"/>
      <c r="I68" s="217" t="s">
        <v>922</v>
      </c>
      <c r="J68" s="225" t="s">
        <v>538</v>
      </c>
      <c r="K68" s="255"/>
      <c r="L68" s="334"/>
      <c r="M68" s="335"/>
      <c r="N68" s="255"/>
      <c r="O68" s="225"/>
      <c r="P68" s="199"/>
      <c r="Q68" s="197"/>
      <c r="R68" s="203" t="s">
        <v>799</v>
      </c>
      <c r="S68" s="197"/>
      <c r="T68" s="197"/>
      <c r="U68" s="197"/>
      <c r="V68" s="197"/>
      <c r="W68" s="197"/>
      <c r="X68" s="203"/>
      <c r="Y68" s="197"/>
      <c r="Z68" s="197"/>
      <c r="AA68" s="197"/>
      <c r="AB68" s="197"/>
      <c r="AC68" s="197"/>
      <c r="AD68" s="203"/>
      <c r="AE68" s="197"/>
      <c r="AF68" s="197"/>
      <c r="AG68" s="197"/>
      <c r="AH68" s="197"/>
      <c r="AI68" s="197"/>
      <c r="AJ68" s="203"/>
      <c r="AK68" s="197"/>
      <c r="AL68" s="197"/>
    </row>
    <row r="69" spans="1:38" s="198" customFormat="1" ht="15.6" customHeight="1">
      <c r="A69" s="336">
        <v>7</v>
      </c>
      <c r="B69" s="348">
        <v>45027</v>
      </c>
      <c r="C69" s="338"/>
      <c r="D69" s="339" t="s">
        <v>941</v>
      </c>
      <c r="E69" s="297" t="s">
        <v>537</v>
      </c>
      <c r="F69" s="297">
        <v>135</v>
      </c>
      <c r="G69" s="297">
        <v>35</v>
      </c>
      <c r="H69" s="340">
        <v>35</v>
      </c>
      <c r="I69" s="341" t="s">
        <v>942</v>
      </c>
      <c r="J69" s="298" t="s">
        <v>916</v>
      </c>
      <c r="K69" s="342">
        <f t="shared" ref="K69" si="45">H69-F69</f>
        <v>-100</v>
      </c>
      <c r="L69" s="343">
        <v>100</v>
      </c>
      <c r="M69" s="344">
        <f t="shared" ref="M69" si="46">(K69*N69)-100</f>
        <v>-2600</v>
      </c>
      <c r="N69" s="342">
        <v>25</v>
      </c>
      <c r="O69" s="298" t="s">
        <v>547</v>
      </c>
      <c r="P69" s="337">
        <v>45028</v>
      </c>
      <c r="Q69" s="197"/>
      <c r="R69" s="203" t="s">
        <v>536</v>
      </c>
      <c r="S69" s="197"/>
      <c r="T69" s="197"/>
      <c r="U69" s="197"/>
      <c r="V69" s="197"/>
      <c r="W69" s="197"/>
      <c r="X69" s="203"/>
      <c r="Y69" s="197"/>
      <c r="Z69" s="197"/>
      <c r="AA69" s="197"/>
      <c r="AB69" s="197"/>
      <c r="AC69" s="197"/>
      <c r="AD69" s="203"/>
      <c r="AE69" s="197"/>
      <c r="AF69" s="197"/>
      <c r="AG69" s="197"/>
      <c r="AH69" s="197"/>
      <c r="AI69" s="197"/>
      <c r="AJ69" s="203"/>
      <c r="AK69" s="197"/>
      <c r="AL69" s="197"/>
    </row>
    <row r="70" spans="1:38" s="198" customFormat="1" ht="15.6" customHeight="1">
      <c r="A70" s="332">
        <v>8</v>
      </c>
      <c r="B70" s="312">
        <v>45028</v>
      </c>
      <c r="C70" s="234"/>
      <c r="D70" s="333" t="s">
        <v>956</v>
      </c>
      <c r="E70" s="201" t="s">
        <v>537</v>
      </c>
      <c r="F70" s="201" t="s">
        <v>957</v>
      </c>
      <c r="G70" s="201">
        <v>1.9</v>
      </c>
      <c r="H70" s="202"/>
      <c r="I70" s="217" t="s">
        <v>958</v>
      </c>
      <c r="J70" s="225" t="s">
        <v>538</v>
      </c>
      <c r="K70" s="255"/>
      <c r="L70" s="334"/>
      <c r="M70" s="335"/>
      <c r="N70" s="255"/>
      <c r="O70" s="225"/>
      <c r="P70" s="199"/>
      <c r="Q70" s="197"/>
      <c r="R70" s="203" t="s">
        <v>536</v>
      </c>
      <c r="S70" s="197"/>
      <c r="T70" s="197"/>
      <c r="U70" s="197"/>
      <c r="V70" s="197"/>
      <c r="W70" s="197"/>
      <c r="X70" s="203"/>
      <c r="Y70" s="197"/>
      <c r="Z70" s="197"/>
      <c r="AA70" s="197"/>
      <c r="AB70" s="197"/>
      <c r="AC70" s="197"/>
      <c r="AD70" s="203"/>
      <c r="AE70" s="197"/>
      <c r="AF70" s="197"/>
      <c r="AG70" s="197"/>
      <c r="AH70" s="197"/>
      <c r="AI70" s="197"/>
      <c r="AJ70" s="203"/>
      <c r="AK70" s="197"/>
      <c r="AL70" s="197"/>
    </row>
    <row r="71" spans="1:38" s="198" customFormat="1" ht="15.6" customHeight="1">
      <c r="A71" s="287">
        <v>9</v>
      </c>
      <c r="B71" s="325">
        <v>45029</v>
      </c>
      <c r="C71" s="285"/>
      <c r="D71" s="322" t="s">
        <v>965</v>
      </c>
      <c r="E71" s="275" t="s">
        <v>537</v>
      </c>
      <c r="F71" s="275">
        <v>97.5</v>
      </c>
      <c r="G71" s="275">
        <v>48</v>
      </c>
      <c r="H71" s="284">
        <v>122</v>
      </c>
      <c r="I71" s="305" t="s">
        <v>966</v>
      </c>
      <c r="J71" s="273" t="s">
        <v>967</v>
      </c>
      <c r="K71" s="281">
        <f>H71-F71</f>
        <v>24.5</v>
      </c>
      <c r="L71" s="282">
        <v>100</v>
      </c>
      <c r="M71" s="283">
        <f t="shared" ref="M71" si="47">(K71*N71)-100</f>
        <v>2350</v>
      </c>
      <c r="N71" s="281">
        <v>100</v>
      </c>
      <c r="O71" s="273" t="s">
        <v>535</v>
      </c>
      <c r="P71" s="274">
        <v>45019</v>
      </c>
      <c r="Q71" s="197"/>
      <c r="R71" s="203" t="s">
        <v>799</v>
      </c>
      <c r="S71" s="197"/>
      <c r="T71" s="197"/>
      <c r="U71" s="197"/>
      <c r="V71" s="197"/>
      <c r="W71" s="197"/>
      <c r="X71" s="203"/>
      <c r="Y71" s="197"/>
      <c r="Z71" s="197"/>
      <c r="AA71" s="197"/>
      <c r="AB71" s="197"/>
      <c r="AC71" s="197"/>
      <c r="AD71" s="203"/>
      <c r="AE71" s="197"/>
      <c r="AF71" s="197"/>
      <c r="AG71" s="197"/>
      <c r="AH71" s="197"/>
      <c r="AI71" s="197"/>
      <c r="AJ71" s="203"/>
      <c r="AK71" s="197"/>
      <c r="AL71" s="197"/>
    </row>
    <row r="72" spans="1:38" s="198" customFormat="1" ht="15.6" customHeight="1">
      <c r="A72" s="332">
        <v>10</v>
      </c>
      <c r="B72" s="356">
        <v>45033</v>
      </c>
      <c r="C72" s="234"/>
      <c r="D72" s="333" t="s">
        <v>965</v>
      </c>
      <c r="E72" s="201" t="s">
        <v>537</v>
      </c>
      <c r="F72" s="201" t="s">
        <v>988</v>
      </c>
      <c r="G72" s="201">
        <v>65</v>
      </c>
      <c r="H72" s="202"/>
      <c r="I72" s="217" t="s">
        <v>989</v>
      </c>
      <c r="J72" s="225" t="s">
        <v>538</v>
      </c>
      <c r="K72" s="255"/>
      <c r="L72" s="334"/>
      <c r="M72" s="335"/>
      <c r="N72" s="255"/>
      <c r="O72" s="225"/>
      <c r="P72" s="199"/>
      <c r="Q72" s="197"/>
      <c r="R72" s="203" t="s">
        <v>799</v>
      </c>
      <c r="S72" s="197"/>
      <c r="T72" s="197"/>
      <c r="U72" s="197"/>
      <c r="V72" s="197"/>
      <c r="W72" s="197"/>
      <c r="X72" s="203"/>
      <c r="Y72" s="197"/>
      <c r="Z72" s="197"/>
      <c r="AA72" s="197"/>
      <c r="AB72" s="197"/>
      <c r="AC72" s="197"/>
      <c r="AD72" s="203"/>
      <c r="AE72" s="197"/>
      <c r="AF72" s="197"/>
      <c r="AG72" s="197"/>
      <c r="AH72" s="197"/>
      <c r="AI72" s="197"/>
      <c r="AJ72" s="203"/>
      <c r="AK72" s="197"/>
      <c r="AL72" s="197"/>
    </row>
    <row r="73" spans="1:38" s="198" customFormat="1" ht="15.6" customHeight="1">
      <c r="A73" s="376">
        <v>11</v>
      </c>
      <c r="B73" s="374">
        <v>45033</v>
      </c>
      <c r="C73" s="234"/>
      <c r="D73" s="333" t="s">
        <v>990</v>
      </c>
      <c r="E73" s="201" t="s">
        <v>537</v>
      </c>
      <c r="F73" s="201" t="s">
        <v>991</v>
      </c>
      <c r="G73" s="201"/>
      <c r="H73" s="202"/>
      <c r="I73" s="217"/>
      <c r="J73" s="378" t="s">
        <v>538</v>
      </c>
      <c r="K73" s="255"/>
      <c r="L73" s="334"/>
      <c r="M73" s="335"/>
      <c r="N73" s="255"/>
      <c r="O73" s="225"/>
      <c r="P73" s="199"/>
      <c r="Q73" s="197"/>
      <c r="R73" s="203" t="s">
        <v>536</v>
      </c>
      <c r="S73" s="197"/>
      <c r="T73" s="197"/>
      <c r="U73" s="197"/>
      <c r="V73" s="197"/>
      <c r="W73" s="197"/>
      <c r="X73" s="203"/>
      <c r="Y73" s="197"/>
      <c r="Z73" s="197"/>
      <c r="AA73" s="197"/>
      <c r="AB73" s="197"/>
      <c r="AC73" s="197"/>
      <c r="AD73" s="203"/>
      <c r="AE73" s="197"/>
      <c r="AF73" s="197"/>
      <c r="AG73" s="197"/>
      <c r="AH73" s="197"/>
      <c r="AI73" s="197"/>
      <c r="AJ73" s="203"/>
      <c r="AK73" s="197"/>
      <c r="AL73" s="197"/>
    </row>
    <row r="74" spans="1:38" s="198" customFormat="1" ht="15.6" customHeight="1">
      <c r="A74" s="377"/>
      <c r="B74" s="375"/>
      <c r="C74" s="234"/>
      <c r="D74" s="333" t="s">
        <v>993</v>
      </c>
      <c r="E74" s="201" t="s">
        <v>537</v>
      </c>
      <c r="F74" s="201" t="s">
        <v>992</v>
      </c>
      <c r="G74" s="201"/>
      <c r="H74" s="202"/>
      <c r="I74" s="217"/>
      <c r="J74" s="379"/>
      <c r="K74" s="255"/>
      <c r="L74" s="334"/>
      <c r="M74" s="335"/>
      <c r="N74" s="255"/>
      <c r="O74" s="225"/>
      <c r="P74" s="199"/>
      <c r="Q74" s="197"/>
      <c r="R74" s="203"/>
      <c r="S74" s="197"/>
      <c r="T74" s="197"/>
      <c r="U74" s="197"/>
      <c r="V74" s="197"/>
      <c r="W74" s="197"/>
      <c r="X74" s="203"/>
      <c r="Y74" s="197"/>
      <c r="Z74" s="197"/>
      <c r="AA74" s="197"/>
      <c r="AB74" s="197"/>
      <c r="AC74" s="197"/>
      <c r="AD74" s="203"/>
      <c r="AE74" s="197"/>
      <c r="AF74" s="197"/>
      <c r="AG74" s="197"/>
      <c r="AH74" s="197"/>
      <c r="AI74" s="197"/>
      <c r="AJ74" s="203"/>
      <c r="AK74" s="197"/>
      <c r="AL74" s="197"/>
    </row>
    <row r="75" spans="1:38" s="198" customFormat="1" ht="15.6" customHeight="1">
      <c r="A75" s="332"/>
      <c r="B75" s="356"/>
      <c r="C75" s="234"/>
      <c r="D75" s="333"/>
      <c r="E75" s="201"/>
      <c r="F75" s="201"/>
      <c r="G75" s="201"/>
      <c r="H75" s="202"/>
      <c r="I75" s="217"/>
      <c r="J75" s="225"/>
      <c r="K75" s="255"/>
      <c r="L75" s="334"/>
      <c r="M75" s="335"/>
      <c r="N75" s="255"/>
      <c r="O75" s="225"/>
      <c r="P75" s="199"/>
      <c r="Q75" s="197"/>
      <c r="R75" s="203"/>
      <c r="S75" s="197"/>
      <c r="T75" s="197"/>
      <c r="U75" s="197"/>
      <c r="V75" s="197"/>
      <c r="W75" s="197"/>
      <c r="X75" s="203"/>
      <c r="Y75" s="197"/>
      <c r="Z75" s="197"/>
      <c r="AA75" s="197"/>
      <c r="AB75" s="197"/>
      <c r="AC75" s="197"/>
      <c r="AD75" s="203"/>
      <c r="AE75" s="197"/>
      <c r="AF75" s="197"/>
      <c r="AG75" s="197"/>
      <c r="AH75" s="197"/>
      <c r="AI75" s="197"/>
      <c r="AJ75" s="203"/>
      <c r="AK75" s="197"/>
      <c r="AL75" s="197"/>
    </row>
    <row r="76" spans="1:38" s="198" customFormat="1" ht="15.6" customHeight="1">
      <c r="A76" s="324"/>
      <c r="B76" s="324"/>
      <c r="C76" s="324"/>
      <c r="D76" s="324"/>
      <c r="E76" s="324"/>
      <c r="F76" s="324"/>
      <c r="G76" s="324"/>
      <c r="H76" s="324"/>
      <c r="I76" s="324"/>
      <c r="J76" s="225"/>
      <c r="K76" s="202"/>
      <c r="L76" s="217"/>
      <c r="M76" s="218"/>
      <c r="N76" s="202"/>
      <c r="O76" s="225"/>
      <c r="P76" s="199"/>
      <c r="Q76" s="1"/>
      <c r="R76" s="6"/>
      <c r="S76" s="1"/>
      <c r="T76" s="1"/>
      <c r="U76" s="1"/>
      <c r="V76" s="1"/>
      <c r="W76" s="1"/>
      <c r="X76" s="6"/>
      <c r="Y76" s="1"/>
      <c r="Z76" s="1"/>
      <c r="AA76" s="1"/>
      <c r="AB76" s="1"/>
      <c r="AC76" s="1"/>
      <c r="AD76" s="6"/>
      <c r="AE76" s="1"/>
      <c r="AF76" s="1"/>
      <c r="AG76" s="1"/>
      <c r="AH76" s="197"/>
      <c r="AI76" s="197"/>
      <c r="AJ76" s="203"/>
      <c r="AK76" s="197"/>
      <c r="AL76" s="197"/>
    </row>
    <row r="77" spans="1:38" ht="38.25" customHeight="1">
      <c r="A77" s="92" t="s">
        <v>559</v>
      </c>
      <c r="B77" s="139"/>
      <c r="C77" s="139"/>
      <c r="D77" s="140"/>
      <c r="E77" s="124"/>
      <c r="F77" s="6"/>
      <c r="G77" s="6"/>
      <c r="H77" s="125"/>
      <c r="I77" s="141"/>
      <c r="J77" s="1"/>
      <c r="K77" s="6"/>
      <c r="L77" s="6"/>
      <c r="M77" s="6"/>
      <c r="N77" s="1"/>
      <c r="O77" s="1"/>
      <c r="Q77" s="1"/>
      <c r="R77" s="6"/>
      <c r="S77" s="1"/>
      <c r="T77" s="1"/>
      <c r="U77" s="1"/>
      <c r="V77" s="1"/>
      <c r="W77" s="1"/>
      <c r="X77" s="6"/>
      <c r="Y77" s="1"/>
      <c r="Z77" s="1"/>
      <c r="AA77" s="1"/>
      <c r="AB77" s="1"/>
      <c r="AC77" s="1"/>
      <c r="AD77" s="6"/>
      <c r="AE77" s="1"/>
      <c r="AF77" s="1"/>
      <c r="AG77" s="1"/>
      <c r="AH77" s="1"/>
      <c r="AI77" s="1"/>
      <c r="AJ77" s="6"/>
      <c r="AK77" s="1"/>
    </row>
    <row r="78" spans="1:38" s="198" customFormat="1" ht="38.25">
      <c r="A78" s="93" t="s">
        <v>16</v>
      </c>
      <c r="B78" s="94" t="s">
        <v>512</v>
      </c>
      <c r="C78" s="94"/>
      <c r="D78" s="95" t="s">
        <v>523</v>
      </c>
      <c r="E78" s="94" t="s">
        <v>524</v>
      </c>
      <c r="F78" s="94" t="s">
        <v>525</v>
      </c>
      <c r="G78" s="94" t="s">
        <v>526</v>
      </c>
      <c r="H78" s="94" t="s">
        <v>527</v>
      </c>
      <c r="I78" s="94" t="s">
        <v>528</v>
      </c>
      <c r="J78" s="93" t="s">
        <v>529</v>
      </c>
      <c r="K78" s="128" t="s">
        <v>546</v>
      </c>
      <c r="L78" s="129" t="s">
        <v>531</v>
      </c>
      <c r="M78" s="96" t="s">
        <v>532</v>
      </c>
      <c r="N78" s="94" t="s">
        <v>533</v>
      </c>
      <c r="O78" s="95" t="s">
        <v>534</v>
      </c>
      <c r="P78" s="94" t="s">
        <v>763</v>
      </c>
      <c r="Q78" s="197"/>
      <c r="R78" s="6"/>
      <c r="S78" s="197"/>
      <c r="T78" s="197"/>
      <c r="U78" s="197"/>
      <c r="V78" s="197"/>
      <c r="W78" s="197"/>
      <c r="X78" s="197"/>
      <c r="Y78" s="197"/>
      <c r="Z78" s="197"/>
      <c r="AA78" s="197"/>
      <c r="AB78" s="197"/>
      <c r="AC78" s="197"/>
      <c r="AD78" s="197"/>
      <c r="AE78" s="197"/>
      <c r="AF78" s="197"/>
      <c r="AG78" s="197"/>
      <c r="AH78" s="197"/>
      <c r="AI78" s="197"/>
      <c r="AJ78" s="197"/>
      <c r="AK78" s="197"/>
      <c r="AL78" s="197"/>
    </row>
    <row r="79" spans="1:38" ht="14.25" customHeight="1">
      <c r="A79" s="256">
        <v>1</v>
      </c>
      <c r="B79" s="257">
        <v>44840</v>
      </c>
      <c r="C79" s="254"/>
      <c r="D79" s="254" t="s">
        <v>835</v>
      </c>
      <c r="E79" s="255" t="s">
        <v>537</v>
      </c>
      <c r="F79" s="255" t="s">
        <v>836</v>
      </c>
      <c r="G79" s="255">
        <v>1220</v>
      </c>
      <c r="H79" s="255"/>
      <c r="I79" s="255" t="s">
        <v>837</v>
      </c>
      <c r="J79" s="225" t="s">
        <v>538</v>
      </c>
      <c r="K79" s="202"/>
      <c r="L79" s="217"/>
      <c r="M79" s="218"/>
      <c r="N79" s="202"/>
      <c r="O79" s="225"/>
      <c r="P79" s="199"/>
      <c r="Q79" s="197"/>
      <c r="R79" s="197" t="s">
        <v>536</v>
      </c>
      <c r="S79" s="41"/>
      <c r="T79" s="1"/>
      <c r="U79" s="1"/>
      <c r="V79" s="1"/>
      <c r="W79" s="1"/>
      <c r="X79" s="1"/>
      <c r="Y79" s="1"/>
      <c r="Z79" s="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</row>
    <row r="80" spans="1:38" ht="14.25" customHeight="1">
      <c r="A80" s="256">
        <v>2</v>
      </c>
      <c r="B80" s="257">
        <v>45019</v>
      </c>
      <c r="C80" s="254"/>
      <c r="D80" s="254" t="s">
        <v>71</v>
      </c>
      <c r="E80" s="255" t="s">
        <v>537</v>
      </c>
      <c r="F80" s="255" t="s">
        <v>897</v>
      </c>
      <c r="G80" s="255">
        <v>88</v>
      </c>
      <c r="H80" s="255"/>
      <c r="I80" s="255" t="s">
        <v>898</v>
      </c>
      <c r="J80" s="225" t="s">
        <v>538</v>
      </c>
      <c r="K80" s="202"/>
      <c r="L80" s="217"/>
      <c r="M80" s="218"/>
      <c r="N80" s="202"/>
      <c r="O80" s="225"/>
      <c r="P80" s="199"/>
      <c r="Q80" s="197"/>
      <c r="R80" s="197" t="s">
        <v>536</v>
      </c>
      <c r="S80" s="41"/>
      <c r="T80" s="1"/>
      <c r="U80" s="1"/>
      <c r="V80" s="1"/>
      <c r="W80" s="1"/>
      <c r="X80" s="1"/>
      <c r="Y80" s="1"/>
      <c r="Z80" s="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</row>
    <row r="81" spans="1:26" ht="12.75" customHeight="1">
      <c r="A81" s="255"/>
      <c r="B81" s="253"/>
      <c r="C81" s="254"/>
      <c r="D81" s="254"/>
      <c r="E81" s="255"/>
      <c r="F81" s="255"/>
      <c r="G81" s="255"/>
      <c r="H81" s="255"/>
      <c r="I81" s="255"/>
      <c r="J81" s="225"/>
      <c r="K81" s="202"/>
      <c r="L81" s="217"/>
      <c r="M81" s="218"/>
      <c r="N81" s="202"/>
      <c r="O81" s="225"/>
      <c r="P81" s="199"/>
      <c r="R81" s="6"/>
      <c r="S81" s="1"/>
      <c r="T81" s="1"/>
      <c r="U81" s="1"/>
      <c r="V81" s="1"/>
      <c r="W81" s="1"/>
      <c r="X81" s="1"/>
      <c r="Y81" s="1"/>
    </row>
    <row r="82" spans="1:26" ht="12.75" customHeight="1">
      <c r="A82" s="109" t="s">
        <v>539</v>
      </c>
      <c r="B82" s="109"/>
      <c r="C82" s="109"/>
      <c r="D82" s="109"/>
      <c r="E82" s="41"/>
      <c r="F82" s="116" t="s">
        <v>541</v>
      </c>
      <c r="G82" s="54"/>
      <c r="H82" s="54"/>
      <c r="I82" s="54"/>
      <c r="J82" s="6"/>
      <c r="K82" s="132"/>
      <c r="L82" s="133"/>
      <c r="M82" s="6"/>
      <c r="N82" s="99"/>
      <c r="O82" s="142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15" t="s">
        <v>540</v>
      </c>
      <c r="B83" s="109"/>
      <c r="C83" s="109"/>
      <c r="D83" s="109"/>
      <c r="E83" s="6"/>
      <c r="F83" s="116" t="s">
        <v>543</v>
      </c>
      <c r="G83" s="6"/>
      <c r="H83" s="6" t="s">
        <v>759</v>
      </c>
      <c r="I83" s="6"/>
      <c r="J83" s="1"/>
      <c r="K83" s="6"/>
      <c r="L83" s="6"/>
      <c r="M83" s="6"/>
      <c r="N83" s="1"/>
      <c r="O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15"/>
      <c r="B84" s="109"/>
      <c r="C84" s="109"/>
      <c r="D84" s="109"/>
      <c r="E84" s="6"/>
      <c r="F84" s="116"/>
      <c r="G84" s="6"/>
      <c r="H84" s="6"/>
      <c r="I84" s="6"/>
      <c r="J84" s="1"/>
      <c r="K84" s="6"/>
      <c r="L84" s="6"/>
      <c r="M84" s="6"/>
      <c r="N84" s="1"/>
      <c r="O84" s="1"/>
      <c r="Q84" s="1"/>
      <c r="R84" s="54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15"/>
      <c r="B85" s="109"/>
      <c r="C85" s="109"/>
      <c r="D85" s="109"/>
      <c r="E85" s="6"/>
      <c r="F85" s="116"/>
      <c r="G85" s="54"/>
      <c r="H85" s="41"/>
      <c r="I85" s="54"/>
      <c r="J85" s="6"/>
      <c r="K85" s="132"/>
      <c r="L85" s="133"/>
      <c r="M85" s="6"/>
      <c r="N85" s="99"/>
      <c r="O85" s="134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54"/>
      <c r="B86" s="98"/>
      <c r="C86" s="98"/>
      <c r="D86" s="41"/>
      <c r="E86" s="54"/>
      <c r="F86" s="54"/>
      <c r="G86" s="54"/>
      <c r="H86" s="41"/>
      <c r="I86" s="54"/>
      <c r="J86" s="6"/>
      <c r="K86" s="132"/>
      <c r="L86" s="133"/>
      <c r="M86" s="6"/>
      <c r="N86" s="99"/>
      <c r="O86" s="134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38.25" customHeight="1">
      <c r="A87" s="41"/>
      <c r="B87" s="143" t="s">
        <v>560</v>
      </c>
      <c r="C87" s="143"/>
      <c r="D87" s="143"/>
      <c r="E87" s="143"/>
      <c r="F87" s="6"/>
      <c r="G87" s="6"/>
      <c r="H87" s="126"/>
      <c r="I87" s="6"/>
      <c r="J87" s="126"/>
      <c r="K87" s="127"/>
      <c r="L87" s="6"/>
      <c r="M87" s="6"/>
      <c r="N87" s="1"/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93" t="s">
        <v>16</v>
      </c>
      <c r="B88" s="94" t="s">
        <v>512</v>
      </c>
      <c r="C88" s="94"/>
      <c r="D88" s="95" t="s">
        <v>523</v>
      </c>
      <c r="E88" s="94" t="s">
        <v>524</v>
      </c>
      <c r="F88" s="94" t="s">
        <v>525</v>
      </c>
      <c r="G88" s="94" t="s">
        <v>561</v>
      </c>
      <c r="H88" s="94" t="s">
        <v>562</v>
      </c>
      <c r="I88" s="94" t="s">
        <v>528</v>
      </c>
      <c r="J88" s="144" t="s">
        <v>529</v>
      </c>
      <c r="K88" s="94" t="s">
        <v>530</v>
      </c>
      <c r="L88" s="94" t="s">
        <v>563</v>
      </c>
      <c r="M88" s="94" t="s">
        <v>533</v>
      </c>
      <c r="N88" s="95" t="s">
        <v>534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45">
        <v>1</v>
      </c>
      <c r="B89" s="146">
        <v>41579</v>
      </c>
      <c r="C89" s="146"/>
      <c r="D89" s="147" t="s">
        <v>564</v>
      </c>
      <c r="E89" s="148" t="s">
        <v>565</v>
      </c>
      <c r="F89" s="149">
        <v>82</v>
      </c>
      <c r="G89" s="148" t="s">
        <v>566</v>
      </c>
      <c r="H89" s="148">
        <v>100</v>
      </c>
      <c r="I89" s="150">
        <v>100</v>
      </c>
      <c r="J89" s="151" t="s">
        <v>567</v>
      </c>
      <c r="K89" s="152">
        <f t="shared" ref="K89:K120" si="48">H89-F89</f>
        <v>18</v>
      </c>
      <c r="L89" s="153">
        <f t="shared" ref="L89:L120" si="49">K89/F89</f>
        <v>0.21951219512195122</v>
      </c>
      <c r="M89" s="148" t="s">
        <v>535</v>
      </c>
      <c r="N89" s="154">
        <v>42657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45">
        <v>2</v>
      </c>
      <c r="B90" s="146">
        <v>41794</v>
      </c>
      <c r="C90" s="146"/>
      <c r="D90" s="147" t="s">
        <v>568</v>
      </c>
      <c r="E90" s="148" t="s">
        <v>537</v>
      </c>
      <c r="F90" s="149">
        <v>257</v>
      </c>
      <c r="G90" s="148" t="s">
        <v>566</v>
      </c>
      <c r="H90" s="148">
        <v>300</v>
      </c>
      <c r="I90" s="150">
        <v>300</v>
      </c>
      <c r="J90" s="151" t="s">
        <v>567</v>
      </c>
      <c r="K90" s="152">
        <f t="shared" si="48"/>
        <v>43</v>
      </c>
      <c r="L90" s="153">
        <f t="shared" si="49"/>
        <v>0.16731517509727625</v>
      </c>
      <c r="M90" s="148" t="s">
        <v>535</v>
      </c>
      <c r="N90" s="154">
        <v>41822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45">
        <v>3</v>
      </c>
      <c r="B91" s="146">
        <v>41828</v>
      </c>
      <c r="C91" s="146"/>
      <c r="D91" s="147" t="s">
        <v>569</v>
      </c>
      <c r="E91" s="148" t="s">
        <v>537</v>
      </c>
      <c r="F91" s="149">
        <v>393</v>
      </c>
      <c r="G91" s="148" t="s">
        <v>566</v>
      </c>
      <c r="H91" s="148">
        <v>468</v>
      </c>
      <c r="I91" s="150">
        <v>468</v>
      </c>
      <c r="J91" s="151" t="s">
        <v>567</v>
      </c>
      <c r="K91" s="152">
        <f t="shared" si="48"/>
        <v>75</v>
      </c>
      <c r="L91" s="153">
        <f t="shared" si="49"/>
        <v>0.19083969465648856</v>
      </c>
      <c r="M91" s="148" t="s">
        <v>535</v>
      </c>
      <c r="N91" s="154">
        <v>41863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45">
        <v>4</v>
      </c>
      <c r="B92" s="146">
        <v>41857</v>
      </c>
      <c r="C92" s="146"/>
      <c r="D92" s="147" t="s">
        <v>570</v>
      </c>
      <c r="E92" s="148" t="s">
        <v>537</v>
      </c>
      <c r="F92" s="149">
        <v>205</v>
      </c>
      <c r="G92" s="148" t="s">
        <v>566</v>
      </c>
      <c r="H92" s="148">
        <v>275</v>
      </c>
      <c r="I92" s="150">
        <v>250</v>
      </c>
      <c r="J92" s="151" t="s">
        <v>567</v>
      </c>
      <c r="K92" s="152">
        <f t="shared" si="48"/>
        <v>70</v>
      </c>
      <c r="L92" s="153">
        <f t="shared" si="49"/>
        <v>0.34146341463414637</v>
      </c>
      <c r="M92" s="148" t="s">
        <v>535</v>
      </c>
      <c r="N92" s="154">
        <v>41962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45">
        <v>5</v>
      </c>
      <c r="B93" s="146">
        <v>41886</v>
      </c>
      <c r="C93" s="146"/>
      <c r="D93" s="147" t="s">
        <v>571</v>
      </c>
      <c r="E93" s="148" t="s">
        <v>537</v>
      </c>
      <c r="F93" s="149">
        <v>162</v>
      </c>
      <c r="G93" s="148" t="s">
        <v>566</v>
      </c>
      <c r="H93" s="148">
        <v>190</v>
      </c>
      <c r="I93" s="150">
        <v>190</v>
      </c>
      <c r="J93" s="151" t="s">
        <v>567</v>
      </c>
      <c r="K93" s="152">
        <f t="shared" si="48"/>
        <v>28</v>
      </c>
      <c r="L93" s="153">
        <f t="shared" si="49"/>
        <v>0.1728395061728395</v>
      </c>
      <c r="M93" s="148" t="s">
        <v>535</v>
      </c>
      <c r="N93" s="154">
        <v>42006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45">
        <v>6</v>
      </c>
      <c r="B94" s="146">
        <v>41886</v>
      </c>
      <c r="C94" s="146"/>
      <c r="D94" s="147" t="s">
        <v>572</v>
      </c>
      <c r="E94" s="148" t="s">
        <v>537</v>
      </c>
      <c r="F94" s="149">
        <v>75</v>
      </c>
      <c r="G94" s="148" t="s">
        <v>566</v>
      </c>
      <c r="H94" s="148">
        <v>91.5</v>
      </c>
      <c r="I94" s="150" t="s">
        <v>573</v>
      </c>
      <c r="J94" s="151" t="s">
        <v>574</v>
      </c>
      <c r="K94" s="152">
        <f t="shared" si="48"/>
        <v>16.5</v>
      </c>
      <c r="L94" s="153">
        <f t="shared" si="49"/>
        <v>0.22</v>
      </c>
      <c r="M94" s="148" t="s">
        <v>535</v>
      </c>
      <c r="N94" s="154">
        <v>41954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45">
        <v>7</v>
      </c>
      <c r="B95" s="146">
        <v>41913</v>
      </c>
      <c r="C95" s="146"/>
      <c r="D95" s="147" t="s">
        <v>575</v>
      </c>
      <c r="E95" s="148" t="s">
        <v>537</v>
      </c>
      <c r="F95" s="149">
        <v>850</v>
      </c>
      <c r="G95" s="148" t="s">
        <v>566</v>
      </c>
      <c r="H95" s="148">
        <v>982.5</v>
      </c>
      <c r="I95" s="150">
        <v>1050</v>
      </c>
      <c r="J95" s="151" t="s">
        <v>576</v>
      </c>
      <c r="K95" s="152">
        <f t="shared" si="48"/>
        <v>132.5</v>
      </c>
      <c r="L95" s="153">
        <f t="shared" si="49"/>
        <v>0.15588235294117647</v>
      </c>
      <c r="M95" s="148" t="s">
        <v>535</v>
      </c>
      <c r="N95" s="154">
        <v>42039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45">
        <v>8</v>
      </c>
      <c r="B96" s="146">
        <v>41913</v>
      </c>
      <c r="C96" s="146"/>
      <c r="D96" s="147" t="s">
        <v>577</v>
      </c>
      <c r="E96" s="148" t="s">
        <v>537</v>
      </c>
      <c r="F96" s="149">
        <v>475</v>
      </c>
      <c r="G96" s="148" t="s">
        <v>566</v>
      </c>
      <c r="H96" s="148">
        <v>515</v>
      </c>
      <c r="I96" s="150">
        <v>600</v>
      </c>
      <c r="J96" s="151" t="s">
        <v>578</v>
      </c>
      <c r="K96" s="152">
        <f t="shared" si="48"/>
        <v>40</v>
      </c>
      <c r="L96" s="153">
        <f t="shared" si="49"/>
        <v>8.4210526315789472E-2</v>
      </c>
      <c r="M96" s="148" t="s">
        <v>535</v>
      </c>
      <c r="N96" s="154">
        <v>41939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45">
        <v>9</v>
      </c>
      <c r="B97" s="146">
        <v>41913</v>
      </c>
      <c r="C97" s="146"/>
      <c r="D97" s="147" t="s">
        <v>579</v>
      </c>
      <c r="E97" s="148" t="s">
        <v>537</v>
      </c>
      <c r="F97" s="149">
        <v>86</v>
      </c>
      <c r="G97" s="148" t="s">
        <v>566</v>
      </c>
      <c r="H97" s="148">
        <v>99</v>
      </c>
      <c r="I97" s="150">
        <v>140</v>
      </c>
      <c r="J97" s="151" t="s">
        <v>580</v>
      </c>
      <c r="K97" s="152">
        <f t="shared" si="48"/>
        <v>13</v>
      </c>
      <c r="L97" s="153">
        <f t="shared" si="49"/>
        <v>0.15116279069767441</v>
      </c>
      <c r="M97" s="148" t="s">
        <v>535</v>
      </c>
      <c r="N97" s="154">
        <v>41939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45">
        <v>10</v>
      </c>
      <c r="B98" s="146">
        <v>41926</v>
      </c>
      <c r="C98" s="146"/>
      <c r="D98" s="147" t="s">
        <v>581</v>
      </c>
      <c r="E98" s="148" t="s">
        <v>537</v>
      </c>
      <c r="F98" s="149">
        <v>496.6</v>
      </c>
      <c r="G98" s="148" t="s">
        <v>566</v>
      </c>
      <c r="H98" s="148">
        <v>621</v>
      </c>
      <c r="I98" s="150">
        <v>580</v>
      </c>
      <c r="J98" s="151" t="s">
        <v>567</v>
      </c>
      <c r="K98" s="152">
        <f t="shared" si="48"/>
        <v>124.39999999999998</v>
      </c>
      <c r="L98" s="153">
        <f t="shared" si="49"/>
        <v>0.25050342327829234</v>
      </c>
      <c r="M98" s="148" t="s">
        <v>535</v>
      </c>
      <c r="N98" s="154">
        <v>42605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45">
        <v>11</v>
      </c>
      <c r="B99" s="146">
        <v>41926</v>
      </c>
      <c r="C99" s="146"/>
      <c r="D99" s="147" t="s">
        <v>582</v>
      </c>
      <c r="E99" s="148" t="s">
        <v>537</v>
      </c>
      <c r="F99" s="149">
        <v>2481.9</v>
      </c>
      <c r="G99" s="148" t="s">
        <v>566</v>
      </c>
      <c r="H99" s="148">
        <v>2840</v>
      </c>
      <c r="I99" s="150">
        <v>2870</v>
      </c>
      <c r="J99" s="151" t="s">
        <v>583</v>
      </c>
      <c r="K99" s="152">
        <f t="shared" si="48"/>
        <v>358.09999999999991</v>
      </c>
      <c r="L99" s="153">
        <f t="shared" si="49"/>
        <v>0.14428462065353154</v>
      </c>
      <c r="M99" s="148" t="s">
        <v>535</v>
      </c>
      <c r="N99" s="154">
        <v>42017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45">
        <v>12</v>
      </c>
      <c r="B100" s="146">
        <v>41928</v>
      </c>
      <c r="C100" s="146"/>
      <c r="D100" s="147" t="s">
        <v>584</v>
      </c>
      <c r="E100" s="148" t="s">
        <v>537</v>
      </c>
      <c r="F100" s="149">
        <v>84.5</v>
      </c>
      <c r="G100" s="148" t="s">
        <v>566</v>
      </c>
      <c r="H100" s="148">
        <v>93</v>
      </c>
      <c r="I100" s="150">
        <v>110</v>
      </c>
      <c r="J100" s="151" t="s">
        <v>585</v>
      </c>
      <c r="K100" s="152">
        <f t="shared" si="48"/>
        <v>8.5</v>
      </c>
      <c r="L100" s="153">
        <f t="shared" si="49"/>
        <v>0.10059171597633136</v>
      </c>
      <c r="M100" s="148" t="s">
        <v>535</v>
      </c>
      <c r="N100" s="154">
        <v>41939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45">
        <v>13</v>
      </c>
      <c r="B101" s="146">
        <v>41928</v>
      </c>
      <c r="C101" s="146"/>
      <c r="D101" s="147" t="s">
        <v>586</v>
      </c>
      <c r="E101" s="148" t="s">
        <v>537</v>
      </c>
      <c r="F101" s="149">
        <v>401</v>
      </c>
      <c r="G101" s="148" t="s">
        <v>566</v>
      </c>
      <c r="H101" s="148">
        <v>428</v>
      </c>
      <c r="I101" s="150">
        <v>450</v>
      </c>
      <c r="J101" s="151" t="s">
        <v>587</v>
      </c>
      <c r="K101" s="152">
        <f t="shared" si="48"/>
        <v>27</v>
      </c>
      <c r="L101" s="153">
        <f t="shared" si="49"/>
        <v>6.7331670822942641E-2</v>
      </c>
      <c r="M101" s="148" t="s">
        <v>535</v>
      </c>
      <c r="N101" s="154">
        <v>42020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14</v>
      </c>
      <c r="B102" s="146">
        <v>41928</v>
      </c>
      <c r="C102" s="146"/>
      <c r="D102" s="147" t="s">
        <v>588</v>
      </c>
      <c r="E102" s="148" t="s">
        <v>537</v>
      </c>
      <c r="F102" s="149">
        <v>101</v>
      </c>
      <c r="G102" s="148" t="s">
        <v>566</v>
      </c>
      <c r="H102" s="148">
        <v>112</v>
      </c>
      <c r="I102" s="150">
        <v>120</v>
      </c>
      <c r="J102" s="151" t="s">
        <v>589</v>
      </c>
      <c r="K102" s="152">
        <f t="shared" si="48"/>
        <v>11</v>
      </c>
      <c r="L102" s="153">
        <f t="shared" si="49"/>
        <v>0.10891089108910891</v>
      </c>
      <c r="M102" s="148" t="s">
        <v>535</v>
      </c>
      <c r="N102" s="154">
        <v>41939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45">
        <v>15</v>
      </c>
      <c r="B103" s="146">
        <v>41954</v>
      </c>
      <c r="C103" s="146"/>
      <c r="D103" s="147" t="s">
        <v>590</v>
      </c>
      <c r="E103" s="148" t="s">
        <v>537</v>
      </c>
      <c r="F103" s="149">
        <v>59</v>
      </c>
      <c r="G103" s="148" t="s">
        <v>566</v>
      </c>
      <c r="H103" s="148">
        <v>76</v>
      </c>
      <c r="I103" s="150">
        <v>76</v>
      </c>
      <c r="J103" s="151" t="s">
        <v>567</v>
      </c>
      <c r="K103" s="152">
        <f t="shared" si="48"/>
        <v>17</v>
      </c>
      <c r="L103" s="153">
        <f t="shared" si="49"/>
        <v>0.28813559322033899</v>
      </c>
      <c r="M103" s="148" t="s">
        <v>535</v>
      </c>
      <c r="N103" s="154">
        <v>43032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16</v>
      </c>
      <c r="B104" s="146">
        <v>41954</v>
      </c>
      <c r="C104" s="146"/>
      <c r="D104" s="147" t="s">
        <v>579</v>
      </c>
      <c r="E104" s="148" t="s">
        <v>537</v>
      </c>
      <c r="F104" s="149">
        <v>99</v>
      </c>
      <c r="G104" s="148" t="s">
        <v>566</v>
      </c>
      <c r="H104" s="148">
        <v>120</v>
      </c>
      <c r="I104" s="150">
        <v>120</v>
      </c>
      <c r="J104" s="151" t="s">
        <v>548</v>
      </c>
      <c r="K104" s="152">
        <f t="shared" si="48"/>
        <v>21</v>
      </c>
      <c r="L104" s="153">
        <f t="shared" si="49"/>
        <v>0.21212121212121213</v>
      </c>
      <c r="M104" s="148" t="s">
        <v>535</v>
      </c>
      <c r="N104" s="154">
        <v>41960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17</v>
      </c>
      <c r="B105" s="146">
        <v>41956</v>
      </c>
      <c r="C105" s="146"/>
      <c r="D105" s="147" t="s">
        <v>591</v>
      </c>
      <c r="E105" s="148" t="s">
        <v>537</v>
      </c>
      <c r="F105" s="149">
        <v>22</v>
      </c>
      <c r="G105" s="148" t="s">
        <v>566</v>
      </c>
      <c r="H105" s="148">
        <v>33.549999999999997</v>
      </c>
      <c r="I105" s="150">
        <v>32</v>
      </c>
      <c r="J105" s="151" t="s">
        <v>592</v>
      </c>
      <c r="K105" s="152">
        <f t="shared" si="48"/>
        <v>11.549999999999997</v>
      </c>
      <c r="L105" s="153">
        <f t="shared" si="49"/>
        <v>0.52499999999999991</v>
      </c>
      <c r="M105" s="148" t="s">
        <v>535</v>
      </c>
      <c r="N105" s="154">
        <v>42188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18</v>
      </c>
      <c r="B106" s="146">
        <v>41976</v>
      </c>
      <c r="C106" s="146"/>
      <c r="D106" s="147" t="s">
        <v>593</v>
      </c>
      <c r="E106" s="148" t="s">
        <v>537</v>
      </c>
      <c r="F106" s="149">
        <v>440</v>
      </c>
      <c r="G106" s="148" t="s">
        <v>566</v>
      </c>
      <c r="H106" s="148">
        <v>520</v>
      </c>
      <c r="I106" s="150">
        <v>520</v>
      </c>
      <c r="J106" s="151" t="s">
        <v>594</v>
      </c>
      <c r="K106" s="152">
        <f t="shared" si="48"/>
        <v>80</v>
      </c>
      <c r="L106" s="153">
        <f t="shared" si="49"/>
        <v>0.18181818181818182</v>
      </c>
      <c r="M106" s="148" t="s">
        <v>535</v>
      </c>
      <c r="N106" s="154">
        <v>42208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19</v>
      </c>
      <c r="B107" s="146">
        <v>41976</v>
      </c>
      <c r="C107" s="146"/>
      <c r="D107" s="147" t="s">
        <v>595</v>
      </c>
      <c r="E107" s="148" t="s">
        <v>537</v>
      </c>
      <c r="F107" s="149">
        <v>360</v>
      </c>
      <c r="G107" s="148" t="s">
        <v>566</v>
      </c>
      <c r="H107" s="148">
        <v>427</v>
      </c>
      <c r="I107" s="150">
        <v>425</v>
      </c>
      <c r="J107" s="151" t="s">
        <v>596</v>
      </c>
      <c r="K107" s="152">
        <f t="shared" si="48"/>
        <v>67</v>
      </c>
      <c r="L107" s="153">
        <f t="shared" si="49"/>
        <v>0.18611111111111112</v>
      </c>
      <c r="M107" s="148" t="s">
        <v>535</v>
      </c>
      <c r="N107" s="154">
        <v>42058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20</v>
      </c>
      <c r="B108" s="146">
        <v>42012</v>
      </c>
      <c r="C108" s="146"/>
      <c r="D108" s="147" t="s">
        <v>597</v>
      </c>
      <c r="E108" s="148" t="s">
        <v>537</v>
      </c>
      <c r="F108" s="149">
        <v>360</v>
      </c>
      <c r="G108" s="148" t="s">
        <v>566</v>
      </c>
      <c r="H108" s="148">
        <v>455</v>
      </c>
      <c r="I108" s="150">
        <v>420</v>
      </c>
      <c r="J108" s="151" t="s">
        <v>598</v>
      </c>
      <c r="K108" s="152">
        <f t="shared" si="48"/>
        <v>95</v>
      </c>
      <c r="L108" s="153">
        <f t="shared" si="49"/>
        <v>0.2638888888888889</v>
      </c>
      <c r="M108" s="148" t="s">
        <v>535</v>
      </c>
      <c r="N108" s="154">
        <v>42024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21</v>
      </c>
      <c r="B109" s="146">
        <v>42012</v>
      </c>
      <c r="C109" s="146"/>
      <c r="D109" s="147" t="s">
        <v>599</v>
      </c>
      <c r="E109" s="148" t="s">
        <v>537</v>
      </c>
      <c r="F109" s="149">
        <v>130</v>
      </c>
      <c r="G109" s="148"/>
      <c r="H109" s="148">
        <v>175.5</v>
      </c>
      <c r="I109" s="150">
        <v>165</v>
      </c>
      <c r="J109" s="151" t="s">
        <v>600</v>
      </c>
      <c r="K109" s="152">
        <f t="shared" si="48"/>
        <v>45.5</v>
      </c>
      <c r="L109" s="153">
        <f t="shared" si="49"/>
        <v>0.35</v>
      </c>
      <c r="M109" s="148" t="s">
        <v>535</v>
      </c>
      <c r="N109" s="154">
        <v>43088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22</v>
      </c>
      <c r="B110" s="146">
        <v>42040</v>
      </c>
      <c r="C110" s="146"/>
      <c r="D110" s="147" t="s">
        <v>365</v>
      </c>
      <c r="E110" s="148" t="s">
        <v>565</v>
      </c>
      <c r="F110" s="149">
        <v>98</v>
      </c>
      <c r="G110" s="148"/>
      <c r="H110" s="148">
        <v>120</v>
      </c>
      <c r="I110" s="150">
        <v>120</v>
      </c>
      <c r="J110" s="151" t="s">
        <v>567</v>
      </c>
      <c r="K110" s="152">
        <f t="shared" si="48"/>
        <v>22</v>
      </c>
      <c r="L110" s="153">
        <f t="shared" si="49"/>
        <v>0.22448979591836735</v>
      </c>
      <c r="M110" s="148" t="s">
        <v>535</v>
      </c>
      <c r="N110" s="154">
        <v>42753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23</v>
      </c>
      <c r="B111" s="146">
        <v>42040</v>
      </c>
      <c r="C111" s="146"/>
      <c r="D111" s="147" t="s">
        <v>601</v>
      </c>
      <c r="E111" s="148" t="s">
        <v>565</v>
      </c>
      <c r="F111" s="149">
        <v>196</v>
      </c>
      <c r="G111" s="148"/>
      <c r="H111" s="148">
        <v>262</v>
      </c>
      <c r="I111" s="150">
        <v>255</v>
      </c>
      <c r="J111" s="151" t="s">
        <v>567</v>
      </c>
      <c r="K111" s="152">
        <f t="shared" si="48"/>
        <v>66</v>
      </c>
      <c r="L111" s="153">
        <f t="shared" si="49"/>
        <v>0.33673469387755101</v>
      </c>
      <c r="M111" s="148" t="s">
        <v>535</v>
      </c>
      <c r="N111" s="154">
        <v>42599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55">
        <v>24</v>
      </c>
      <c r="B112" s="156">
        <v>42067</v>
      </c>
      <c r="C112" s="156"/>
      <c r="D112" s="157" t="s">
        <v>364</v>
      </c>
      <c r="E112" s="158" t="s">
        <v>565</v>
      </c>
      <c r="F112" s="159">
        <v>235</v>
      </c>
      <c r="G112" s="159"/>
      <c r="H112" s="160">
        <v>77</v>
      </c>
      <c r="I112" s="160" t="s">
        <v>602</v>
      </c>
      <c r="J112" s="161" t="s">
        <v>603</v>
      </c>
      <c r="K112" s="162">
        <f t="shared" si="48"/>
        <v>-158</v>
      </c>
      <c r="L112" s="163">
        <f t="shared" si="49"/>
        <v>-0.67234042553191486</v>
      </c>
      <c r="M112" s="159" t="s">
        <v>547</v>
      </c>
      <c r="N112" s="156">
        <v>43522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25</v>
      </c>
      <c r="B113" s="146">
        <v>42067</v>
      </c>
      <c r="C113" s="146"/>
      <c r="D113" s="147" t="s">
        <v>604</v>
      </c>
      <c r="E113" s="148" t="s">
        <v>565</v>
      </c>
      <c r="F113" s="149">
        <v>185</v>
      </c>
      <c r="G113" s="148"/>
      <c r="H113" s="148">
        <v>224</v>
      </c>
      <c r="I113" s="150" t="s">
        <v>605</v>
      </c>
      <c r="J113" s="151" t="s">
        <v>567</v>
      </c>
      <c r="K113" s="152">
        <f t="shared" si="48"/>
        <v>39</v>
      </c>
      <c r="L113" s="153">
        <f t="shared" si="49"/>
        <v>0.21081081081081082</v>
      </c>
      <c r="M113" s="148" t="s">
        <v>535</v>
      </c>
      <c r="N113" s="154">
        <v>42647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5">
        <v>26</v>
      </c>
      <c r="B114" s="156">
        <v>42090</v>
      </c>
      <c r="C114" s="156"/>
      <c r="D114" s="164" t="s">
        <v>606</v>
      </c>
      <c r="E114" s="159" t="s">
        <v>565</v>
      </c>
      <c r="F114" s="159">
        <v>49.5</v>
      </c>
      <c r="G114" s="160"/>
      <c r="H114" s="160">
        <v>15.85</v>
      </c>
      <c r="I114" s="160">
        <v>67</v>
      </c>
      <c r="J114" s="161" t="s">
        <v>607</v>
      </c>
      <c r="K114" s="160">
        <f t="shared" si="48"/>
        <v>-33.65</v>
      </c>
      <c r="L114" s="165">
        <f t="shared" si="49"/>
        <v>-0.67979797979797973</v>
      </c>
      <c r="M114" s="159" t="s">
        <v>547</v>
      </c>
      <c r="N114" s="166">
        <v>43627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27</v>
      </c>
      <c r="B115" s="146">
        <v>42093</v>
      </c>
      <c r="C115" s="146"/>
      <c r="D115" s="147" t="s">
        <v>608</v>
      </c>
      <c r="E115" s="148" t="s">
        <v>565</v>
      </c>
      <c r="F115" s="149">
        <v>183.5</v>
      </c>
      <c r="G115" s="148"/>
      <c r="H115" s="148">
        <v>219</v>
      </c>
      <c r="I115" s="150">
        <v>218</v>
      </c>
      <c r="J115" s="151" t="s">
        <v>609</v>
      </c>
      <c r="K115" s="152">
        <f t="shared" si="48"/>
        <v>35.5</v>
      </c>
      <c r="L115" s="153">
        <f t="shared" si="49"/>
        <v>0.19346049046321526</v>
      </c>
      <c r="M115" s="148" t="s">
        <v>535</v>
      </c>
      <c r="N115" s="154">
        <v>42103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28</v>
      </c>
      <c r="B116" s="146">
        <v>42114</v>
      </c>
      <c r="C116" s="146"/>
      <c r="D116" s="147" t="s">
        <v>610</v>
      </c>
      <c r="E116" s="148" t="s">
        <v>565</v>
      </c>
      <c r="F116" s="149">
        <f>(227+237)/2</f>
        <v>232</v>
      </c>
      <c r="G116" s="148"/>
      <c r="H116" s="148">
        <v>298</v>
      </c>
      <c r="I116" s="150">
        <v>298</v>
      </c>
      <c r="J116" s="151" t="s">
        <v>567</v>
      </c>
      <c r="K116" s="152">
        <f t="shared" si="48"/>
        <v>66</v>
      </c>
      <c r="L116" s="153">
        <f t="shared" si="49"/>
        <v>0.28448275862068967</v>
      </c>
      <c r="M116" s="148" t="s">
        <v>535</v>
      </c>
      <c r="N116" s="154">
        <v>42823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29</v>
      </c>
      <c r="B117" s="146">
        <v>42128</v>
      </c>
      <c r="C117" s="146"/>
      <c r="D117" s="147" t="s">
        <v>611</v>
      </c>
      <c r="E117" s="148" t="s">
        <v>537</v>
      </c>
      <c r="F117" s="149">
        <v>385</v>
      </c>
      <c r="G117" s="148"/>
      <c r="H117" s="148">
        <f>212.5+331</f>
        <v>543.5</v>
      </c>
      <c r="I117" s="150">
        <v>510</v>
      </c>
      <c r="J117" s="151" t="s">
        <v>612</v>
      </c>
      <c r="K117" s="152">
        <f t="shared" si="48"/>
        <v>158.5</v>
      </c>
      <c r="L117" s="153">
        <f t="shared" si="49"/>
        <v>0.41168831168831171</v>
      </c>
      <c r="M117" s="148" t="s">
        <v>535</v>
      </c>
      <c r="N117" s="154">
        <v>42235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30</v>
      </c>
      <c r="B118" s="146">
        <v>42128</v>
      </c>
      <c r="C118" s="146"/>
      <c r="D118" s="147" t="s">
        <v>613</v>
      </c>
      <c r="E118" s="148" t="s">
        <v>537</v>
      </c>
      <c r="F118" s="149">
        <v>115.5</v>
      </c>
      <c r="G118" s="148"/>
      <c r="H118" s="148">
        <v>146</v>
      </c>
      <c r="I118" s="150">
        <v>142</v>
      </c>
      <c r="J118" s="151" t="s">
        <v>614</v>
      </c>
      <c r="K118" s="152">
        <f t="shared" si="48"/>
        <v>30.5</v>
      </c>
      <c r="L118" s="153">
        <f t="shared" si="49"/>
        <v>0.26406926406926406</v>
      </c>
      <c r="M118" s="148" t="s">
        <v>535</v>
      </c>
      <c r="N118" s="154">
        <v>42202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31</v>
      </c>
      <c r="B119" s="146">
        <v>42151</v>
      </c>
      <c r="C119" s="146"/>
      <c r="D119" s="147" t="s">
        <v>615</v>
      </c>
      <c r="E119" s="148" t="s">
        <v>537</v>
      </c>
      <c r="F119" s="149">
        <v>237.5</v>
      </c>
      <c r="G119" s="148"/>
      <c r="H119" s="148">
        <v>279.5</v>
      </c>
      <c r="I119" s="150">
        <v>278</v>
      </c>
      <c r="J119" s="151" t="s">
        <v>567</v>
      </c>
      <c r="K119" s="152">
        <f t="shared" si="48"/>
        <v>42</v>
      </c>
      <c r="L119" s="153">
        <f t="shared" si="49"/>
        <v>0.17684210526315788</v>
      </c>
      <c r="M119" s="148" t="s">
        <v>535</v>
      </c>
      <c r="N119" s="154">
        <v>42222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32</v>
      </c>
      <c r="B120" s="146">
        <v>42174</v>
      </c>
      <c r="C120" s="146"/>
      <c r="D120" s="147" t="s">
        <v>586</v>
      </c>
      <c r="E120" s="148" t="s">
        <v>565</v>
      </c>
      <c r="F120" s="149">
        <v>340</v>
      </c>
      <c r="G120" s="148"/>
      <c r="H120" s="148">
        <v>448</v>
      </c>
      <c r="I120" s="150">
        <v>448</v>
      </c>
      <c r="J120" s="151" t="s">
        <v>567</v>
      </c>
      <c r="K120" s="152">
        <f t="shared" si="48"/>
        <v>108</v>
      </c>
      <c r="L120" s="153">
        <f t="shared" si="49"/>
        <v>0.31764705882352939</v>
      </c>
      <c r="M120" s="148" t="s">
        <v>535</v>
      </c>
      <c r="N120" s="154">
        <v>43018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33</v>
      </c>
      <c r="B121" s="146">
        <v>42191</v>
      </c>
      <c r="C121" s="146"/>
      <c r="D121" s="147" t="s">
        <v>616</v>
      </c>
      <c r="E121" s="148" t="s">
        <v>565</v>
      </c>
      <c r="F121" s="149">
        <v>390</v>
      </c>
      <c r="G121" s="148"/>
      <c r="H121" s="148">
        <v>460</v>
      </c>
      <c r="I121" s="150">
        <v>460</v>
      </c>
      <c r="J121" s="151" t="s">
        <v>567</v>
      </c>
      <c r="K121" s="152">
        <f t="shared" ref="K121:K141" si="50">H121-F121</f>
        <v>70</v>
      </c>
      <c r="L121" s="153">
        <f t="shared" ref="L121:L141" si="51">K121/F121</f>
        <v>0.17948717948717949</v>
      </c>
      <c r="M121" s="148" t="s">
        <v>535</v>
      </c>
      <c r="N121" s="154">
        <v>42478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5">
        <v>34</v>
      </c>
      <c r="B122" s="156">
        <v>42195</v>
      </c>
      <c r="C122" s="156"/>
      <c r="D122" s="157" t="s">
        <v>617</v>
      </c>
      <c r="E122" s="158" t="s">
        <v>565</v>
      </c>
      <c r="F122" s="159">
        <v>122.5</v>
      </c>
      <c r="G122" s="159"/>
      <c r="H122" s="160">
        <v>61</v>
      </c>
      <c r="I122" s="160">
        <v>172</v>
      </c>
      <c r="J122" s="161" t="s">
        <v>618</v>
      </c>
      <c r="K122" s="162">
        <f t="shared" si="50"/>
        <v>-61.5</v>
      </c>
      <c r="L122" s="163">
        <f t="shared" si="51"/>
        <v>-0.50204081632653064</v>
      </c>
      <c r="M122" s="159" t="s">
        <v>547</v>
      </c>
      <c r="N122" s="156">
        <v>43333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35</v>
      </c>
      <c r="B123" s="146">
        <v>42219</v>
      </c>
      <c r="C123" s="146"/>
      <c r="D123" s="147" t="s">
        <v>619</v>
      </c>
      <c r="E123" s="148" t="s">
        <v>565</v>
      </c>
      <c r="F123" s="149">
        <v>297.5</v>
      </c>
      <c r="G123" s="148"/>
      <c r="H123" s="148">
        <v>350</v>
      </c>
      <c r="I123" s="150">
        <v>360</v>
      </c>
      <c r="J123" s="151" t="s">
        <v>620</v>
      </c>
      <c r="K123" s="152">
        <f t="shared" si="50"/>
        <v>52.5</v>
      </c>
      <c r="L123" s="153">
        <f t="shared" si="51"/>
        <v>0.17647058823529413</v>
      </c>
      <c r="M123" s="148" t="s">
        <v>535</v>
      </c>
      <c r="N123" s="154">
        <v>42232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36</v>
      </c>
      <c r="B124" s="146">
        <v>42219</v>
      </c>
      <c r="C124" s="146"/>
      <c r="D124" s="147" t="s">
        <v>621</v>
      </c>
      <c r="E124" s="148" t="s">
        <v>565</v>
      </c>
      <c r="F124" s="149">
        <v>115.5</v>
      </c>
      <c r="G124" s="148"/>
      <c r="H124" s="148">
        <v>149</v>
      </c>
      <c r="I124" s="150">
        <v>140</v>
      </c>
      <c r="J124" s="151" t="s">
        <v>622</v>
      </c>
      <c r="K124" s="152">
        <f t="shared" si="50"/>
        <v>33.5</v>
      </c>
      <c r="L124" s="153">
        <f t="shared" si="51"/>
        <v>0.29004329004329005</v>
      </c>
      <c r="M124" s="148" t="s">
        <v>535</v>
      </c>
      <c r="N124" s="154">
        <v>42740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37</v>
      </c>
      <c r="B125" s="146">
        <v>42251</v>
      </c>
      <c r="C125" s="146"/>
      <c r="D125" s="147" t="s">
        <v>615</v>
      </c>
      <c r="E125" s="148" t="s">
        <v>565</v>
      </c>
      <c r="F125" s="149">
        <v>226</v>
      </c>
      <c r="G125" s="148"/>
      <c r="H125" s="148">
        <v>292</v>
      </c>
      <c r="I125" s="150">
        <v>292</v>
      </c>
      <c r="J125" s="151" t="s">
        <v>623</v>
      </c>
      <c r="K125" s="152">
        <f t="shared" si="50"/>
        <v>66</v>
      </c>
      <c r="L125" s="153">
        <f t="shared" si="51"/>
        <v>0.29203539823008851</v>
      </c>
      <c r="M125" s="148" t="s">
        <v>535</v>
      </c>
      <c r="N125" s="154">
        <v>42286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38</v>
      </c>
      <c r="B126" s="146">
        <v>42254</v>
      </c>
      <c r="C126" s="146"/>
      <c r="D126" s="147" t="s">
        <v>610</v>
      </c>
      <c r="E126" s="148" t="s">
        <v>565</v>
      </c>
      <c r="F126" s="149">
        <v>232.5</v>
      </c>
      <c r="G126" s="148"/>
      <c r="H126" s="148">
        <v>312.5</v>
      </c>
      <c r="I126" s="150">
        <v>310</v>
      </c>
      <c r="J126" s="151" t="s">
        <v>567</v>
      </c>
      <c r="K126" s="152">
        <f t="shared" si="50"/>
        <v>80</v>
      </c>
      <c r="L126" s="153">
        <f t="shared" si="51"/>
        <v>0.34408602150537637</v>
      </c>
      <c r="M126" s="148" t="s">
        <v>535</v>
      </c>
      <c r="N126" s="154">
        <v>42823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39</v>
      </c>
      <c r="B127" s="146">
        <v>42268</v>
      </c>
      <c r="C127" s="146"/>
      <c r="D127" s="147" t="s">
        <v>624</v>
      </c>
      <c r="E127" s="148" t="s">
        <v>565</v>
      </c>
      <c r="F127" s="149">
        <v>196.5</v>
      </c>
      <c r="G127" s="148"/>
      <c r="H127" s="148">
        <v>238</v>
      </c>
      <c r="I127" s="150">
        <v>238</v>
      </c>
      <c r="J127" s="151" t="s">
        <v>623</v>
      </c>
      <c r="K127" s="152">
        <f t="shared" si="50"/>
        <v>41.5</v>
      </c>
      <c r="L127" s="153">
        <f t="shared" si="51"/>
        <v>0.21119592875318066</v>
      </c>
      <c r="M127" s="148" t="s">
        <v>535</v>
      </c>
      <c r="N127" s="154">
        <v>42291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40</v>
      </c>
      <c r="B128" s="146">
        <v>42271</v>
      </c>
      <c r="C128" s="146"/>
      <c r="D128" s="147" t="s">
        <v>564</v>
      </c>
      <c r="E128" s="148" t="s">
        <v>565</v>
      </c>
      <c r="F128" s="149">
        <v>65</v>
      </c>
      <c r="G128" s="148"/>
      <c r="H128" s="148">
        <v>82</v>
      </c>
      <c r="I128" s="150">
        <v>82</v>
      </c>
      <c r="J128" s="151" t="s">
        <v>623</v>
      </c>
      <c r="K128" s="152">
        <f t="shared" si="50"/>
        <v>17</v>
      </c>
      <c r="L128" s="153">
        <f t="shared" si="51"/>
        <v>0.26153846153846155</v>
      </c>
      <c r="M128" s="148" t="s">
        <v>535</v>
      </c>
      <c r="N128" s="154">
        <v>42578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41</v>
      </c>
      <c r="B129" s="146">
        <v>42291</v>
      </c>
      <c r="C129" s="146"/>
      <c r="D129" s="147" t="s">
        <v>625</v>
      </c>
      <c r="E129" s="148" t="s">
        <v>565</v>
      </c>
      <c r="F129" s="149">
        <v>144</v>
      </c>
      <c r="G129" s="148"/>
      <c r="H129" s="148">
        <v>182.5</v>
      </c>
      <c r="I129" s="150">
        <v>181</v>
      </c>
      <c r="J129" s="151" t="s">
        <v>623</v>
      </c>
      <c r="K129" s="152">
        <f t="shared" si="50"/>
        <v>38.5</v>
      </c>
      <c r="L129" s="153">
        <f t="shared" si="51"/>
        <v>0.2673611111111111</v>
      </c>
      <c r="M129" s="148" t="s">
        <v>535</v>
      </c>
      <c r="N129" s="154">
        <v>42817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42</v>
      </c>
      <c r="B130" s="146">
        <v>42291</v>
      </c>
      <c r="C130" s="146"/>
      <c r="D130" s="147" t="s">
        <v>626</v>
      </c>
      <c r="E130" s="148" t="s">
        <v>565</v>
      </c>
      <c r="F130" s="149">
        <v>264</v>
      </c>
      <c r="G130" s="148"/>
      <c r="H130" s="148">
        <v>311</v>
      </c>
      <c r="I130" s="150">
        <v>311</v>
      </c>
      <c r="J130" s="151" t="s">
        <v>623</v>
      </c>
      <c r="K130" s="152">
        <f t="shared" si="50"/>
        <v>47</v>
      </c>
      <c r="L130" s="153">
        <f t="shared" si="51"/>
        <v>0.17803030303030304</v>
      </c>
      <c r="M130" s="148" t="s">
        <v>535</v>
      </c>
      <c r="N130" s="154">
        <v>42604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43</v>
      </c>
      <c r="B131" s="146">
        <v>42318</v>
      </c>
      <c r="C131" s="146"/>
      <c r="D131" s="147" t="s">
        <v>627</v>
      </c>
      <c r="E131" s="148" t="s">
        <v>537</v>
      </c>
      <c r="F131" s="149">
        <v>549.5</v>
      </c>
      <c r="G131" s="148"/>
      <c r="H131" s="148">
        <v>630</v>
      </c>
      <c r="I131" s="150">
        <v>630</v>
      </c>
      <c r="J131" s="151" t="s">
        <v>623</v>
      </c>
      <c r="K131" s="152">
        <f t="shared" si="50"/>
        <v>80.5</v>
      </c>
      <c r="L131" s="153">
        <f t="shared" si="51"/>
        <v>0.1464968152866242</v>
      </c>
      <c r="M131" s="148" t="s">
        <v>535</v>
      </c>
      <c r="N131" s="154">
        <v>42419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44</v>
      </c>
      <c r="B132" s="146">
        <v>42342</v>
      </c>
      <c r="C132" s="146"/>
      <c r="D132" s="147" t="s">
        <v>628</v>
      </c>
      <c r="E132" s="148" t="s">
        <v>565</v>
      </c>
      <c r="F132" s="149">
        <v>1027.5</v>
      </c>
      <c r="G132" s="148"/>
      <c r="H132" s="148">
        <v>1315</v>
      </c>
      <c r="I132" s="150">
        <v>1250</v>
      </c>
      <c r="J132" s="151" t="s">
        <v>623</v>
      </c>
      <c r="K132" s="152">
        <f t="shared" si="50"/>
        <v>287.5</v>
      </c>
      <c r="L132" s="153">
        <f t="shared" si="51"/>
        <v>0.27980535279805352</v>
      </c>
      <c r="M132" s="148" t="s">
        <v>535</v>
      </c>
      <c r="N132" s="154">
        <v>43244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45</v>
      </c>
      <c r="B133" s="146">
        <v>42367</v>
      </c>
      <c r="C133" s="146"/>
      <c r="D133" s="147" t="s">
        <v>629</v>
      </c>
      <c r="E133" s="148" t="s">
        <v>565</v>
      </c>
      <c r="F133" s="149">
        <v>465</v>
      </c>
      <c r="G133" s="148"/>
      <c r="H133" s="148">
        <v>540</v>
      </c>
      <c r="I133" s="150">
        <v>540</v>
      </c>
      <c r="J133" s="151" t="s">
        <v>623</v>
      </c>
      <c r="K133" s="152">
        <f t="shared" si="50"/>
        <v>75</v>
      </c>
      <c r="L133" s="153">
        <f t="shared" si="51"/>
        <v>0.16129032258064516</v>
      </c>
      <c r="M133" s="148" t="s">
        <v>535</v>
      </c>
      <c r="N133" s="154">
        <v>42530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46</v>
      </c>
      <c r="B134" s="146">
        <v>42380</v>
      </c>
      <c r="C134" s="146"/>
      <c r="D134" s="147" t="s">
        <v>365</v>
      </c>
      <c r="E134" s="148" t="s">
        <v>537</v>
      </c>
      <c r="F134" s="149">
        <v>81</v>
      </c>
      <c r="G134" s="148"/>
      <c r="H134" s="148">
        <v>110</v>
      </c>
      <c r="I134" s="150">
        <v>110</v>
      </c>
      <c r="J134" s="151" t="s">
        <v>623</v>
      </c>
      <c r="K134" s="152">
        <f t="shared" si="50"/>
        <v>29</v>
      </c>
      <c r="L134" s="153">
        <f t="shared" si="51"/>
        <v>0.35802469135802467</v>
      </c>
      <c r="M134" s="148" t="s">
        <v>535</v>
      </c>
      <c r="N134" s="154">
        <v>42745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47</v>
      </c>
      <c r="B135" s="146">
        <v>42382</v>
      </c>
      <c r="C135" s="146"/>
      <c r="D135" s="147" t="s">
        <v>630</v>
      </c>
      <c r="E135" s="148" t="s">
        <v>537</v>
      </c>
      <c r="F135" s="149">
        <v>417.5</v>
      </c>
      <c r="G135" s="148"/>
      <c r="H135" s="148">
        <v>547</v>
      </c>
      <c r="I135" s="150">
        <v>535</v>
      </c>
      <c r="J135" s="151" t="s">
        <v>623</v>
      </c>
      <c r="K135" s="152">
        <f t="shared" si="50"/>
        <v>129.5</v>
      </c>
      <c r="L135" s="153">
        <f t="shared" si="51"/>
        <v>0.31017964071856285</v>
      </c>
      <c r="M135" s="148" t="s">
        <v>535</v>
      </c>
      <c r="N135" s="154">
        <v>42578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48</v>
      </c>
      <c r="B136" s="146">
        <v>42408</v>
      </c>
      <c r="C136" s="146"/>
      <c r="D136" s="147" t="s">
        <v>631</v>
      </c>
      <c r="E136" s="148" t="s">
        <v>565</v>
      </c>
      <c r="F136" s="149">
        <v>650</v>
      </c>
      <c r="G136" s="148"/>
      <c r="H136" s="148">
        <v>800</v>
      </c>
      <c r="I136" s="150">
        <v>800</v>
      </c>
      <c r="J136" s="151" t="s">
        <v>623</v>
      </c>
      <c r="K136" s="152">
        <f t="shared" si="50"/>
        <v>150</v>
      </c>
      <c r="L136" s="153">
        <f t="shared" si="51"/>
        <v>0.23076923076923078</v>
      </c>
      <c r="M136" s="148" t="s">
        <v>535</v>
      </c>
      <c r="N136" s="154">
        <v>43154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49</v>
      </c>
      <c r="B137" s="146">
        <v>42433</v>
      </c>
      <c r="C137" s="146"/>
      <c r="D137" s="147" t="s">
        <v>206</v>
      </c>
      <c r="E137" s="148" t="s">
        <v>565</v>
      </c>
      <c r="F137" s="149">
        <v>437.5</v>
      </c>
      <c r="G137" s="148"/>
      <c r="H137" s="148">
        <v>504.5</v>
      </c>
      <c r="I137" s="150">
        <v>522</v>
      </c>
      <c r="J137" s="151" t="s">
        <v>632</v>
      </c>
      <c r="K137" s="152">
        <f t="shared" si="50"/>
        <v>67</v>
      </c>
      <c r="L137" s="153">
        <f t="shared" si="51"/>
        <v>0.15314285714285714</v>
      </c>
      <c r="M137" s="148" t="s">
        <v>535</v>
      </c>
      <c r="N137" s="154">
        <v>42480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50</v>
      </c>
      <c r="B138" s="146">
        <v>42438</v>
      </c>
      <c r="C138" s="146"/>
      <c r="D138" s="147" t="s">
        <v>633</v>
      </c>
      <c r="E138" s="148" t="s">
        <v>565</v>
      </c>
      <c r="F138" s="149">
        <v>189.5</v>
      </c>
      <c r="G138" s="148"/>
      <c r="H138" s="148">
        <v>218</v>
      </c>
      <c r="I138" s="150">
        <v>218</v>
      </c>
      <c r="J138" s="151" t="s">
        <v>623</v>
      </c>
      <c r="K138" s="152">
        <f t="shared" si="50"/>
        <v>28.5</v>
      </c>
      <c r="L138" s="153">
        <f t="shared" si="51"/>
        <v>0.15039577836411611</v>
      </c>
      <c r="M138" s="148" t="s">
        <v>535</v>
      </c>
      <c r="N138" s="154">
        <v>43034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5">
        <v>51</v>
      </c>
      <c r="B139" s="156">
        <v>42471</v>
      </c>
      <c r="C139" s="156"/>
      <c r="D139" s="164" t="s">
        <v>634</v>
      </c>
      <c r="E139" s="159" t="s">
        <v>565</v>
      </c>
      <c r="F139" s="159">
        <v>36.5</v>
      </c>
      <c r="G139" s="160"/>
      <c r="H139" s="160">
        <v>15.85</v>
      </c>
      <c r="I139" s="160">
        <v>60</v>
      </c>
      <c r="J139" s="161" t="s">
        <v>635</v>
      </c>
      <c r="K139" s="162">
        <f t="shared" si="50"/>
        <v>-20.65</v>
      </c>
      <c r="L139" s="163">
        <f t="shared" si="51"/>
        <v>-0.5657534246575342</v>
      </c>
      <c r="M139" s="159" t="s">
        <v>547</v>
      </c>
      <c r="N139" s="167">
        <v>43627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52</v>
      </c>
      <c r="B140" s="146">
        <v>42472</v>
      </c>
      <c r="C140" s="146"/>
      <c r="D140" s="147" t="s">
        <v>636</v>
      </c>
      <c r="E140" s="148" t="s">
        <v>565</v>
      </c>
      <c r="F140" s="149">
        <v>93</v>
      </c>
      <c r="G140" s="148"/>
      <c r="H140" s="148">
        <v>149</v>
      </c>
      <c r="I140" s="150">
        <v>140</v>
      </c>
      <c r="J140" s="151" t="s">
        <v>637</v>
      </c>
      <c r="K140" s="152">
        <f t="shared" si="50"/>
        <v>56</v>
      </c>
      <c r="L140" s="153">
        <f t="shared" si="51"/>
        <v>0.60215053763440862</v>
      </c>
      <c r="M140" s="148" t="s">
        <v>535</v>
      </c>
      <c r="N140" s="154">
        <v>42740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53</v>
      </c>
      <c r="B141" s="146">
        <v>42472</v>
      </c>
      <c r="C141" s="146"/>
      <c r="D141" s="147" t="s">
        <v>638</v>
      </c>
      <c r="E141" s="148" t="s">
        <v>565</v>
      </c>
      <c r="F141" s="149">
        <v>130</v>
      </c>
      <c r="G141" s="148"/>
      <c r="H141" s="148">
        <v>150</v>
      </c>
      <c r="I141" s="150" t="s">
        <v>639</v>
      </c>
      <c r="J141" s="151" t="s">
        <v>623</v>
      </c>
      <c r="K141" s="152">
        <f t="shared" si="50"/>
        <v>20</v>
      </c>
      <c r="L141" s="153">
        <f t="shared" si="51"/>
        <v>0.15384615384615385</v>
      </c>
      <c r="M141" s="148" t="s">
        <v>535</v>
      </c>
      <c r="N141" s="154">
        <v>42564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54</v>
      </c>
      <c r="B142" s="146">
        <v>42473</v>
      </c>
      <c r="C142" s="146"/>
      <c r="D142" s="147" t="s">
        <v>640</v>
      </c>
      <c r="E142" s="148" t="s">
        <v>565</v>
      </c>
      <c r="F142" s="149">
        <v>196</v>
      </c>
      <c r="G142" s="148"/>
      <c r="H142" s="148">
        <v>299</v>
      </c>
      <c r="I142" s="150">
        <v>299</v>
      </c>
      <c r="J142" s="151" t="s">
        <v>623</v>
      </c>
      <c r="K142" s="152">
        <v>103</v>
      </c>
      <c r="L142" s="153">
        <v>0.52551020408163296</v>
      </c>
      <c r="M142" s="148" t="s">
        <v>535</v>
      </c>
      <c r="N142" s="154">
        <v>42620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55</v>
      </c>
      <c r="B143" s="146">
        <v>42473</v>
      </c>
      <c r="C143" s="146"/>
      <c r="D143" s="147" t="s">
        <v>641</v>
      </c>
      <c r="E143" s="148" t="s">
        <v>565</v>
      </c>
      <c r="F143" s="149">
        <v>88</v>
      </c>
      <c r="G143" s="148"/>
      <c r="H143" s="148">
        <v>103</v>
      </c>
      <c r="I143" s="150">
        <v>103</v>
      </c>
      <c r="J143" s="151" t="s">
        <v>623</v>
      </c>
      <c r="K143" s="152">
        <v>15</v>
      </c>
      <c r="L143" s="153">
        <v>0.170454545454545</v>
      </c>
      <c r="M143" s="148" t="s">
        <v>535</v>
      </c>
      <c r="N143" s="154">
        <v>42530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56</v>
      </c>
      <c r="B144" s="146">
        <v>42492</v>
      </c>
      <c r="C144" s="146"/>
      <c r="D144" s="147" t="s">
        <v>642</v>
      </c>
      <c r="E144" s="148" t="s">
        <v>565</v>
      </c>
      <c r="F144" s="149">
        <v>127.5</v>
      </c>
      <c r="G144" s="148"/>
      <c r="H144" s="148">
        <v>148</v>
      </c>
      <c r="I144" s="150" t="s">
        <v>643</v>
      </c>
      <c r="J144" s="151" t="s">
        <v>623</v>
      </c>
      <c r="K144" s="152">
        <f>H144-F144</f>
        <v>20.5</v>
      </c>
      <c r="L144" s="153">
        <f>K144/F144</f>
        <v>0.16078431372549021</v>
      </c>
      <c r="M144" s="148" t="s">
        <v>535</v>
      </c>
      <c r="N144" s="154">
        <v>42564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57</v>
      </c>
      <c r="B145" s="146">
        <v>42493</v>
      </c>
      <c r="C145" s="146"/>
      <c r="D145" s="147" t="s">
        <v>644</v>
      </c>
      <c r="E145" s="148" t="s">
        <v>565</v>
      </c>
      <c r="F145" s="149">
        <v>675</v>
      </c>
      <c r="G145" s="148"/>
      <c r="H145" s="148">
        <v>815</v>
      </c>
      <c r="I145" s="150" t="s">
        <v>645</v>
      </c>
      <c r="J145" s="151" t="s">
        <v>623</v>
      </c>
      <c r="K145" s="152">
        <f>H145-F145</f>
        <v>140</v>
      </c>
      <c r="L145" s="153">
        <f>K145/F145</f>
        <v>0.2074074074074074</v>
      </c>
      <c r="M145" s="148" t="s">
        <v>535</v>
      </c>
      <c r="N145" s="154">
        <v>43154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5">
        <v>58</v>
      </c>
      <c r="B146" s="156">
        <v>42522</v>
      </c>
      <c r="C146" s="156"/>
      <c r="D146" s="157" t="s">
        <v>646</v>
      </c>
      <c r="E146" s="158" t="s">
        <v>565</v>
      </c>
      <c r="F146" s="159">
        <v>500</v>
      </c>
      <c r="G146" s="159"/>
      <c r="H146" s="160">
        <v>232.5</v>
      </c>
      <c r="I146" s="160" t="s">
        <v>647</v>
      </c>
      <c r="J146" s="161" t="s">
        <v>648</v>
      </c>
      <c r="K146" s="162">
        <f>H146-F146</f>
        <v>-267.5</v>
      </c>
      <c r="L146" s="163">
        <f>K146/F146</f>
        <v>-0.53500000000000003</v>
      </c>
      <c r="M146" s="159" t="s">
        <v>547</v>
      </c>
      <c r="N146" s="156">
        <v>43735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59</v>
      </c>
      <c r="B147" s="146">
        <v>42527</v>
      </c>
      <c r="C147" s="146"/>
      <c r="D147" s="147" t="s">
        <v>493</v>
      </c>
      <c r="E147" s="148" t="s">
        <v>565</v>
      </c>
      <c r="F147" s="149">
        <v>110</v>
      </c>
      <c r="G147" s="148"/>
      <c r="H147" s="148">
        <v>126.5</v>
      </c>
      <c r="I147" s="150">
        <v>125</v>
      </c>
      <c r="J147" s="151" t="s">
        <v>574</v>
      </c>
      <c r="K147" s="152">
        <f>H147-F147</f>
        <v>16.5</v>
      </c>
      <c r="L147" s="153">
        <f>K147/F147</f>
        <v>0.15</v>
      </c>
      <c r="M147" s="148" t="s">
        <v>535</v>
      </c>
      <c r="N147" s="154">
        <v>42552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60</v>
      </c>
      <c r="B148" s="146">
        <v>42538</v>
      </c>
      <c r="C148" s="146"/>
      <c r="D148" s="147" t="s">
        <v>649</v>
      </c>
      <c r="E148" s="148" t="s">
        <v>565</v>
      </c>
      <c r="F148" s="149">
        <v>44</v>
      </c>
      <c r="G148" s="148"/>
      <c r="H148" s="148">
        <v>69.5</v>
      </c>
      <c r="I148" s="150">
        <v>69.5</v>
      </c>
      <c r="J148" s="151" t="s">
        <v>650</v>
      </c>
      <c r="K148" s="152">
        <f>H148-F148</f>
        <v>25.5</v>
      </c>
      <c r="L148" s="153">
        <f>K148/F148</f>
        <v>0.57954545454545459</v>
      </c>
      <c r="M148" s="148" t="s">
        <v>535</v>
      </c>
      <c r="N148" s="154">
        <v>42977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61</v>
      </c>
      <c r="B149" s="146">
        <v>42549</v>
      </c>
      <c r="C149" s="146"/>
      <c r="D149" s="147" t="s">
        <v>651</v>
      </c>
      <c r="E149" s="148" t="s">
        <v>565</v>
      </c>
      <c r="F149" s="149">
        <v>262.5</v>
      </c>
      <c r="G149" s="148"/>
      <c r="H149" s="148">
        <v>340</v>
      </c>
      <c r="I149" s="150">
        <v>333</v>
      </c>
      <c r="J149" s="151" t="s">
        <v>652</v>
      </c>
      <c r="K149" s="152">
        <v>77.5</v>
      </c>
      <c r="L149" s="153">
        <v>0.29523809523809502</v>
      </c>
      <c r="M149" s="148" t="s">
        <v>535</v>
      </c>
      <c r="N149" s="154">
        <v>43017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62</v>
      </c>
      <c r="B150" s="146">
        <v>42549</v>
      </c>
      <c r="C150" s="146"/>
      <c r="D150" s="147" t="s">
        <v>653</v>
      </c>
      <c r="E150" s="148" t="s">
        <v>565</v>
      </c>
      <c r="F150" s="149">
        <v>840</v>
      </c>
      <c r="G150" s="148"/>
      <c r="H150" s="148">
        <v>1230</v>
      </c>
      <c r="I150" s="150">
        <v>1230</v>
      </c>
      <c r="J150" s="151" t="s">
        <v>623</v>
      </c>
      <c r="K150" s="152">
        <v>390</v>
      </c>
      <c r="L150" s="153">
        <v>0.46428571428571402</v>
      </c>
      <c r="M150" s="148" t="s">
        <v>535</v>
      </c>
      <c r="N150" s="154">
        <v>42649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68">
        <v>63</v>
      </c>
      <c r="B151" s="169">
        <v>42556</v>
      </c>
      <c r="C151" s="169"/>
      <c r="D151" s="170" t="s">
        <v>654</v>
      </c>
      <c r="E151" s="171" t="s">
        <v>565</v>
      </c>
      <c r="F151" s="171">
        <v>395</v>
      </c>
      <c r="G151" s="172"/>
      <c r="H151" s="172">
        <f>(468.5+342.5)/2</f>
        <v>405.5</v>
      </c>
      <c r="I151" s="172">
        <v>510</v>
      </c>
      <c r="J151" s="173" t="s">
        <v>655</v>
      </c>
      <c r="K151" s="174">
        <f t="shared" ref="K151:K157" si="52">H151-F151</f>
        <v>10.5</v>
      </c>
      <c r="L151" s="175">
        <f t="shared" ref="L151:L157" si="53">K151/F151</f>
        <v>2.6582278481012658E-2</v>
      </c>
      <c r="M151" s="171" t="s">
        <v>656</v>
      </c>
      <c r="N151" s="169">
        <v>43606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5">
        <v>64</v>
      </c>
      <c r="B152" s="156">
        <v>42584</v>
      </c>
      <c r="C152" s="156"/>
      <c r="D152" s="157" t="s">
        <v>657</v>
      </c>
      <c r="E152" s="158" t="s">
        <v>537</v>
      </c>
      <c r="F152" s="159">
        <f>169.5-12.8</f>
        <v>156.69999999999999</v>
      </c>
      <c r="G152" s="159"/>
      <c r="H152" s="160">
        <v>77</v>
      </c>
      <c r="I152" s="160" t="s">
        <v>658</v>
      </c>
      <c r="J152" s="161" t="s">
        <v>659</v>
      </c>
      <c r="K152" s="162">
        <f t="shared" si="52"/>
        <v>-79.699999999999989</v>
      </c>
      <c r="L152" s="163">
        <f t="shared" si="53"/>
        <v>-0.50861518825781749</v>
      </c>
      <c r="M152" s="159" t="s">
        <v>547</v>
      </c>
      <c r="N152" s="156">
        <v>43522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5">
        <v>65</v>
      </c>
      <c r="B153" s="156">
        <v>42586</v>
      </c>
      <c r="C153" s="156"/>
      <c r="D153" s="157" t="s">
        <v>660</v>
      </c>
      <c r="E153" s="158" t="s">
        <v>565</v>
      </c>
      <c r="F153" s="159">
        <v>400</v>
      </c>
      <c r="G153" s="159"/>
      <c r="H153" s="160">
        <v>305</v>
      </c>
      <c r="I153" s="160">
        <v>475</v>
      </c>
      <c r="J153" s="161" t="s">
        <v>661</v>
      </c>
      <c r="K153" s="162">
        <f t="shared" si="52"/>
        <v>-95</v>
      </c>
      <c r="L153" s="163">
        <f t="shared" si="53"/>
        <v>-0.23749999999999999</v>
      </c>
      <c r="M153" s="159" t="s">
        <v>547</v>
      </c>
      <c r="N153" s="156">
        <v>43606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66</v>
      </c>
      <c r="B154" s="146">
        <v>42593</v>
      </c>
      <c r="C154" s="146"/>
      <c r="D154" s="147" t="s">
        <v>662</v>
      </c>
      <c r="E154" s="148" t="s">
        <v>565</v>
      </c>
      <c r="F154" s="149">
        <v>86.5</v>
      </c>
      <c r="G154" s="148"/>
      <c r="H154" s="148">
        <v>130</v>
      </c>
      <c r="I154" s="150">
        <v>130</v>
      </c>
      <c r="J154" s="151" t="s">
        <v>663</v>
      </c>
      <c r="K154" s="152">
        <f t="shared" si="52"/>
        <v>43.5</v>
      </c>
      <c r="L154" s="153">
        <f t="shared" si="53"/>
        <v>0.50289017341040465</v>
      </c>
      <c r="M154" s="148" t="s">
        <v>535</v>
      </c>
      <c r="N154" s="154">
        <v>43091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5">
        <v>67</v>
      </c>
      <c r="B155" s="156">
        <v>42600</v>
      </c>
      <c r="C155" s="156"/>
      <c r="D155" s="157" t="s">
        <v>109</v>
      </c>
      <c r="E155" s="158" t="s">
        <v>565</v>
      </c>
      <c r="F155" s="159">
        <v>133.5</v>
      </c>
      <c r="G155" s="159"/>
      <c r="H155" s="160">
        <v>126.5</v>
      </c>
      <c r="I155" s="160">
        <v>178</v>
      </c>
      <c r="J155" s="161" t="s">
        <v>664</v>
      </c>
      <c r="K155" s="162">
        <f t="shared" si="52"/>
        <v>-7</v>
      </c>
      <c r="L155" s="163">
        <f t="shared" si="53"/>
        <v>-5.2434456928838954E-2</v>
      </c>
      <c r="M155" s="159" t="s">
        <v>547</v>
      </c>
      <c r="N155" s="156">
        <v>42615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68</v>
      </c>
      <c r="B156" s="146">
        <v>42613</v>
      </c>
      <c r="C156" s="146"/>
      <c r="D156" s="147" t="s">
        <v>665</v>
      </c>
      <c r="E156" s="148" t="s">
        <v>565</v>
      </c>
      <c r="F156" s="149">
        <v>560</v>
      </c>
      <c r="G156" s="148"/>
      <c r="H156" s="148">
        <v>725</v>
      </c>
      <c r="I156" s="150">
        <v>725</v>
      </c>
      <c r="J156" s="151" t="s">
        <v>567</v>
      </c>
      <c r="K156" s="152">
        <f t="shared" si="52"/>
        <v>165</v>
      </c>
      <c r="L156" s="153">
        <f t="shared" si="53"/>
        <v>0.29464285714285715</v>
      </c>
      <c r="M156" s="148" t="s">
        <v>535</v>
      </c>
      <c r="N156" s="154">
        <v>42456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69</v>
      </c>
      <c r="B157" s="146">
        <v>42614</v>
      </c>
      <c r="C157" s="146"/>
      <c r="D157" s="147" t="s">
        <v>666</v>
      </c>
      <c r="E157" s="148" t="s">
        <v>565</v>
      </c>
      <c r="F157" s="149">
        <v>160.5</v>
      </c>
      <c r="G157" s="148"/>
      <c r="H157" s="148">
        <v>210</v>
      </c>
      <c r="I157" s="150">
        <v>210</v>
      </c>
      <c r="J157" s="151" t="s">
        <v>567</v>
      </c>
      <c r="K157" s="152">
        <f t="shared" si="52"/>
        <v>49.5</v>
      </c>
      <c r="L157" s="153">
        <f t="shared" si="53"/>
        <v>0.30841121495327101</v>
      </c>
      <c r="M157" s="148" t="s">
        <v>535</v>
      </c>
      <c r="N157" s="154">
        <v>42871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70</v>
      </c>
      <c r="B158" s="146">
        <v>42646</v>
      </c>
      <c r="C158" s="146"/>
      <c r="D158" s="147" t="s">
        <v>378</v>
      </c>
      <c r="E158" s="148" t="s">
        <v>565</v>
      </c>
      <c r="F158" s="149">
        <v>430</v>
      </c>
      <c r="G158" s="148"/>
      <c r="H158" s="148">
        <v>596</v>
      </c>
      <c r="I158" s="150">
        <v>575</v>
      </c>
      <c r="J158" s="151" t="s">
        <v>667</v>
      </c>
      <c r="K158" s="152">
        <v>166</v>
      </c>
      <c r="L158" s="153">
        <v>0.38604651162790699</v>
      </c>
      <c r="M158" s="148" t="s">
        <v>535</v>
      </c>
      <c r="N158" s="154">
        <v>42769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71</v>
      </c>
      <c r="B159" s="146">
        <v>42657</v>
      </c>
      <c r="C159" s="146"/>
      <c r="D159" s="147" t="s">
        <v>668</v>
      </c>
      <c r="E159" s="148" t="s">
        <v>565</v>
      </c>
      <c r="F159" s="149">
        <v>280</v>
      </c>
      <c r="G159" s="148"/>
      <c r="H159" s="148">
        <v>345</v>
      </c>
      <c r="I159" s="150">
        <v>345</v>
      </c>
      <c r="J159" s="151" t="s">
        <v>567</v>
      </c>
      <c r="K159" s="152">
        <f t="shared" ref="K159:K164" si="54">H159-F159</f>
        <v>65</v>
      </c>
      <c r="L159" s="153">
        <f>K159/F159</f>
        <v>0.23214285714285715</v>
      </c>
      <c r="M159" s="148" t="s">
        <v>535</v>
      </c>
      <c r="N159" s="154">
        <v>42814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72</v>
      </c>
      <c r="B160" s="146">
        <v>42657</v>
      </c>
      <c r="C160" s="146"/>
      <c r="D160" s="147" t="s">
        <v>669</v>
      </c>
      <c r="E160" s="148" t="s">
        <v>565</v>
      </c>
      <c r="F160" s="149">
        <v>245</v>
      </c>
      <c r="G160" s="148"/>
      <c r="H160" s="148">
        <v>325.5</v>
      </c>
      <c r="I160" s="150">
        <v>330</v>
      </c>
      <c r="J160" s="151" t="s">
        <v>670</v>
      </c>
      <c r="K160" s="152">
        <f t="shared" si="54"/>
        <v>80.5</v>
      </c>
      <c r="L160" s="153">
        <f>K160/F160</f>
        <v>0.32857142857142857</v>
      </c>
      <c r="M160" s="148" t="s">
        <v>535</v>
      </c>
      <c r="N160" s="154">
        <v>42769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73</v>
      </c>
      <c r="B161" s="146">
        <v>42660</v>
      </c>
      <c r="C161" s="146"/>
      <c r="D161" s="147" t="s">
        <v>334</v>
      </c>
      <c r="E161" s="148" t="s">
        <v>565</v>
      </c>
      <c r="F161" s="149">
        <v>125</v>
      </c>
      <c r="G161" s="148"/>
      <c r="H161" s="148">
        <v>160</v>
      </c>
      <c r="I161" s="150">
        <v>160</v>
      </c>
      <c r="J161" s="151" t="s">
        <v>623</v>
      </c>
      <c r="K161" s="152">
        <f t="shared" si="54"/>
        <v>35</v>
      </c>
      <c r="L161" s="153">
        <v>0.28000000000000003</v>
      </c>
      <c r="M161" s="148" t="s">
        <v>535</v>
      </c>
      <c r="N161" s="154">
        <v>42803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74</v>
      </c>
      <c r="B162" s="146">
        <v>42660</v>
      </c>
      <c r="C162" s="146"/>
      <c r="D162" s="147" t="s">
        <v>433</v>
      </c>
      <c r="E162" s="148" t="s">
        <v>565</v>
      </c>
      <c r="F162" s="149">
        <v>114</v>
      </c>
      <c r="G162" s="148"/>
      <c r="H162" s="148">
        <v>145</v>
      </c>
      <c r="I162" s="150">
        <v>145</v>
      </c>
      <c r="J162" s="151" t="s">
        <v>623</v>
      </c>
      <c r="K162" s="152">
        <f t="shared" si="54"/>
        <v>31</v>
      </c>
      <c r="L162" s="153">
        <f>K162/F162</f>
        <v>0.27192982456140352</v>
      </c>
      <c r="M162" s="148" t="s">
        <v>535</v>
      </c>
      <c r="N162" s="154">
        <v>42859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75</v>
      </c>
      <c r="B163" s="146">
        <v>42660</v>
      </c>
      <c r="C163" s="146"/>
      <c r="D163" s="147" t="s">
        <v>671</v>
      </c>
      <c r="E163" s="148" t="s">
        <v>565</v>
      </c>
      <c r="F163" s="149">
        <v>212</v>
      </c>
      <c r="G163" s="148"/>
      <c r="H163" s="148">
        <v>280</v>
      </c>
      <c r="I163" s="150">
        <v>276</v>
      </c>
      <c r="J163" s="151" t="s">
        <v>672</v>
      </c>
      <c r="K163" s="152">
        <f t="shared" si="54"/>
        <v>68</v>
      </c>
      <c r="L163" s="153">
        <f>K163/F163</f>
        <v>0.32075471698113206</v>
      </c>
      <c r="M163" s="148" t="s">
        <v>535</v>
      </c>
      <c r="N163" s="154">
        <v>42858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76</v>
      </c>
      <c r="B164" s="146">
        <v>42678</v>
      </c>
      <c r="C164" s="146"/>
      <c r="D164" s="147" t="s">
        <v>424</v>
      </c>
      <c r="E164" s="148" t="s">
        <v>565</v>
      </c>
      <c r="F164" s="149">
        <v>155</v>
      </c>
      <c r="G164" s="148"/>
      <c r="H164" s="148">
        <v>210</v>
      </c>
      <c r="I164" s="150">
        <v>210</v>
      </c>
      <c r="J164" s="151" t="s">
        <v>673</v>
      </c>
      <c r="K164" s="152">
        <f t="shared" si="54"/>
        <v>55</v>
      </c>
      <c r="L164" s="153">
        <f>K164/F164</f>
        <v>0.35483870967741937</v>
      </c>
      <c r="M164" s="148" t="s">
        <v>535</v>
      </c>
      <c r="N164" s="154">
        <v>42944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5">
        <v>77</v>
      </c>
      <c r="B165" s="156">
        <v>42710</v>
      </c>
      <c r="C165" s="156"/>
      <c r="D165" s="157" t="s">
        <v>674</v>
      </c>
      <c r="E165" s="158" t="s">
        <v>565</v>
      </c>
      <c r="F165" s="159">
        <v>150.5</v>
      </c>
      <c r="G165" s="159"/>
      <c r="H165" s="160">
        <v>72.5</v>
      </c>
      <c r="I165" s="160">
        <v>174</v>
      </c>
      <c r="J165" s="161" t="s">
        <v>675</v>
      </c>
      <c r="K165" s="162">
        <v>-78</v>
      </c>
      <c r="L165" s="163">
        <v>-0.51827242524916906</v>
      </c>
      <c r="M165" s="159" t="s">
        <v>547</v>
      </c>
      <c r="N165" s="156">
        <v>43333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78</v>
      </c>
      <c r="B166" s="146">
        <v>42712</v>
      </c>
      <c r="C166" s="146"/>
      <c r="D166" s="147" t="s">
        <v>676</v>
      </c>
      <c r="E166" s="148" t="s">
        <v>565</v>
      </c>
      <c r="F166" s="149">
        <v>380</v>
      </c>
      <c r="G166" s="148"/>
      <c r="H166" s="148">
        <v>478</v>
      </c>
      <c r="I166" s="150">
        <v>468</v>
      </c>
      <c r="J166" s="151" t="s">
        <v>623</v>
      </c>
      <c r="K166" s="152">
        <f>H166-F166</f>
        <v>98</v>
      </c>
      <c r="L166" s="153">
        <f>K166/F166</f>
        <v>0.25789473684210529</v>
      </c>
      <c r="M166" s="148" t="s">
        <v>535</v>
      </c>
      <c r="N166" s="154">
        <v>43025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79</v>
      </c>
      <c r="B167" s="146">
        <v>42734</v>
      </c>
      <c r="C167" s="146"/>
      <c r="D167" s="147" t="s">
        <v>108</v>
      </c>
      <c r="E167" s="148" t="s">
        <v>565</v>
      </c>
      <c r="F167" s="149">
        <v>305</v>
      </c>
      <c r="G167" s="148"/>
      <c r="H167" s="148">
        <v>375</v>
      </c>
      <c r="I167" s="150">
        <v>375</v>
      </c>
      <c r="J167" s="151" t="s">
        <v>623</v>
      </c>
      <c r="K167" s="152">
        <f>H167-F167</f>
        <v>70</v>
      </c>
      <c r="L167" s="153">
        <f>K167/F167</f>
        <v>0.22950819672131148</v>
      </c>
      <c r="M167" s="148" t="s">
        <v>535</v>
      </c>
      <c r="N167" s="154">
        <v>42768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80</v>
      </c>
      <c r="B168" s="146">
        <v>42739</v>
      </c>
      <c r="C168" s="146"/>
      <c r="D168" s="147" t="s">
        <v>94</v>
      </c>
      <c r="E168" s="148" t="s">
        <v>565</v>
      </c>
      <c r="F168" s="149">
        <v>99.5</v>
      </c>
      <c r="G168" s="148"/>
      <c r="H168" s="148">
        <v>158</v>
      </c>
      <c r="I168" s="150">
        <v>158</v>
      </c>
      <c r="J168" s="151" t="s">
        <v>623</v>
      </c>
      <c r="K168" s="152">
        <f>H168-F168</f>
        <v>58.5</v>
      </c>
      <c r="L168" s="153">
        <f>K168/F168</f>
        <v>0.5879396984924623</v>
      </c>
      <c r="M168" s="148" t="s">
        <v>535</v>
      </c>
      <c r="N168" s="154">
        <v>42898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81</v>
      </c>
      <c r="B169" s="146">
        <v>42739</v>
      </c>
      <c r="C169" s="146"/>
      <c r="D169" s="147" t="s">
        <v>94</v>
      </c>
      <c r="E169" s="148" t="s">
        <v>565</v>
      </c>
      <c r="F169" s="149">
        <v>99.5</v>
      </c>
      <c r="G169" s="148"/>
      <c r="H169" s="148">
        <v>158</v>
      </c>
      <c r="I169" s="150">
        <v>158</v>
      </c>
      <c r="J169" s="151" t="s">
        <v>623</v>
      </c>
      <c r="K169" s="152">
        <v>58.5</v>
      </c>
      <c r="L169" s="153">
        <v>0.58793969849246197</v>
      </c>
      <c r="M169" s="148" t="s">
        <v>535</v>
      </c>
      <c r="N169" s="154">
        <v>42898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82</v>
      </c>
      <c r="B170" s="146">
        <v>42786</v>
      </c>
      <c r="C170" s="146"/>
      <c r="D170" s="147" t="s">
        <v>182</v>
      </c>
      <c r="E170" s="148" t="s">
        <v>565</v>
      </c>
      <c r="F170" s="149">
        <v>140.5</v>
      </c>
      <c r="G170" s="148"/>
      <c r="H170" s="148">
        <v>220</v>
      </c>
      <c r="I170" s="150">
        <v>220</v>
      </c>
      <c r="J170" s="151" t="s">
        <v>623</v>
      </c>
      <c r="K170" s="152">
        <f>H170-F170</f>
        <v>79.5</v>
      </c>
      <c r="L170" s="153">
        <f>K170/F170</f>
        <v>0.5658362989323843</v>
      </c>
      <c r="M170" s="148" t="s">
        <v>535</v>
      </c>
      <c r="N170" s="154">
        <v>42864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83</v>
      </c>
      <c r="B171" s="146">
        <v>42786</v>
      </c>
      <c r="C171" s="146"/>
      <c r="D171" s="147" t="s">
        <v>677</v>
      </c>
      <c r="E171" s="148" t="s">
        <v>565</v>
      </c>
      <c r="F171" s="149">
        <v>202.5</v>
      </c>
      <c r="G171" s="148"/>
      <c r="H171" s="148">
        <v>234</v>
      </c>
      <c r="I171" s="150">
        <v>234</v>
      </c>
      <c r="J171" s="151" t="s">
        <v>623</v>
      </c>
      <c r="K171" s="152">
        <v>31.5</v>
      </c>
      <c r="L171" s="153">
        <v>0.155555555555556</v>
      </c>
      <c r="M171" s="148" t="s">
        <v>535</v>
      </c>
      <c r="N171" s="154">
        <v>42836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84</v>
      </c>
      <c r="B172" s="146">
        <v>42818</v>
      </c>
      <c r="C172" s="146"/>
      <c r="D172" s="147" t="s">
        <v>678</v>
      </c>
      <c r="E172" s="148" t="s">
        <v>565</v>
      </c>
      <c r="F172" s="149">
        <v>300.5</v>
      </c>
      <c r="G172" s="148"/>
      <c r="H172" s="148">
        <v>417.5</v>
      </c>
      <c r="I172" s="150">
        <v>420</v>
      </c>
      <c r="J172" s="151" t="s">
        <v>679</v>
      </c>
      <c r="K172" s="152">
        <f>H172-F172</f>
        <v>117</v>
      </c>
      <c r="L172" s="153">
        <f>K172/F172</f>
        <v>0.38935108153078202</v>
      </c>
      <c r="M172" s="148" t="s">
        <v>535</v>
      </c>
      <c r="N172" s="154">
        <v>43070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85</v>
      </c>
      <c r="B173" s="146">
        <v>42818</v>
      </c>
      <c r="C173" s="146"/>
      <c r="D173" s="147" t="s">
        <v>653</v>
      </c>
      <c r="E173" s="148" t="s">
        <v>565</v>
      </c>
      <c r="F173" s="149">
        <v>850</v>
      </c>
      <c r="G173" s="148"/>
      <c r="H173" s="148">
        <v>1042.5</v>
      </c>
      <c r="I173" s="150">
        <v>1023</v>
      </c>
      <c r="J173" s="151" t="s">
        <v>680</v>
      </c>
      <c r="K173" s="152">
        <v>192.5</v>
      </c>
      <c r="L173" s="153">
        <v>0.22647058823529401</v>
      </c>
      <c r="M173" s="148" t="s">
        <v>535</v>
      </c>
      <c r="N173" s="154">
        <v>42830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86</v>
      </c>
      <c r="B174" s="146">
        <v>42830</v>
      </c>
      <c r="C174" s="146"/>
      <c r="D174" s="147" t="s">
        <v>452</v>
      </c>
      <c r="E174" s="148" t="s">
        <v>565</v>
      </c>
      <c r="F174" s="149">
        <v>785</v>
      </c>
      <c r="G174" s="148"/>
      <c r="H174" s="148">
        <v>930</v>
      </c>
      <c r="I174" s="150">
        <v>920</v>
      </c>
      <c r="J174" s="151" t="s">
        <v>681</v>
      </c>
      <c r="K174" s="152">
        <f>H174-F174</f>
        <v>145</v>
      </c>
      <c r="L174" s="153">
        <f>K174/F174</f>
        <v>0.18471337579617833</v>
      </c>
      <c r="M174" s="148" t="s">
        <v>535</v>
      </c>
      <c r="N174" s="154">
        <v>42976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5">
        <v>87</v>
      </c>
      <c r="B175" s="156">
        <v>42831</v>
      </c>
      <c r="C175" s="156"/>
      <c r="D175" s="157" t="s">
        <v>682</v>
      </c>
      <c r="E175" s="158" t="s">
        <v>565</v>
      </c>
      <c r="F175" s="159">
        <v>40</v>
      </c>
      <c r="G175" s="159"/>
      <c r="H175" s="160">
        <v>13.1</v>
      </c>
      <c r="I175" s="160">
        <v>60</v>
      </c>
      <c r="J175" s="161" t="s">
        <v>683</v>
      </c>
      <c r="K175" s="162">
        <v>-26.9</v>
      </c>
      <c r="L175" s="163">
        <v>-0.67249999999999999</v>
      </c>
      <c r="M175" s="159" t="s">
        <v>547</v>
      </c>
      <c r="N175" s="156">
        <v>43138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88</v>
      </c>
      <c r="B176" s="146">
        <v>42837</v>
      </c>
      <c r="C176" s="146"/>
      <c r="D176" s="147" t="s">
        <v>93</v>
      </c>
      <c r="E176" s="148" t="s">
        <v>565</v>
      </c>
      <c r="F176" s="149">
        <v>289.5</v>
      </c>
      <c r="G176" s="148"/>
      <c r="H176" s="148">
        <v>354</v>
      </c>
      <c r="I176" s="150">
        <v>360</v>
      </c>
      <c r="J176" s="151" t="s">
        <v>684</v>
      </c>
      <c r="K176" s="152">
        <f t="shared" ref="K176:K184" si="55">H176-F176</f>
        <v>64.5</v>
      </c>
      <c r="L176" s="153">
        <f t="shared" ref="L176:L184" si="56">K176/F176</f>
        <v>0.22279792746113988</v>
      </c>
      <c r="M176" s="148" t="s">
        <v>535</v>
      </c>
      <c r="N176" s="154">
        <v>43040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89</v>
      </c>
      <c r="B177" s="146">
        <v>42845</v>
      </c>
      <c r="C177" s="146"/>
      <c r="D177" s="147" t="s">
        <v>400</v>
      </c>
      <c r="E177" s="148" t="s">
        <v>565</v>
      </c>
      <c r="F177" s="149">
        <v>700</v>
      </c>
      <c r="G177" s="148"/>
      <c r="H177" s="148">
        <v>840</v>
      </c>
      <c r="I177" s="150">
        <v>840</v>
      </c>
      <c r="J177" s="151" t="s">
        <v>685</v>
      </c>
      <c r="K177" s="152">
        <f t="shared" si="55"/>
        <v>140</v>
      </c>
      <c r="L177" s="153">
        <f t="shared" si="56"/>
        <v>0.2</v>
      </c>
      <c r="M177" s="148" t="s">
        <v>535</v>
      </c>
      <c r="N177" s="154">
        <v>42893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90</v>
      </c>
      <c r="B178" s="146">
        <v>42887</v>
      </c>
      <c r="C178" s="146"/>
      <c r="D178" s="147" t="s">
        <v>686</v>
      </c>
      <c r="E178" s="148" t="s">
        <v>565</v>
      </c>
      <c r="F178" s="149">
        <v>130</v>
      </c>
      <c r="G178" s="148"/>
      <c r="H178" s="148">
        <v>144.25</v>
      </c>
      <c r="I178" s="150">
        <v>170</v>
      </c>
      <c r="J178" s="151" t="s">
        <v>687</v>
      </c>
      <c r="K178" s="152">
        <f t="shared" si="55"/>
        <v>14.25</v>
      </c>
      <c r="L178" s="153">
        <f t="shared" si="56"/>
        <v>0.10961538461538461</v>
      </c>
      <c r="M178" s="148" t="s">
        <v>535</v>
      </c>
      <c r="N178" s="154">
        <v>43675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91</v>
      </c>
      <c r="B179" s="146">
        <v>42901</v>
      </c>
      <c r="C179" s="146"/>
      <c r="D179" s="147" t="s">
        <v>688</v>
      </c>
      <c r="E179" s="148" t="s">
        <v>565</v>
      </c>
      <c r="F179" s="149">
        <v>214.5</v>
      </c>
      <c r="G179" s="148"/>
      <c r="H179" s="148">
        <v>262</v>
      </c>
      <c r="I179" s="150">
        <v>262</v>
      </c>
      <c r="J179" s="151" t="s">
        <v>689</v>
      </c>
      <c r="K179" s="152">
        <f t="shared" si="55"/>
        <v>47.5</v>
      </c>
      <c r="L179" s="153">
        <f t="shared" si="56"/>
        <v>0.22144522144522144</v>
      </c>
      <c r="M179" s="148" t="s">
        <v>535</v>
      </c>
      <c r="N179" s="154">
        <v>42977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76">
        <v>92</v>
      </c>
      <c r="B180" s="177">
        <v>42933</v>
      </c>
      <c r="C180" s="177"/>
      <c r="D180" s="178" t="s">
        <v>690</v>
      </c>
      <c r="E180" s="179" t="s">
        <v>565</v>
      </c>
      <c r="F180" s="180">
        <v>370</v>
      </c>
      <c r="G180" s="179"/>
      <c r="H180" s="179">
        <v>447.5</v>
      </c>
      <c r="I180" s="181">
        <v>450</v>
      </c>
      <c r="J180" s="182" t="s">
        <v>623</v>
      </c>
      <c r="K180" s="152">
        <f t="shared" si="55"/>
        <v>77.5</v>
      </c>
      <c r="L180" s="183">
        <f t="shared" si="56"/>
        <v>0.20945945945945946</v>
      </c>
      <c r="M180" s="179" t="s">
        <v>535</v>
      </c>
      <c r="N180" s="184">
        <v>43035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76">
        <v>93</v>
      </c>
      <c r="B181" s="177">
        <v>42943</v>
      </c>
      <c r="C181" s="177"/>
      <c r="D181" s="178" t="s">
        <v>180</v>
      </c>
      <c r="E181" s="179" t="s">
        <v>565</v>
      </c>
      <c r="F181" s="180">
        <v>657.5</v>
      </c>
      <c r="G181" s="179"/>
      <c r="H181" s="179">
        <v>825</v>
      </c>
      <c r="I181" s="181">
        <v>820</v>
      </c>
      <c r="J181" s="182" t="s">
        <v>623</v>
      </c>
      <c r="K181" s="152">
        <f t="shared" si="55"/>
        <v>167.5</v>
      </c>
      <c r="L181" s="183">
        <f t="shared" si="56"/>
        <v>0.25475285171102663</v>
      </c>
      <c r="M181" s="179" t="s">
        <v>535</v>
      </c>
      <c r="N181" s="184">
        <v>43090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94</v>
      </c>
      <c r="B182" s="146">
        <v>42964</v>
      </c>
      <c r="C182" s="146"/>
      <c r="D182" s="147" t="s">
        <v>347</v>
      </c>
      <c r="E182" s="148" t="s">
        <v>565</v>
      </c>
      <c r="F182" s="149">
        <v>605</v>
      </c>
      <c r="G182" s="148"/>
      <c r="H182" s="148">
        <v>750</v>
      </c>
      <c r="I182" s="150">
        <v>750</v>
      </c>
      <c r="J182" s="151" t="s">
        <v>681</v>
      </c>
      <c r="K182" s="152">
        <f t="shared" si="55"/>
        <v>145</v>
      </c>
      <c r="L182" s="153">
        <f t="shared" si="56"/>
        <v>0.23966942148760331</v>
      </c>
      <c r="M182" s="148" t="s">
        <v>535</v>
      </c>
      <c r="N182" s="154">
        <v>43027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5">
        <v>95</v>
      </c>
      <c r="B183" s="156">
        <v>42979</v>
      </c>
      <c r="C183" s="156"/>
      <c r="D183" s="164" t="s">
        <v>691</v>
      </c>
      <c r="E183" s="159" t="s">
        <v>565</v>
      </c>
      <c r="F183" s="159">
        <v>255</v>
      </c>
      <c r="G183" s="160"/>
      <c r="H183" s="160">
        <v>217.25</v>
      </c>
      <c r="I183" s="160">
        <v>320</v>
      </c>
      <c r="J183" s="161" t="s">
        <v>692</v>
      </c>
      <c r="K183" s="162">
        <f t="shared" si="55"/>
        <v>-37.75</v>
      </c>
      <c r="L183" s="165">
        <f t="shared" si="56"/>
        <v>-0.14803921568627451</v>
      </c>
      <c r="M183" s="159" t="s">
        <v>547</v>
      </c>
      <c r="N183" s="156">
        <v>43661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96</v>
      </c>
      <c r="B184" s="146">
        <v>42997</v>
      </c>
      <c r="C184" s="146"/>
      <c r="D184" s="147" t="s">
        <v>693</v>
      </c>
      <c r="E184" s="148" t="s">
        <v>565</v>
      </c>
      <c r="F184" s="149">
        <v>215</v>
      </c>
      <c r="G184" s="148"/>
      <c r="H184" s="148">
        <v>258</v>
      </c>
      <c r="I184" s="150">
        <v>258</v>
      </c>
      <c r="J184" s="151" t="s">
        <v>623</v>
      </c>
      <c r="K184" s="152">
        <f t="shared" si="55"/>
        <v>43</v>
      </c>
      <c r="L184" s="153">
        <f t="shared" si="56"/>
        <v>0.2</v>
      </c>
      <c r="M184" s="148" t="s">
        <v>535</v>
      </c>
      <c r="N184" s="154">
        <v>43040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97</v>
      </c>
      <c r="B185" s="146">
        <v>42997</v>
      </c>
      <c r="C185" s="146"/>
      <c r="D185" s="147" t="s">
        <v>693</v>
      </c>
      <c r="E185" s="148" t="s">
        <v>565</v>
      </c>
      <c r="F185" s="149">
        <v>215</v>
      </c>
      <c r="G185" s="148"/>
      <c r="H185" s="148">
        <v>258</v>
      </c>
      <c r="I185" s="150">
        <v>258</v>
      </c>
      <c r="J185" s="182" t="s">
        <v>623</v>
      </c>
      <c r="K185" s="152">
        <v>43</v>
      </c>
      <c r="L185" s="153">
        <v>0.2</v>
      </c>
      <c r="M185" s="148" t="s">
        <v>535</v>
      </c>
      <c r="N185" s="154">
        <v>43040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76">
        <v>98</v>
      </c>
      <c r="B186" s="177">
        <v>42998</v>
      </c>
      <c r="C186" s="177"/>
      <c r="D186" s="178" t="s">
        <v>694</v>
      </c>
      <c r="E186" s="179" t="s">
        <v>565</v>
      </c>
      <c r="F186" s="149">
        <v>75</v>
      </c>
      <c r="G186" s="179"/>
      <c r="H186" s="179">
        <v>90</v>
      </c>
      <c r="I186" s="181">
        <v>90</v>
      </c>
      <c r="J186" s="151" t="s">
        <v>695</v>
      </c>
      <c r="K186" s="152">
        <f t="shared" ref="K186:K191" si="57">H186-F186</f>
        <v>15</v>
      </c>
      <c r="L186" s="153">
        <f t="shared" ref="L186:L191" si="58">K186/F186</f>
        <v>0.2</v>
      </c>
      <c r="M186" s="148" t="s">
        <v>535</v>
      </c>
      <c r="N186" s="154">
        <v>43019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76">
        <v>99</v>
      </c>
      <c r="B187" s="177">
        <v>43011</v>
      </c>
      <c r="C187" s="177"/>
      <c r="D187" s="178" t="s">
        <v>549</v>
      </c>
      <c r="E187" s="179" t="s">
        <v>565</v>
      </c>
      <c r="F187" s="180">
        <v>315</v>
      </c>
      <c r="G187" s="179"/>
      <c r="H187" s="179">
        <v>392</v>
      </c>
      <c r="I187" s="181">
        <v>384</v>
      </c>
      <c r="J187" s="182" t="s">
        <v>696</v>
      </c>
      <c r="K187" s="152">
        <f t="shared" si="57"/>
        <v>77</v>
      </c>
      <c r="L187" s="183">
        <f t="shared" si="58"/>
        <v>0.24444444444444444</v>
      </c>
      <c r="M187" s="179" t="s">
        <v>535</v>
      </c>
      <c r="N187" s="184">
        <v>43017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76">
        <v>100</v>
      </c>
      <c r="B188" s="177">
        <v>43013</v>
      </c>
      <c r="C188" s="177"/>
      <c r="D188" s="178" t="s">
        <v>428</v>
      </c>
      <c r="E188" s="179" t="s">
        <v>565</v>
      </c>
      <c r="F188" s="180">
        <v>145</v>
      </c>
      <c r="G188" s="179"/>
      <c r="H188" s="179">
        <v>179</v>
      </c>
      <c r="I188" s="181">
        <v>180</v>
      </c>
      <c r="J188" s="182" t="s">
        <v>697</v>
      </c>
      <c r="K188" s="152">
        <f t="shared" si="57"/>
        <v>34</v>
      </c>
      <c r="L188" s="183">
        <f t="shared" si="58"/>
        <v>0.23448275862068965</v>
      </c>
      <c r="M188" s="179" t="s">
        <v>535</v>
      </c>
      <c r="N188" s="184">
        <v>43025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76">
        <v>101</v>
      </c>
      <c r="B189" s="177">
        <v>43014</v>
      </c>
      <c r="C189" s="177"/>
      <c r="D189" s="178" t="s">
        <v>324</v>
      </c>
      <c r="E189" s="179" t="s">
        <v>565</v>
      </c>
      <c r="F189" s="180">
        <v>256</v>
      </c>
      <c r="G189" s="179"/>
      <c r="H189" s="179">
        <v>323</v>
      </c>
      <c r="I189" s="181">
        <v>320</v>
      </c>
      <c r="J189" s="182" t="s">
        <v>623</v>
      </c>
      <c r="K189" s="152">
        <f t="shared" si="57"/>
        <v>67</v>
      </c>
      <c r="L189" s="183">
        <f t="shared" si="58"/>
        <v>0.26171875</v>
      </c>
      <c r="M189" s="179" t="s">
        <v>535</v>
      </c>
      <c r="N189" s="184">
        <v>43067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76">
        <v>102</v>
      </c>
      <c r="B190" s="177">
        <v>43017</v>
      </c>
      <c r="C190" s="177"/>
      <c r="D190" s="178" t="s">
        <v>339</v>
      </c>
      <c r="E190" s="179" t="s">
        <v>565</v>
      </c>
      <c r="F190" s="180">
        <v>137.5</v>
      </c>
      <c r="G190" s="179"/>
      <c r="H190" s="179">
        <v>184</v>
      </c>
      <c r="I190" s="181">
        <v>183</v>
      </c>
      <c r="J190" s="182" t="s">
        <v>698</v>
      </c>
      <c r="K190" s="152">
        <f t="shared" si="57"/>
        <v>46.5</v>
      </c>
      <c r="L190" s="183">
        <f t="shared" si="58"/>
        <v>0.33818181818181819</v>
      </c>
      <c r="M190" s="179" t="s">
        <v>535</v>
      </c>
      <c r="N190" s="184">
        <v>43108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6">
        <v>103</v>
      </c>
      <c r="B191" s="177">
        <v>43018</v>
      </c>
      <c r="C191" s="177"/>
      <c r="D191" s="178" t="s">
        <v>699</v>
      </c>
      <c r="E191" s="179" t="s">
        <v>565</v>
      </c>
      <c r="F191" s="180">
        <v>125.5</v>
      </c>
      <c r="G191" s="179"/>
      <c r="H191" s="179">
        <v>158</v>
      </c>
      <c r="I191" s="181">
        <v>155</v>
      </c>
      <c r="J191" s="182" t="s">
        <v>700</v>
      </c>
      <c r="K191" s="152">
        <f t="shared" si="57"/>
        <v>32.5</v>
      </c>
      <c r="L191" s="183">
        <f t="shared" si="58"/>
        <v>0.25896414342629481</v>
      </c>
      <c r="M191" s="179" t="s">
        <v>535</v>
      </c>
      <c r="N191" s="184">
        <v>43067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76">
        <v>104</v>
      </c>
      <c r="B192" s="177">
        <v>43018</v>
      </c>
      <c r="C192" s="177"/>
      <c r="D192" s="178" t="s">
        <v>701</v>
      </c>
      <c r="E192" s="179" t="s">
        <v>565</v>
      </c>
      <c r="F192" s="180">
        <v>895</v>
      </c>
      <c r="G192" s="179"/>
      <c r="H192" s="179">
        <v>1122.5</v>
      </c>
      <c r="I192" s="181">
        <v>1078</v>
      </c>
      <c r="J192" s="182" t="s">
        <v>702</v>
      </c>
      <c r="K192" s="152">
        <v>227.5</v>
      </c>
      <c r="L192" s="183">
        <v>0.25418994413407803</v>
      </c>
      <c r="M192" s="179" t="s">
        <v>535</v>
      </c>
      <c r="N192" s="184">
        <v>43117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76">
        <v>105</v>
      </c>
      <c r="B193" s="177">
        <v>43020</v>
      </c>
      <c r="C193" s="177"/>
      <c r="D193" s="178" t="s">
        <v>333</v>
      </c>
      <c r="E193" s="179" t="s">
        <v>565</v>
      </c>
      <c r="F193" s="180">
        <v>525</v>
      </c>
      <c r="G193" s="179"/>
      <c r="H193" s="179">
        <v>629</v>
      </c>
      <c r="I193" s="181">
        <v>629</v>
      </c>
      <c r="J193" s="182" t="s">
        <v>623</v>
      </c>
      <c r="K193" s="152">
        <v>104</v>
      </c>
      <c r="L193" s="183">
        <v>0.19809523809523799</v>
      </c>
      <c r="M193" s="179" t="s">
        <v>535</v>
      </c>
      <c r="N193" s="184">
        <v>43119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76">
        <v>106</v>
      </c>
      <c r="B194" s="177">
        <v>43046</v>
      </c>
      <c r="C194" s="177"/>
      <c r="D194" s="178" t="s">
        <v>370</v>
      </c>
      <c r="E194" s="179" t="s">
        <v>565</v>
      </c>
      <c r="F194" s="180">
        <v>740</v>
      </c>
      <c r="G194" s="179"/>
      <c r="H194" s="179">
        <v>892.5</v>
      </c>
      <c r="I194" s="181">
        <v>900</v>
      </c>
      <c r="J194" s="182" t="s">
        <v>703</v>
      </c>
      <c r="K194" s="152">
        <f>H194-F194</f>
        <v>152.5</v>
      </c>
      <c r="L194" s="183">
        <f>K194/F194</f>
        <v>0.20608108108108109</v>
      </c>
      <c r="M194" s="179" t="s">
        <v>535</v>
      </c>
      <c r="N194" s="184">
        <v>43052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107</v>
      </c>
      <c r="B195" s="146">
        <v>43073</v>
      </c>
      <c r="C195" s="146"/>
      <c r="D195" s="147" t="s">
        <v>704</v>
      </c>
      <c r="E195" s="148" t="s">
        <v>565</v>
      </c>
      <c r="F195" s="149">
        <v>118.5</v>
      </c>
      <c r="G195" s="148"/>
      <c r="H195" s="148">
        <v>143.5</v>
      </c>
      <c r="I195" s="150">
        <v>145</v>
      </c>
      <c r="J195" s="151" t="s">
        <v>556</v>
      </c>
      <c r="K195" s="152">
        <f>H195-F195</f>
        <v>25</v>
      </c>
      <c r="L195" s="153">
        <f>K195/F195</f>
        <v>0.2109704641350211</v>
      </c>
      <c r="M195" s="148" t="s">
        <v>535</v>
      </c>
      <c r="N195" s="154">
        <v>43097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5">
        <v>108</v>
      </c>
      <c r="B196" s="156">
        <v>43090</v>
      </c>
      <c r="C196" s="156"/>
      <c r="D196" s="157" t="s">
        <v>405</v>
      </c>
      <c r="E196" s="158" t="s">
        <v>565</v>
      </c>
      <c r="F196" s="159">
        <v>715</v>
      </c>
      <c r="G196" s="159"/>
      <c r="H196" s="160">
        <v>500</v>
      </c>
      <c r="I196" s="160">
        <v>872</v>
      </c>
      <c r="J196" s="161" t="s">
        <v>705</v>
      </c>
      <c r="K196" s="162">
        <f>H196-F196</f>
        <v>-215</v>
      </c>
      <c r="L196" s="163">
        <f>K196/F196</f>
        <v>-0.30069930069930068</v>
      </c>
      <c r="M196" s="159" t="s">
        <v>547</v>
      </c>
      <c r="N196" s="156">
        <v>43670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45">
        <v>109</v>
      </c>
      <c r="B197" s="146">
        <v>43098</v>
      </c>
      <c r="C197" s="146"/>
      <c r="D197" s="147" t="s">
        <v>549</v>
      </c>
      <c r="E197" s="148" t="s">
        <v>565</v>
      </c>
      <c r="F197" s="149">
        <v>435</v>
      </c>
      <c r="G197" s="148"/>
      <c r="H197" s="148">
        <v>542.5</v>
      </c>
      <c r="I197" s="150">
        <v>539</v>
      </c>
      <c r="J197" s="151" t="s">
        <v>623</v>
      </c>
      <c r="K197" s="152">
        <v>107.5</v>
      </c>
      <c r="L197" s="153">
        <v>0.247126436781609</v>
      </c>
      <c r="M197" s="148" t="s">
        <v>535</v>
      </c>
      <c r="N197" s="154">
        <v>43206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110</v>
      </c>
      <c r="B198" s="146">
        <v>43098</v>
      </c>
      <c r="C198" s="146"/>
      <c r="D198" s="147" t="s">
        <v>507</v>
      </c>
      <c r="E198" s="148" t="s">
        <v>565</v>
      </c>
      <c r="F198" s="149">
        <v>885</v>
      </c>
      <c r="G198" s="148"/>
      <c r="H198" s="148">
        <v>1090</v>
      </c>
      <c r="I198" s="150">
        <v>1084</v>
      </c>
      <c r="J198" s="151" t="s">
        <v>623</v>
      </c>
      <c r="K198" s="152">
        <v>205</v>
      </c>
      <c r="L198" s="153">
        <v>0.23163841807909599</v>
      </c>
      <c r="M198" s="148" t="s">
        <v>535</v>
      </c>
      <c r="N198" s="154">
        <v>43213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111</v>
      </c>
      <c r="B199" s="186">
        <v>43192</v>
      </c>
      <c r="C199" s="186"/>
      <c r="D199" s="164" t="s">
        <v>706</v>
      </c>
      <c r="E199" s="159" t="s">
        <v>565</v>
      </c>
      <c r="F199" s="187">
        <v>478.5</v>
      </c>
      <c r="G199" s="159"/>
      <c r="H199" s="159">
        <v>442</v>
      </c>
      <c r="I199" s="160">
        <v>613</v>
      </c>
      <c r="J199" s="161" t="s">
        <v>707</v>
      </c>
      <c r="K199" s="162">
        <f>H199-F199</f>
        <v>-36.5</v>
      </c>
      <c r="L199" s="163">
        <f>K199/F199</f>
        <v>-7.6280041797283177E-2</v>
      </c>
      <c r="M199" s="159" t="s">
        <v>547</v>
      </c>
      <c r="N199" s="156">
        <v>43762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5">
        <v>112</v>
      </c>
      <c r="B200" s="156">
        <v>43194</v>
      </c>
      <c r="C200" s="156"/>
      <c r="D200" s="157" t="s">
        <v>708</v>
      </c>
      <c r="E200" s="158" t="s">
        <v>565</v>
      </c>
      <c r="F200" s="159">
        <f>141.5-7.3</f>
        <v>134.19999999999999</v>
      </c>
      <c r="G200" s="159"/>
      <c r="H200" s="160">
        <v>77</v>
      </c>
      <c r="I200" s="160">
        <v>180</v>
      </c>
      <c r="J200" s="161" t="s">
        <v>709</v>
      </c>
      <c r="K200" s="162">
        <f>H200-F200</f>
        <v>-57.199999999999989</v>
      </c>
      <c r="L200" s="163">
        <f>K200/F200</f>
        <v>-0.42622950819672129</v>
      </c>
      <c r="M200" s="159" t="s">
        <v>547</v>
      </c>
      <c r="N200" s="156">
        <v>43522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5">
        <v>113</v>
      </c>
      <c r="B201" s="156">
        <v>43209</v>
      </c>
      <c r="C201" s="156"/>
      <c r="D201" s="157" t="s">
        <v>710</v>
      </c>
      <c r="E201" s="158" t="s">
        <v>565</v>
      </c>
      <c r="F201" s="159">
        <v>430</v>
      </c>
      <c r="G201" s="159"/>
      <c r="H201" s="160">
        <v>220</v>
      </c>
      <c r="I201" s="160">
        <v>537</v>
      </c>
      <c r="J201" s="161" t="s">
        <v>711</v>
      </c>
      <c r="K201" s="162">
        <f>H201-F201</f>
        <v>-210</v>
      </c>
      <c r="L201" s="163">
        <f>K201/F201</f>
        <v>-0.48837209302325579</v>
      </c>
      <c r="M201" s="159" t="s">
        <v>547</v>
      </c>
      <c r="N201" s="156">
        <v>43252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76">
        <v>114</v>
      </c>
      <c r="B202" s="177">
        <v>43220</v>
      </c>
      <c r="C202" s="177"/>
      <c r="D202" s="178" t="s">
        <v>371</v>
      </c>
      <c r="E202" s="179" t="s">
        <v>565</v>
      </c>
      <c r="F202" s="179">
        <v>153.5</v>
      </c>
      <c r="G202" s="179"/>
      <c r="H202" s="179">
        <v>196</v>
      </c>
      <c r="I202" s="181">
        <v>196</v>
      </c>
      <c r="J202" s="151" t="s">
        <v>712</v>
      </c>
      <c r="K202" s="152">
        <f>H202-F202</f>
        <v>42.5</v>
      </c>
      <c r="L202" s="153">
        <f>K202/F202</f>
        <v>0.27687296416938112</v>
      </c>
      <c r="M202" s="148" t="s">
        <v>535</v>
      </c>
      <c r="N202" s="154">
        <v>43605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5">
        <v>115</v>
      </c>
      <c r="B203" s="156">
        <v>43306</v>
      </c>
      <c r="C203" s="156"/>
      <c r="D203" s="157" t="s">
        <v>682</v>
      </c>
      <c r="E203" s="158" t="s">
        <v>565</v>
      </c>
      <c r="F203" s="159">
        <v>27.5</v>
      </c>
      <c r="G203" s="159"/>
      <c r="H203" s="160">
        <v>13.1</v>
      </c>
      <c r="I203" s="160">
        <v>60</v>
      </c>
      <c r="J203" s="161" t="s">
        <v>713</v>
      </c>
      <c r="K203" s="162">
        <v>-14.4</v>
      </c>
      <c r="L203" s="163">
        <v>-0.52363636363636401</v>
      </c>
      <c r="M203" s="159" t="s">
        <v>547</v>
      </c>
      <c r="N203" s="156">
        <v>43138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116</v>
      </c>
      <c r="B204" s="186">
        <v>43318</v>
      </c>
      <c r="C204" s="186"/>
      <c r="D204" s="164" t="s">
        <v>714</v>
      </c>
      <c r="E204" s="159" t="s">
        <v>565</v>
      </c>
      <c r="F204" s="159">
        <v>148.5</v>
      </c>
      <c r="G204" s="159"/>
      <c r="H204" s="159">
        <v>102</v>
      </c>
      <c r="I204" s="160">
        <v>182</v>
      </c>
      <c r="J204" s="161" t="s">
        <v>715</v>
      </c>
      <c r="K204" s="162">
        <f>H204-F204</f>
        <v>-46.5</v>
      </c>
      <c r="L204" s="163">
        <f>K204/F204</f>
        <v>-0.31313131313131315</v>
      </c>
      <c r="M204" s="159" t="s">
        <v>547</v>
      </c>
      <c r="N204" s="156">
        <v>43661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45">
        <v>117</v>
      </c>
      <c r="B205" s="146">
        <v>43335</v>
      </c>
      <c r="C205" s="146"/>
      <c r="D205" s="147" t="s">
        <v>716</v>
      </c>
      <c r="E205" s="148" t="s">
        <v>565</v>
      </c>
      <c r="F205" s="179">
        <v>285</v>
      </c>
      <c r="G205" s="148"/>
      <c r="H205" s="148">
        <v>355</v>
      </c>
      <c r="I205" s="150">
        <v>364</v>
      </c>
      <c r="J205" s="151" t="s">
        <v>717</v>
      </c>
      <c r="K205" s="152">
        <v>70</v>
      </c>
      <c r="L205" s="153">
        <v>0.24561403508771901</v>
      </c>
      <c r="M205" s="148" t="s">
        <v>535</v>
      </c>
      <c r="N205" s="154">
        <v>43455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45">
        <v>118</v>
      </c>
      <c r="B206" s="146">
        <v>43341</v>
      </c>
      <c r="C206" s="146"/>
      <c r="D206" s="147" t="s">
        <v>359</v>
      </c>
      <c r="E206" s="148" t="s">
        <v>565</v>
      </c>
      <c r="F206" s="179">
        <v>525</v>
      </c>
      <c r="G206" s="148"/>
      <c r="H206" s="148">
        <v>585</v>
      </c>
      <c r="I206" s="150">
        <v>635</v>
      </c>
      <c r="J206" s="151" t="s">
        <v>718</v>
      </c>
      <c r="K206" s="152">
        <f t="shared" ref="K206:K237" si="59">H206-F206</f>
        <v>60</v>
      </c>
      <c r="L206" s="153">
        <f t="shared" ref="L206:L237" si="60">K206/F206</f>
        <v>0.11428571428571428</v>
      </c>
      <c r="M206" s="148" t="s">
        <v>535</v>
      </c>
      <c r="N206" s="154">
        <v>43662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45">
        <v>119</v>
      </c>
      <c r="B207" s="146">
        <v>43395</v>
      </c>
      <c r="C207" s="146"/>
      <c r="D207" s="147" t="s">
        <v>347</v>
      </c>
      <c r="E207" s="148" t="s">
        <v>565</v>
      </c>
      <c r="F207" s="179">
        <v>475</v>
      </c>
      <c r="G207" s="148"/>
      <c r="H207" s="148">
        <v>574</v>
      </c>
      <c r="I207" s="150">
        <v>570</v>
      </c>
      <c r="J207" s="151" t="s">
        <v>623</v>
      </c>
      <c r="K207" s="152">
        <f t="shared" si="59"/>
        <v>99</v>
      </c>
      <c r="L207" s="153">
        <f t="shared" si="60"/>
        <v>0.20842105263157895</v>
      </c>
      <c r="M207" s="148" t="s">
        <v>535</v>
      </c>
      <c r="N207" s="154">
        <v>43403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76">
        <v>120</v>
      </c>
      <c r="B208" s="177">
        <v>43397</v>
      </c>
      <c r="C208" s="177"/>
      <c r="D208" s="178" t="s">
        <v>366</v>
      </c>
      <c r="E208" s="179" t="s">
        <v>565</v>
      </c>
      <c r="F208" s="179">
        <v>707.5</v>
      </c>
      <c r="G208" s="179"/>
      <c r="H208" s="179">
        <v>872</v>
      </c>
      <c r="I208" s="181">
        <v>872</v>
      </c>
      <c r="J208" s="182" t="s">
        <v>623</v>
      </c>
      <c r="K208" s="152">
        <f t="shared" si="59"/>
        <v>164.5</v>
      </c>
      <c r="L208" s="183">
        <f t="shared" si="60"/>
        <v>0.23250883392226149</v>
      </c>
      <c r="M208" s="179" t="s">
        <v>535</v>
      </c>
      <c r="N208" s="184">
        <v>43482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6">
        <v>121</v>
      </c>
      <c r="B209" s="177">
        <v>43398</v>
      </c>
      <c r="C209" s="177"/>
      <c r="D209" s="178" t="s">
        <v>719</v>
      </c>
      <c r="E209" s="179" t="s">
        <v>565</v>
      </c>
      <c r="F209" s="179">
        <v>162</v>
      </c>
      <c r="G209" s="179"/>
      <c r="H209" s="179">
        <v>204</v>
      </c>
      <c r="I209" s="181">
        <v>209</v>
      </c>
      <c r="J209" s="182" t="s">
        <v>720</v>
      </c>
      <c r="K209" s="152">
        <f t="shared" si="59"/>
        <v>42</v>
      </c>
      <c r="L209" s="183">
        <f t="shared" si="60"/>
        <v>0.25925925925925924</v>
      </c>
      <c r="M209" s="179" t="s">
        <v>535</v>
      </c>
      <c r="N209" s="184">
        <v>43539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6">
        <v>122</v>
      </c>
      <c r="B210" s="177">
        <v>43399</v>
      </c>
      <c r="C210" s="177"/>
      <c r="D210" s="178" t="s">
        <v>445</v>
      </c>
      <c r="E210" s="179" t="s">
        <v>565</v>
      </c>
      <c r="F210" s="179">
        <v>240</v>
      </c>
      <c r="G210" s="179"/>
      <c r="H210" s="179">
        <v>297</v>
      </c>
      <c r="I210" s="181">
        <v>297</v>
      </c>
      <c r="J210" s="182" t="s">
        <v>623</v>
      </c>
      <c r="K210" s="188">
        <f t="shared" si="59"/>
        <v>57</v>
      </c>
      <c r="L210" s="183">
        <f t="shared" si="60"/>
        <v>0.23749999999999999</v>
      </c>
      <c r="M210" s="179" t="s">
        <v>535</v>
      </c>
      <c r="N210" s="184">
        <v>43417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45">
        <v>123</v>
      </c>
      <c r="B211" s="146">
        <v>43439</v>
      </c>
      <c r="C211" s="146"/>
      <c r="D211" s="147" t="s">
        <v>721</v>
      </c>
      <c r="E211" s="148" t="s">
        <v>565</v>
      </c>
      <c r="F211" s="148">
        <v>202.5</v>
      </c>
      <c r="G211" s="148"/>
      <c r="H211" s="148">
        <v>255</v>
      </c>
      <c r="I211" s="150">
        <v>252</v>
      </c>
      <c r="J211" s="151" t="s">
        <v>623</v>
      </c>
      <c r="K211" s="152">
        <f t="shared" si="59"/>
        <v>52.5</v>
      </c>
      <c r="L211" s="153">
        <f t="shared" si="60"/>
        <v>0.25925925925925924</v>
      </c>
      <c r="M211" s="148" t="s">
        <v>535</v>
      </c>
      <c r="N211" s="154">
        <v>43542</v>
      </c>
      <c r="O211" s="1"/>
      <c r="P211" s="1"/>
      <c r="Q211" s="1"/>
      <c r="R211" s="6" t="s">
        <v>722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124</v>
      </c>
      <c r="B212" s="177">
        <v>43465</v>
      </c>
      <c r="C212" s="146"/>
      <c r="D212" s="178" t="s">
        <v>392</v>
      </c>
      <c r="E212" s="179" t="s">
        <v>565</v>
      </c>
      <c r="F212" s="179">
        <v>710</v>
      </c>
      <c r="G212" s="179"/>
      <c r="H212" s="179">
        <v>866</v>
      </c>
      <c r="I212" s="181">
        <v>866</v>
      </c>
      <c r="J212" s="182" t="s">
        <v>623</v>
      </c>
      <c r="K212" s="152">
        <f t="shared" si="59"/>
        <v>156</v>
      </c>
      <c r="L212" s="153">
        <f t="shared" si="60"/>
        <v>0.21971830985915494</v>
      </c>
      <c r="M212" s="148" t="s">
        <v>535</v>
      </c>
      <c r="N212" s="154">
        <v>43553</v>
      </c>
      <c r="O212" s="1"/>
      <c r="P212" s="1"/>
      <c r="Q212" s="1"/>
      <c r="R212" s="6" t="s">
        <v>722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125</v>
      </c>
      <c r="B213" s="177">
        <v>43522</v>
      </c>
      <c r="C213" s="177"/>
      <c r="D213" s="178" t="s">
        <v>151</v>
      </c>
      <c r="E213" s="179" t="s">
        <v>565</v>
      </c>
      <c r="F213" s="179">
        <v>337.25</v>
      </c>
      <c r="G213" s="179"/>
      <c r="H213" s="179">
        <v>398.5</v>
      </c>
      <c r="I213" s="181">
        <v>411</v>
      </c>
      <c r="J213" s="151" t="s">
        <v>723</v>
      </c>
      <c r="K213" s="152">
        <f t="shared" si="59"/>
        <v>61.25</v>
      </c>
      <c r="L213" s="153">
        <f t="shared" si="60"/>
        <v>0.1816160118606375</v>
      </c>
      <c r="M213" s="148" t="s">
        <v>535</v>
      </c>
      <c r="N213" s="154">
        <v>43760</v>
      </c>
      <c r="O213" s="1"/>
      <c r="P213" s="1"/>
      <c r="Q213" s="1"/>
      <c r="R213" s="6" t="s">
        <v>722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9">
        <v>126</v>
      </c>
      <c r="B214" s="190">
        <v>43559</v>
      </c>
      <c r="C214" s="190"/>
      <c r="D214" s="191" t="s">
        <v>724</v>
      </c>
      <c r="E214" s="192" t="s">
        <v>565</v>
      </c>
      <c r="F214" s="192">
        <v>130</v>
      </c>
      <c r="G214" s="192"/>
      <c r="H214" s="192">
        <v>65</v>
      </c>
      <c r="I214" s="193">
        <v>158</v>
      </c>
      <c r="J214" s="161" t="s">
        <v>725</v>
      </c>
      <c r="K214" s="162">
        <f t="shared" si="59"/>
        <v>-65</v>
      </c>
      <c r="L214" s="163">
        <f t="shared" si="60"/>
        <v>-0.5</v>
      </c>
      <c r="M214" s="159" t="s">
        <v>547</v>
      </c>
      <c r="N214" s="156">
        <v>43726</v>
      </c>
      <c r="O214" s="1"/>
      <c r="P214" s="1"/>
      <c r="Q214" s="1"/>
      <c r="R214" s="6" t="s">
        <v>726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127</v>
      </c>
      <c r="B215" s="177">
        <v>43017</v>
      </c>
      <c r="C215" s="177"/>
      <c r="D215" s="178" t="s">
        <v>182</v>
      </c>
      <c r="E215" s="179" t="s">
        <v>565</v>
      </c>
      <c r="F215" s="179">
        <v>141.5</v>
      </c>
      <c r="G215" s="179"/>
      <c r="H215" s="179">
        <v>183.5</v>
      </c>
      <c r="I215" s="181">
        <v>210</v>
      </c>
      <c r="J215" s="151" t="s">
        <v>720</v>
      </c>
      <c r="K215" s="152">
        <f t="shared" si="59"/>
        <v>42</v>
      </c>
      <c r="L215" s="153">
        <f t="shared" si="60"/>
        <v>0.29681978798586572</v>
      </c>
      <c r="M215" s="148" t="s">
        <v>535</v>
      </c>
      <c r="N215" s="154">
        <v>43042</v>
      </c>
      <c r="O215" s="1"/>
      <c r="P215" s="1"/>
      <c r="Q215" s="1"/>
      <c r="R215" s="6" t="s">
        <v>726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9">
        <v>128</v>
      </c>
      <c r="B216" s="190">
        <v>43074</v>
      </c>
      <c r="C216" s="190"/>
      <c r="D216" s="191" t="s">
        <v>727</v>
      </c>
      <c r="E216" s="192" t="s">
        <v>565</v>
      </c>
      <c r="F216" s="187">
        <v>172</v>
      </c>
      <c r="G216" s="192"/>
      <c r="H216" s="192">
        <v>155.25</v>
      </c>
      <c r="I216" s="193">
        <v>230</v>
      </c>
      <c r="J216" s="161" t="s">
        <v>728</v>
      </c>
      <c r="K216" s="162">
        <f t="shared" si="59"/>
        <v>-16.75</v>
      </c>
      <c r="L216" s="163">
        <f t="shared" si="60"/>
        <v>-9.7383720930232565E-2</v>
      </c>
      <c r="M216" s="159" t="s">
        <v>547</v>
      </c>
      <c r="N216" s="156">
        <v>43787</v>
      </c>
      <c r="O216" s="1"/>
      <c r="P216" s="1"/>
      <c r="Q216" s="1"/>
      <c r="R216" s="6" t="s">
        <v>726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129</v>
      </c>
      <c r="B217" s="177">
        <v>43398</v>
      </c>
      <c r="C217" s="177"/>
      <c r="D217" s="178" t="s">
        <v>107</v>
      </c>
      <c r="E217" s="179" t="s">
        <v>565</v>
      </c>
      <c r="F217" s="179">
        <v>698.5</v>
      </c>
      <c r="G217" s="179"/>
      <c r="H217" s="179">
        <v>890</v>
      </c>
      <c r="I217" s="181">
        <v>890</v>
      </c>
      <c r="J217" s="151" t="s">
        <v>788</v>
      </c>
      <c r="K217" s="152">
        <f t="shared" si="59"/>
        <v>191.5</v>
      </c>
      <c r="L217" s="153">
        <f t="shared" si="60"/>
        <v>0.27415891195418757</v>
      </c>
      <c r="M217" s="148" t="s">
        <v>535</v>
      </c>
      <c r="N217" s="154">
        <v>44328</v>
      </c>
      <c r="O217" s="1"/>
      <c r="P217" s="1"/>
      <c r="Q217" s="1"/>
      <c r="R217" s="6" t="s">
        <v>722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130</v>
      </c>
      <c r="B218" s="177">
        <v>42877</v>
      </c>
      <c r="C218" s="177"/>
      <c r="D218" s="178" t="s">
        <v>358</v>
      </c>
      <c r="E218" s="179" t="s">
        <v>565</v>
      </c>
      <c r="F218" s="179">
        <v>127.6</v>
      </c>
      <c r="G218" s="179"/>
      <c r="H218" s="179">
        <v>138</v>
      </c>
      <c r="I218" s="181">
        <v>190</v>
      </c>
      <c r="J218" s="151" t="s">
        <v>729</v>
      </c>
      <c r="K218" s="152">
        <f t="shared" si="59"/>
        <v>10.400000000000006</v>
      </c>
      <c r="L218" s="153">
        <f t="shared" si="60"/>
        <v>8.1504702194357417E-2</v>
      </c>
      <c r="M218" s="148" t="s">
        <v>535</v>
      </c>
      <c r="N218" s="154">
        <v>43774</v>
      </c>
      <c r="O218" s="1"/>
      <c r="P218" s="1"/>
      <c r="Q218" s="1"/>
      <c r="R218" s="6" t="s">
        <v>726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6">
        <v>131</v>
      </c>
      <c r="B219" s="177">
        <v>43158</v>
      </c>
      <c r="C219" s="177"/>
      <c r="D219" s="178" t="s">
        <v>730</v>
      </c>
      <c r="E219" s="179" t="s">
        <v>565</v>
      </c>
      <c r="F219" s="179">
        <v>317</v>
      </c>
      <c r="G219" s="179"/>
      <c r="H219" s="179">
        <v>382.5</v>
      </c>
      <c r="I219" s="181">
        <v>398</v>
      </c>
      <c r="J219" s="151" t="s">
        <v>731</v>
      </c>
      <c r="K219" s="152">
        <f t="shared" si="59"/>
        <v>65.5</v>
      </c>
      <c r="L219" s="153">
        <f t="shared" si="60"/>
        <v>0.20662460567823343</v>
      </c>
      <c r="M219" s="148" t="s">
        <v>535</v>
      </c>
      <c r="N219" s="154">
        <v>44238</v>
      </c>
      <c r="O219" s="1"/>
      <c r="P219" s="1"/>
      <c r="Q219" s="1"/>
      <c r="R219" s="6" t="s">
        <v>726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9">
        <v>132</v>
      </c>
      <c r="B220" s="190">
        <v>43164</v>
      </c>
      <c r="C220" s="190"/>
      <c r="D220" s="191" t="s">
        <v>144</v>
      </c>
      <c r="E220" s="192" t="s">
        <v>565</v>
      </c>
      <c r="F220" s="187">
        <f>510-14.4</f>
        <v>495.6</v>
      </c>
      <c r="G220" s="192"/>
      <c r="H220" s="192">
        <v>350</v>
      </c>
      <c r="I220" s="193">
        <v>672</v>
      </c>
      <c r="J220" s="161" t="s">
        <v>732</v>
      </c>
      <c r="K220" s="162">
        <f t="shared" si="59"/>
        <v>-145.60000000000002</v>
      </c>
      <c r="L220" s="163">
        <f t="shared" si="60"/>
        <v>-0.29378531073446329</v>
      </c>
      <c r="M220" s="159" t="s">
        <v>547</v>
      </c>
      <c r="N220" s="156">
        <v>43887</v>
      </c>
      <c r="O220" s="1"/>
      <c r="P220" s="1"/>
      <c r="Q220" s="1"/>
      <c r="R220" s="6" t="s">
        <v>722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9">
        <v>133</v>
      </c>
      <c r="B221" s="190">
        <v>43237</v>
      </c>
      <c r="C221" s="190"/>
      <c r="D221" s="191" t="s">
        <v>437</v>
      </c>
      <c r="E221" s="192" t="s">
        <v>565</v>
      </c>
      <c r="F221" s="187">
        <v>230.3</v>
      </c>
      <c r="G221" s="192"/>
      <c r="H221" s="192">
        <v>102.5</v>
      </c>
      <c r="I221" s="193">
        <v>348</v>
      </c>
      <c r="J221" s="161" t="s">
        <v>733</v>
      </c>
      <c r="K221" s="162">
        <f t="shared" si="59"/>
        <v>-127.80000000000001</v>
      </c>
      <c r="L221" s="163">
        <f t="shared" si="60"/>
        <v>-0.55492835432045162</v>
      </c>
      <c r="M221" s="159" t="s">
        <v>547</v>
      </c>
      <c r="N221" s="156">
        <v>43896</v>
      </c>
      <c r="O221" s="1"/>
      <c r="P221" s="1"/>
      <c r="Q221" s="1"/>
      <c r="R221" s="6" t="s">
        <v>722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134</v>
      </c>
      <c r="B222" s="177">
        <v>43258</v>
      </c>
      <c r="C222" s="177"/>
      <c r="D222" s="178" t="s">
        <v>409</v>
      </c>
      <c r="E222" s="179" t="s">
        <v>565</v>
      </c>
      <c r="F222" s="179">
        <f>342.5-5.1</f>
        <v>337.4</v>
      </c>
      <c r="G222" s="179"/>
      <c r="H222" s="179">
        <v>412.5</v>
      </c>
      <c r="I222" s="181">
        <v>439</v>
      </c>
      <c r="J222" s="151" t="s">
        <v>734</v>
      </c>
      <c r="K222" s="152">
        <f t="shared" si="59"/>
        <v>75.100000000000023</v>
      </c>
      <c r="L222" s="153">
        <f t="shared" si="60"/>
        <v>0.22258446947243635</v>
      </c>
      <c r="M222" s="148" t="s">
        <v>535</v>
      </c>
      <c r="N222" s="154">
        <v>44230</v>
      </c>
      <c r="O222" s="1"/>
      <c r="P222" s="1"/>
      <c r="Q222" s="1"/>
      <c r="R222" s="6" t="s">
        <v>726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0">
        <v>135</v>
      </c>
      <c r="B223" s="169">
        <v>43285</v>
      </c>
      <c r="C223" s="169"/>
      <c r="D223" s="170" t="s">
        <v>55</v>
      </c>
      <c r="E223" s="171" t="s">
        <v>565</v>
      </c>
      <c r="F223" s="171">
        <f>127.5-5.53</f>
        <v>121.97</v>
      </c>
      <c r="G223" s="172"/>
      <c r="H223" s="172">
        <v>122.5</v>
      </c>
      <c r="I223" s="172">
        <v>170</v>
      </c>
      <c r="J223" s="173" t="s">
        <v>761</v>
      </c>
      <c r="K223" s="174">
        <f t="shared" si="59"/>
        <v>0.53000000000000114</v>
      </c>
      <c r="L223" s="175">
        <f t="shared" si="60"/>
        <v>4.3453308190538747E-3</v>
      </c>
      <c r="M223" s="171" t="s">
        <v>656</v>
      </c>
      <c r="N223" s="169">
        <v>44431</v>
      </c>
      <c r="O223" s="1"/>
      <c r="P223" s="1"/>
      <c r="Q223" s="1"/>
      <c r="R223" s="6" t="s">
        <v>722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9">
        <v>136</v>
      </c>
      <c r="B224" s="190">
        <v>43294</v>
      </c>
      <c r="C224" s="190"/>
      <c r="D224" s="191" t="s">
        <v>349</v>
      </c>
      <c r="E224" s="192" t="s">
        <v>565</v>
      </c>
      <c r="F224" s="187">
        <v>46.5</v>
      </c>
      <c r="G224" s="192"/>
      <c r="H224" s="192">
        <v>17</v>
      </c>
      <c r="I224" s="193">
        <v>59</v>
      </c>
      <c r="J224" s="161" t="s">
        <v>735</v>
      </c>
      <c r="K224" s="162">
        <f t="shared" si="59"/>
        <v>-29.5</v>
      </c>
      <c r="L224" s="163">
        <f t="shared" si="60"/>
        <v>-0.63440860215053763</v>
      </c>
      <c r="M224" s="159" t="s">
        <v>547</v>
      </c>
      <c r="N224" s="156">
        <v>43887</v>
      </c>
      <c r="O224" s="1"/>
      <c r="P224" s="1"/>
      <c r="Q224" s="1"/>
      <c r="R224" s="6" t="s">
        <v>722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137</v>
      </c>
      <c r="B225" s="177">
        <v>43396</v>
      </c>
      <c r="C225" s="177"/>
      <c r="D225" s="178" t="s">
        <v>394</v>
      </c>
      <c r="E225" s="179" t="s">
        <v>565</v>
      </c>
      <c r="F225" s="179">
        <v>156.5</v>
      </c>
      <c r="G225" s="179"/>
      <c r="H225" s="179">
        <v>207.5</v>
      </c>
      <c r="I225" s="181">
        <v>191</v>
      </c>
      <c r="J225" s="151" t="s">
        <v>623</v>
      </c>
      <c r="K225" s="152">
        <f t="shared" si="59"/>
        <v>51</v>
      </c>
      <c r="L225" s="153">
        <f t="shared" si="60"/>
        <v>0.32587859424920129</v>
      </c>
      <c r="M225" s="148" t="s">
        <v>535</v>
      </c>
      <c r="N225" s="154">
        <v>44369</v>
      </c>
      <c r="O225" s="1"/>
      <c r="P225" s="1"/>
      <c r="Q225" s="1"/>
      <c r="R225" s="6" t="s">
        <v>722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138</v>
      </c>
      <c r="B226" s="177">
        <v>43439</v>
      </c>
      <c r="C226" s="177"/>
      <c r="D226" s="178" t="s">
        <v>314</v>
      </c>
      <c r="E226" s="179" t="s">
        <v>565</v>
      </c>
      <c r="F226" s="179">
        <v>259.5</v>
      </c>
      <c r="G226" s="179"/>
      <c r="H226" s="179">
        <v>320</v>
      </c>
      <c r="I226" s="181">
        <v>320</v>
      </c>
      <c r="J226" s="151" t="s">
        <v>623</v>
      </c>
      <c r="K226" s="152">
        <f t="shared" si="59"/>
        <v>60.5</v>
      </c>
      <c r="L226" s="153">
        <f t="shared" si="60"/>
        <v>0.23314065510597304</v>
      </c>
      <c r="M226" s="148" t="s">
        <v>535</v>
      </c>
      <c r="N226" s="154">
        <v>44323</v>
      </c>
      <c r="O226" s="1"/>
      <c r="P226" s="1"/>
      <c r="Q226" s="1"/>
      <c r="R226" s="6" t="s">
        <v>722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9">
        <v>139</v>
      </c>
      <c r="B227" s="190">
        <v>43439</v>
      </c>
      <c r="C227" s="190"/>
      <c r="D227" s="191" t="s">
        <v>736</v>
      </c>
      <c r="E227" s="192" t="s">
        <v>565</v>
      </c>
      <c r="F227" s="192">
        <v>715</v>
      </c>
      <c r="G227" s="192"/>
      <c r="H227" s="192">
        <v>445</v>
      </c>
      <c r="I227" s="193">
        <v>840</v>
      </c>
      <c r="J227" s="161" t="s">
        <v>737</v>
      </c>
      <c r="K227" s="162">
        <f t="shared" si="59"/>
        <v>-270</v>
      </c>
      <c r="L227" s="163">
        <f t="shared" si="60"/>
        <v>-0.3776223776223776</v>
      </c>
      <c r="M227" s="159" t="s">
        <v>547</v>
      </c>
      <c r="N227" s="156">
        <v>43800</v>
      </c>
      <c r="O227" s="1"/>
      <c r="P227" s="1"/>
      <c r="Q227" s="1"/>
      <c r="R227" s="6" t="s">
        <v>722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140</v>
      </c>
      <c r="B228" s="177">
        <v>43469</v>
      </c>
      <c r="C228" s="177"/>
      <c r="D228" s="178" t="s">
        <v>156</v>
      </c>
      <c r="E228" s="179" t="s">
        <v>565</v>
      </c>
      <c r="F228" s="179">
        <v>875</v>
      </c>
      <c r="G228" s="179"/>
      <c r="H228" s="179">
        <v>1165</v>
      </c>
      <c r="I228" s="181">
        <v>1185</v>
      </c>
      <c r="J228" s="151" t="s">
        <v>738</v>
      </c>
      <c r="K228" s="152">
        <f t="shared" si="59"/>
        <v>290</v>
      </c>
      <c r="L228" s="153">
        <f t="shared" si="60"/>
        <v>0.33142857142857141</v>
      </c>
      <c r="M228" s="148" t="s">
        <v>535</v>
      </c>
      <c r="N228" s="154">
        <v>43847</v>
      </c>
      <c r="O228" s="1"/>
      <c r="P228" s="1"/>
      <c r="Q228" s="1"/>
      <c r="R228" s="6" t="s">
        <v>722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141</v>
      </c>
      <c r="B229" s="177">
        <v>43559</v>
      </c>
      <c r="C229" s="177"/>
      <c r="D229" s="178" t="s">
        <v>330</v>
      </c>
      <c r="E229" s="179" t="s">
        <v>565</v>
      </c>
      <c r="F229" s="179">
        <f>387-14.63</f>
        <v>372.37</v>
      </c>
      <c r="G229" s="179"/>
      <c r="H229" s="179">
        <v>490</v>
      </c>
      <c r="I229" s="181">
        <v>490</v>
      </c>
      <c r="J229" s="151" t="s">
        <v>623</v>
      </c>
      <c r="K229" s="152">
        <f t="shared" si="59"/>
        <v>117.63</v>
      </c>
      <c r="L229" s="153">
        <f t="shared" si="60"/>
        <v>0.31589548030185027</v>
      </c>
      <c r="M229" s="148" t="s">
        <v>535</v>
      </c>
      <c r="N229" s="154">
        <v>43850</v>
      </c>
      <c r="O229" s="1"/>
      <c r="P229" s="1"/>
      <c r="Q229" s="1"/>
      <c r="R229" s="6" t="s">
        <v>722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9">
        <v>142</v>
      </c>
      <c r="B230" s="190">
        <v>43578</v>
      </c>
      <c r="C230" s="190"/>
      <c r="D230" s="191" t="s">
        <v>739</v>
      </c>
      <c r="E230" s="192" t="s">
        <v>537</v>
      </c>
      <c r="F230" s="192">
        <v>220</v>
      </c>
      <c r="G230" s="192"/>
      <c r="H230" s="192">
        <v>127.5</v>
      </c>
      <c r="I230" s="193">
        <v>284</v>
      </c>
      <c r="J230" s="161" t="s">
        <v>740</v>
      </c>
      <c r="K230" s="162">
        <f t="shared" si="59"/>
        <v>-92.5</v>
      </c>
      <c r="L230" s="163">
        <f t="shared" si="60"/>
        <v>-0.42045454545454547</v>
      </c>
      <c r="M230" s="159" t="s">
        <v>547</v>
      </c>
      <c r="N230" s="156">
        <v>43896</v>
      </c>
      <c r="O230" s="1"/>
      <c r="P230" s="1"/>
      <c r="Q230" s="1"/>
      <c r="R230" s="6" t="s">
        <v>722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143</v>
      </c>
      <c r="B231" s="177">
        <v>43622</v>
      </c>
      <c r="C231" s="177"/>
      <c r="D231" s="178" t="s">
        <v>446</v>
      </c>
      <c r="E231" s="179" t="s">
        <v>537</v>
      </c>
      <c r="F231" s="179">
        <v>332.8</v>
      </c>
      <c r="G231" s="179"/>
      <c r="H231" s="179">
        <v>405</v>
      </c>
      <c r="I231" s="181">
        <v>419</v>
      </c>
      <c r="J231" s="151" t="s">
        <v>741</v>
      </c>
      <c r="K231" s="152">
        <f t="shared" si="59"/>
        <v>72.199999999999989</v>
      </c>
      <c r="L231" s="153">
        <f t="shared" si="60"/>
        <v>0.21694711538461534</v>
      </c>
      <c r="M231" s="148" t="s">
        <v>535</v>
      </c>
      <c r="N231" s="154">
        <v>43860</v>
      </c>
      <c r="O231" s="1"/>
      <c r="P231" s="1"/>
      <c r="Q231" s="1"/>
      <c r="R231" s="6" t="s">
        <v>726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0">
        <v>144</v>
      </c>
      <c r="B232" s="169">
        <v>43641</v>
      </c>
      <c r="C232" s="169"/>
      <c r="D232" s="170" t="s">
        <v>149</v>
      </c>
      <c r="E232" s="171" t="s">
        <v>565</v>
      </c>
      <c r="F232" s="171">
        <v>386</v>
      </c>
      <c r="G232" s="172"/>
      <c r="H232" s="172">
        <v>395</v>
      </c>
      <c r="I232" s="172">
        <v>452</v>
      </c>
      <c r="J232" s="173" t="s">
        <v>742</v>
      </c>
      <c r="K232" s="174">
        <f t="shared" si="59"/>
        <v>9</v>
      </c>
      <c r="L232" s="175">
        <f t="shared" si="60"/>
        <v>2.3316062176165803E-2</v>
      </c>
      <c r="M232" s="171" t="s">
        <v>656</v>
      </c>
      <c r="N232" s="169">
        <v>43868</v>
      </c>
      <c r="O232" s="1"/>
      <c r="P232" s="1"/>
      <c r="Q232" s="1"/>
      <c r="R232" s="6" t="s">
        <v>726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0">
        <v>145</v>
      </c>
      <c r="B233" s="169">
        <v>43707</v>
      </c>
      <c r="C233" s="169"/>
      <c r="D233" s="170" t="s">
        <v>130</v>
      </c>
      <c r="E233" s="171" t="s">
        <v>565</v>
      </c>
      <c r="F233" s="171">
        <v>137.5</v>
      </c>
      <c r="G233" s="172"/>
      <c r="H233" s="172">
        <v>138.5</v>
      </c>
      <c r="I233" s="172">
        <v>190</v>
      </c>
      <c r="J233" s="173" t="s">
        <v>760</v>
      </c>
      <c r="K233" s="174">
        <f t="shared" si="59"/>
        <v>1</v>
      </c>
      <c r="L233" s="175">
        <f t="shared" si="60"/>
        <v>7.2727272727272727E-3</v>
      </c>
      <c r="M233" s="171" t="s">
        <v>656</v>
      </c>
      <c r="N233" s="169">
        <v>44432</v>
      </c>
      <c r="O233" s="1"/>
      <c r="P233" s="1"/>
      <c r="Q233" s="1"/>
      <c r="R233" s="6" t="s">
        <v>722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146</v>
      </c>
      <c r="B234" s="177">
        <v>43731</v>
      </c>
      <c r="C234" s="177"/>
      <c r="D234" s="178" t="s">
        <v>402</v>
      </c>
      <c r="E234" s="179" t="s">
        <v>565</v>
      </c>
      <c r="F234" s="179">
        <v>235</v>
      </c>
      <c r="G234" s="179"/>
      <c r="H234" s="179">
        <v>295</v>
      </c>
      <c r="I234" s="181">
        <v>296</v>
      </c>
      <c r="J234" s="151" t="s">
        <v>743</v>
      </c>
      <c r="K234" s="152">
        <f t="shared" si="59"/>
        <v>60</v>
      </c>
      <c r="L234" s="153">
        <f t="shared" si="60"/>
        <v>0.25531914893617019</v>
      </c>
      <c r="M234" s="148" t="s">
        <v>535</v>
      </c>
      <c r="N234" s="154">
        <v>43844</v>
      </c>
      <c r="O234" s="1"/>
      <c r="P234" s="1"/>
      <c r="Q234" s="1"/>
      <c r="R234" s="6" t="s">
        <v>726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147</v>
      </c>
      <c r="B235" s="177">
        <v>43752</v>
      </c>
      <c r="C235" s="177"/>
      <c r="D235" s="178" t="s">
        <v>744</v>
      </c>
      <c r="E235" s="179" t="s">
        <v>565</v>
      </c>
      <c r="F235" s="179">
        <v>277.5</v>
      </c>
      <c r="G235" s="179"/>
      <c r="H235" s="179">
        <v>333</v>
      </c>
      <c r="I235" s="181">
        <v>333</v>
      </c>
      <c r="J235" s="151" t="s">
        <v>745</v>
      </c>
      <c r="K235" s="152">
        <f t="shared" si="59"/>
        <v>55.5</v>
      </c>
      <c r="L235" s="153">
        <f t="shared" si="60"/>
        <v>0.2</v>
      </c>
      <c r="M235" s="148" t="s">
        <v>535</v>
      </c>
      <c r="N235" s="154">
        <v>43846</v>
      </c>
      <c r="O235" s="1"/>
      <c r="P235" s="1"/>
      <c r="Q235" s="1"/>
      <c r="R235" s="6" t="s">
        <v>722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148</v>
      </c>
      <c r="B236" s="177">
        <v>43752</v>
      </c>
      <c r="C236" s="177"/>
      <c r="D236" s="178" t="s">
        <v>746</v>
      </c>
      <c r="E236" s="179" t="s">
        <v>565</v>
      </c>
      <c r="F236" s="179">
        <v>930</v>
      </c>
      <c r="G236" s="179"/>
      <c r="H236" s="179">
        <v>1165</v>
      </c>
      <c r="I236" s="181">
        <v>1200</v>
      </c>
      <c r="J236" s="151" t="s">
        <v>747</v>
      </c>
      <c r="K236" s="152">
        <f t="shared" si="59"/>
        <v>235</v>
      </c>
      <c r="L236" s="153">
        <f t="shared" si="60"/>
        <v>0.25268817204301075</v>
      </c>
      <c r="M236" s="148" t="s">
        <v>535</v>
      </c>
      <c r="N236" s="154">
        <v>43847</v>
      </c>
      <c r="O236" s="1"/>
      <c r="P236" s="1"/>
      <c r="Q236" s="1"/>
      <c r="R236" s="6" t="s">
        <v>726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6">
        <v>149</v>
      </c>
      <c r="B237" s="177">
        <v>43753</v>
      </c>
      <c r="C237" s="177"/>
      <c r="D237" s="178" t="s">
        <v>748</v>
      </c>
      <c r="E237" s="179" t="s">
        <v>565</v>
      </c>
      <c r="F237" s="149">
        <v>111</v>
      </c>
      <c r="G237" s="179"/>
      <c r="H237" s="179">
        <v>141</v>
      </c>
      <c r="I237" s="181">
        <v>141</v>
      </c>
      <c r="J237" s="151" t="s">
        <v>550</v>
      </c>
      <c r="K237" s="152">
        <f t="shared" si="59"/>
        <v>30</v>
      </c>
      <c r="L237" s="153">
        <f t="shared" si="60"/>
        <v>0.27027027027027029</v>
      </c>
      <c r="M237" s="148" t="s">
        <v>535</v>
      </c>
      <c r="N237" s="154">
        <v>44328</v>
      </c>
      <c r="O237" s="1"/>
      <c r="P237" s="1"/>
      <c r="Q237" s="1"/>
      <c r="R237" s="6" t="s">
        <v>726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150</v>
      </c>
      <c r="B238" s="177">
        <v>43753</v>
      </c>
      <c r="C238" s="177"/>
      <c r="D238" s="178" t="s">
        <v>749</v>
      </c>
      <c r="E238" s="179" t="s">
        <v>565</v>
      </c>
      <c r="F238" s="149">
        <v>296</v>
      </c>
      <c r="G238" s="179"/>
      <c r="H238" s="179">
        <v>370</v>
      </c>
      <c r="I238" s="181">
        <v>370</v>
      </c>
      <c r="J238" s="151" t="s">
        <v>623</v>
      </c>
      <c r="K238" s="152">
        <f t="shared" ref="K238:K257" si="61">H238-F238</f>
        <v>74</v>
      </c>
      <c r="L238" s="153">
        <f t="shared" ref="L238:L257" si="62">K238/F238</f>
        <v>0.25</v>
      </c>
      <c r="M238" s="148" t="s">
        <v>535</v>
      </c>
      <c r="N238" s="154">
        <v>43853</v>
      </c>
      <c r="O238" s="1"/>
      <c r="P238" s="1"/>
      <c r="Q238" s="1"/>
      <c r="R238" s="6" t="s">
        <v>726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151</v>
      </c>
      <c r="B239" s="177">
        <v>43754</v>
      </c>
      <c r="C239" s="177"/>
      <c r="D239" s="178" t="s">
        <v>750</v>
      </c>
      <c r="E239" s="179" t="s">
        <v>565</v>
      </c>
      <c r="F239" s="149">
        <v>300</v>
      </c>
      <c r="G239" s="179"/>
      <c r="H239" s="179">
        <v>382.5</v>
      </c>
      <c r="I239" s="181">
        <v>344</v>
      </c>
      <c r="J239" s="151" t="s">
        <v>791</v>
      </c>
      <c r="K239" s="152">
        <f t="shared" si="61"/>
        <v>82.5</v>
      </c>
      <c r="L239" s="153">
        <f t="shared" si="62"/>
        <v>0.27500000000000002</v>
      </c>
      <c r="M239" s="148" t="s">
        <v>535</v>
      </c>
      <c r="N239" s="154">
        <v>44238</v>
      </c>
      <c r="O239" s="1"/>
      <c r="P239" s="1"/>
      <c r="Q239" s="1"/>
      <c r="R239" s="6" t="s">
        <v>726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6">
        <v>152</v>
      </c>
      <c r="B240" s="177">
        <v>43832</v>
      </c>
      <c r="C240" s="177"/>
      <c r="D240" s="178" t="s">
        <v>751</v>
      </c>
      <c r="E240" s="179" t="s">
        <v>565</v>
      </c>
      <c r="F240" s="149">
        <v>495</v>
      </c>
      <c r="G240" s="179"/>
      <c r="H240" s="179">
        <v>595</v>
      </c>
      <c r="I240" s="181">
        <v>590</v>
      </c>
      <c r="J240" s="151" t="s">
        <v>790</v>
      </c>
      <c r="K240" s="152">
        <f t="shared" si="61"/>
        <v>100</v>
      </c>
      <c r="L240" s="153">
        <f t="shared" si="62"/>
        <v>0.20202020202020202</v>
      </c>
      <c r="M240" s="148" t="s">
        <v>535</v>
      </c>
      <c r="N240" s="154">
        <v>44589</v>
      </c>
      <c r="O240" s="1"/>
      <c r="P240" s="1"/>
      <c r="Q240" s="1"/>
      <c r="R240" s="6" t="s">
        <v>726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6">
        <v>153</v>
      </c>
      <c r="B241" s="177">
        <v>43966</v>
      </c>
      <c r="C241" s="177"/>
      <c r="D241" s="178" t="s">
        <v>71</v>
      </c>
      <c r="E241" s="179" t="s">
        <v>565</v>
      </c>
      <c r="F241" s="149">
        <v>67.5</v>
      </c>
      <c r="G241" s="179"/>
      <c r="H241" s="179">
        <v>86</v>
      </c>
      <c r="I241" s="181">
        <v>86</v>
      </c>
      <c r="J241" s="151" t="s">
        <v>752</v>
      </c>
      <c r="K241" s="152">
        <f t="shared" si="61"/>
        <v>18.5</v>
      </c>
      <c r="L241" s="153">
        <f t="shared" si="62"/>
        <v>0.27407407407407408</v>
      </c>
      <c r="M241" s="148" t="s">
        <v>535</v>
      </c>
      <c r="N241" s="154">
        <v>44008</v>
      </c>
      <c r="O241" s="1"/>
      <c r="P241" s="1"/>
      <c r="Q241" s="1"/>
      <c r="R241" s="6" t="s">
        <v>726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6">
        <v>154</v>
      </c>
      <c r="B242" s="177">
        <v>44035</v>
      </c>
      <c r="C242" s="177"/>
      <c r="D242" s="178" t="s">
        <v>445</v>
      </c>
      <c r="E242" s="179" t="s">
        <v>565</v>
      </c>
      <c r="F242" s="149">
        <v>231</v>
      </c>
      <c r="G242" s="179"/>
      <c r="H242" s="179">
        <v>281</v>
      </c>
      <c r="I242" s="181">
        <v>281</v>
      </c>
      <c r="J242" s="151" t="s">
        <v>623</v>
      </c>
      <c r="K242" s="152">
        <f t="shared" si="61"/>
        <v>50</v>
      </c>
      <c r="L242" s="153">
        <f t="shared" si="62"/>
        <v>0.21645021645021645</v>
      </c>
      <c r="M242" s="148" t="s">
        <v>535</v>
      </c>
      <c r="N242" s="154">
        <v>44358</v>
      </c>
      <c r="O242" s="1"/>
      <c r="P242" s="1"/>
      <c r="Q242" s="1"/>
      <c r="R242" s="6" t="s">
        <v>726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6">
        <v>155</v>
      </c>
      <c r="B243" s="177">
        <v>44092</v>
      </c>
      <c r="C243" s="177"/>
      <c r="D243" s="178" t="s">
        <v>386</v>
      </c>
      <c r="E243" s="179" t="s">
        <v>565</v>
      </c>
      <c r="F243" s="179">
        <v>206</v>
      </c>
      <c r="G243" s="179"/>
      <c r="H243" s="179">
        <v>248</v>
      </c>
      <c r="I243" s="181">
        <v>248</v>
      </c>
      <c r="J243" s="151" t="s">
        <v>623</v>
      </c>
      <c r="K243" s="152">
        <f t="shared" si="61"/>
        <v>42</v>
      </c>
      <c r="L243" s="153">
        <f t="shared" si="62"/>
        <v>0.20388349514563106</v>
      </c>
      <c r="M243" s="148" t="s">
        <v>535</v>
      </c>
      <c r="N243" s="154">
        <v>44214</v>
      </c>
      <c r="O243" s="1"/>
      <c r="P243" s="1"/>
      <c r="Q243" s="1"/>
      <c r="R243" s="6" t="s">
        <v>726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6">
        <v>156</v>
      </c>
      <c r="B244" s="177">
        <v>44140</v>
      </c>
      <c r="C244" s="177"/>
      <c r="D244" s="178" t="s">
        <v>386</v>
      </c>
      <c r="E244" s="179" t="s">
        <v>565</v>
      </c>
      <c r="F244" s="179">
        <v>182.5</v>
      </c>
      <c r="G244" s="179"/>
      <c r="H244" s="179">
        <v>248</v>
      </c>
      <c r="I244" s="181">
        <v>248</v>
      </c>
      <c r="J244" s="151" t="s">
        <v>623</v>
      </c>
      <c r="K244" s="152">
        <f t="shared" si="61"/>
        <v>65.5</v>
      </c>
      <c r="L244" s="153">
        <f t="shared" si="62"/>
        <v>0.35890410958904112</v>
      </c>
      <c r="M244" s="148" t="s">
        <v>535</v>
      </c>
      <c r="N244" s="154">
        <v>44214</v>
      </c>
      <c r="O244" s="1"/>
      <c r="P244" s="1"/>
      <c r="Q244" s="1"/>
      <c r="R244" s="6" t="s">
        <v>726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6">
        <v>157</v>
      </c>
      <c r="B245" s="177">
        <v>44140</v>
      </c>
      <c r="C245" s="177"/>
      <c r="D245" s="178" t="s">
        <v>314</v>
      </c>
      <c r="E245" s="179" t="s">
        <v>565</v>
      </c>
      <c r="F245" s="179">
        <v>247.5</v>
      </c>
      <c r="G245" s="179"/>
      <c r="H245" s="179">
        <v>320</v>
      </c>
      <c r="I245" s="181">
        <v>320</v>
      </c>
      <c r="J245" s="151" t="s">
        <v>623</v>
      </c>
      <c r="K245" s="152">
        <f t="shared" si="61"/>
        <v>72.5</v>
      </c>
      <c r="L245" s="153">
        <f t="shared" si="62"/>
        <v>0.29292929292929293</v>
      </c>
      <c r="M245" s="148" t="s">
        <v>535</v>
      </c>
      <c r="N245" s="154">
        <v>44323</v>
      </c>
      <c r="O245" s="1"/>
      <c r="P245" s="1"/>
      <c r="Q245" s="1"/>
      <c r="R245" s="6" t="s">
        <v>726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76">
        <v>158</v>
      </c>
      <c r="B246" s="177">
        <v>44140</v>
      </c>
      <c r="C246" s="177"/>
      <c r="D246" s="178" t="s">
        <v>267</v>
      </c>
      <c r="E246" s="179" t="s">
        <v>565</v>
      </c>
      <c r="F246" s="149">
        <v>925</v>
      </c>
      <c r="G246" s="179"/>
      <c r="H246" s="179">
        <v>1095</v>
      </c>
      <c r="I246" s="181">
        <v>1093</v>
      </c>
      <c r="J246" s="151" t="s">
        <v>753</v>
      </c>
      <c r="K246" s="152">
        <f t="shared" si="61"/>
        <v>170</v>
      </c>
      <c r="L246" s="153">
        <f t="shared" si="62"/>
        <v>0.18378378378378379</v>
      </c>
      <c r="M246" s="148" t="s">
        <v>535</v>
      </c>
      <c r="N246" s="154">
        <v>44201</v>
      </c>
      <c r="O246" s="1"/>
      <c r="P246" s="1"/>
      <c r="Q246" s="1"/>
      <c r="R246" s="6" t="s">
        <v>726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6">
        <v>159</v>
      </c>
      <c r="B247" s="177">
        <v>44140</v>
      </c>
      <c r="C247" s="177"/>
      <c r="D247" s="178" t="s">
        <v>330</v>
      </c>
      <c r="E247" s="179" t="s">
        <v>565</v>
      </c>
      <c r="F247" s="149">
        <v>332.5</v>
      </c>
      <c r="G247" s="179"/>
      <c r="H247" s="179">
        <v>393</v>
      </c>
      <c r="I247" s="181">
        <v>406</v>
      </c>
      <c r="J247" s="151" t="s">
        <v>754</v>
      </c>
      <c r="K247" s="152">
        <f t="shared" si="61"/>
        <v>60.5</v>
      </c>
      <c r="L247" s="153">
        <f t="shared" si="62"/>
        <v>0.18195488721804512</v>
      </c>
      <c r="M247" s="148" t="s">
        <v>535</v>
      </c>
      <c r="N247" s="154">
        <v>44256</v>
      </c>
      <c r="O247" s="1"/>
      <c r="P247" s="1"/>
      <c r="Q247" s="1"/>
      <c r="R247" s="6" t="s">
        <v>726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6">
        <v>160</v>
      </c>
      <c r="B248" s="177">
        <v>44141</v>
      </c>
      <c r="C248" s="177"/>
      <c r="D248" s="178" t="s">
        <v>445</v>
      </c>
      <c r="E248" s="179" t="s">
        <v>565</v>
      </c>
      <c r="F248" s="149">
        <v>231</v>
      </c>
      <c r="G248" s="179"/>
      <c r="H248" s="179">
        <v>281</v>
      </c>
      <c r="I248" s="181">
        <v>281</v>
      </c>
      <c r="J248" s="151" t="s">
        <v>623</v>
      </c>
      <c r="K248" s="152">
        <f t="shared" si="61"/>
        <v>50</v>
      </c>
      <c r="L248" s="153">
        <f t="shared" si="62"/>
        <v>0.21645021645021645</v>
      </c>
      <c r="M248" s="148" t="s">
        <v>535</v>
      </c>
      <c r="N248" s="154">
        <v>44358</v>
      </c>
      <c r="O248" s="1"/>
      <c r="P248" s="1"/>
      <c r="Q248" s="1"/>
      <c r="R248" s="6" t="s">
        <v>726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6">
        <v>161</v>
      </c>
      <c r="B249" s="177">
        <v>44187</v>
      </c>
      <c r="C249" s="177"/>
      <c r="D249" s="178" t="s">
        <v>421</v>
      </c>
      <c r="E249" s="179" t="s">
        <v>565</v>
      </c>
      <c r="F249" s="149">
        <v>190</v>
      </c>
      <c r="G249" s="179"/>
      <c r="H249" s="179">
        <v>239</v>
      </c>
      <c r="I249" s="181">
        <v>239</v>
      </c>
      <c r="J249" s="151" t="s">
        <v>840</v>
      </c>
      <c r="K249" s="152">
        <f t="shared" si="61"/>
        <v>49</v>
      </c>
      <c r="L249" s="153">
        <f t="shared" si="62"/>
        <v>0.25789473684210529</v>
      </c>
      <c r="M249" s="148" t="s">
        <v>535</v>
      </c>
      <c r="N249" s="154">
        <v>44844</v>
      </c>
      <c r="O249" s="1"/>
      <c r="P249" s="1"/>
      <c r="Q249" s="1"/>
      <c r="R249" s="6" t="s">
        <v>726</v>
      </c>
    </row>
    <row r="250" spans="1:26" ht="12.75" customHeight="1">
      <c r="A250" s="176">
        <v>162</v>
      </c>
      <c r="B250" s="177">
        <v>44258</v>
      </c>
      <c r="C250" s="177"/>
      <c r="D250" s="178" t="s">
        <v>751</v>
      </c>
      <c r="E250" s="179" t="s">
        <v>565</v>
      </c>
      <c r="F250" s="149">
        <v>495</v>
      </c>
      <c r="G250" s="179"/>
      <c r="H250" s="179">
        <v>595</v>
      </c>
      <c r="I250" s="181">
        <v>590</v>
      </c>
      <c r="J250" s="151" t="s">
        <v>790</v>
      </c>
      <c r="K250" s="152">
        <f t="shared" si="61"/>
        <v>100</v>
      </c>
      <c r="L250" s="153">
        <f t="shared" si="62"/>
        <v>0.20202020202020202</v>
      </c>
      <c r="M250" s="148" t="s">
        <v>535</v>
      </c>
      <c r="N250" s="154">
        <v>44589</v>
      </c>
      <c r="O250" s="1"/>
      <c r="P250" s="1"/>
      <c r="R250" s="6" t="s">
        <v>726</v>
      </c>
    </row>
    <row r="251" spans="1:26" ht="12.75" customHeight="1">
      <c r="A251" s="176">
        <v>163</v>
      </c>
      <c r="B251" s="177">
        <v>44274</v>
      </c>
      <c r="C251" s="177"/>
      <c r="D251" s="178" t="s">
        <v>330</v>
      </c>
      <c r="E251" s="179" t="s">
        <v>565</v>
      </c>
      <c r="F251" s="149">
        <v>355</v>
      </c>
      <c r="G251" s="179"/>
      <c r="H251" s="179">
        <v>422.5</v>
      </c>
      <c r="I251" s="181">
        <v>420</v>
      </c>
      <c r="J251" s="151" t="s">
        <v>755</v>
      </c>
      <c r="K251" s="152">
        <f t="shared" si="61"/>
        <v>67.5</v>
      </c>
      <c r="L251" s="153">
        <f t="shared" si="62"/>
        <v>0.19014084507042253</v>
      </c>
      <c r="M251" s="148" t="s">
        <v>535</v>
      </c>
      <c r="N251" s="154">
        <v>44361</v>
      </c>
      <c r="O251" s="1"/>
      <c r="R251" s="194" t="s">
        <v>726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6">
        <v>164</v>
      </c>
      <c r="B252" s="177">
        <v>44295</v>
      </c>
      <c r="C252" s="177"/>
      <c r="D252" s="178" t="s">
        <v>756</v>
      </c>
      <c r="E252" s="179" t="s">
        <v>565</v>
      </c>
      <c r="F252" s="149">
        <v>555</v>
      </c>
      <c r="G252" s="179"/>
      <c r="H252" s="179">
        <v>663</v>
      </c>
      <c r="I252" s="181">
        <v>663</v>
      </c>
      <c r="J252" s="151" t="s">
        <v>757</v>
      </c>
      <c r="K252" s="152">
        <f t="shared" si="61"/>
        <v>108</v>
      </c>
      <c r="L252" s="153">
        <f t="shared" si="62"/>
        <v>0.19459459459459461</v>
      </c>
      <c r="M252" s="148" t="s">
        <v>535</v>
      </c>
      <c r="N252" s="154">
        <v>44321</v>
      </c>
      <c r="O252" s="1"/>
      <c r="P252" s="1"/>
      <c r="Q252" s="1"/>
      <c r="R252" s="194" t="s">
        <v>726</v>
      </c>
    </row>
    <row r="253" spans="1:26" ht="12.75" customHeight="1">
      <c r="A253" s="176">
        <v>165</v>
      </c>
      <c r="B253" s="177">
        <v>44308</v>
      </c>
      <c r="C253" s="177"/>
      <c r="D253" s="178" t="s">
        <v>358</v>
      </c>
      <c r="E253" s="179" t="s">
        <v>565</v>
      </c>
      <c r="F253" s="149">
        <v>126.5</v>
      </c>
      <c r="G253" s="179"/>
      <c r="H253" s="179">
        <v>155</v>
      </c>
      <c r="I253" s="181">
        <v>155</v>
      </c>
      <c r="J253" s="151" t="s">
        <v>623</v>
      </c>
      <c r="K253" s="152">
        <f t="shared" si="61"/>
        <v>28.5</v>
      </c>
      <c r="L253" s="153">
        <f t="shared" si="62"/>
        <v>0.22529644268774704</v>
      </c>
      <c r="M253" s="148" t="s">
        <v>535</v>
      </c>
      <c r="N253" s="154">
        <v>44362</v>
      </c>
      <c r="O253" s="1"/>
      <c r="R253" s="194" t="s">
        <v>726</v>
      </c>
    </row>
    <row r="254" spans="1:26" ht="12.75" customHeight="1">
      <c r="A254" s="219">
        <v>166</v>
      </c>
      <c r="B254" s="220">
        <v>44368</v>
      </c>
      <c r="C254" s="220"/>
      <c r="D254" s="221" t="s">
        <v>375</v>
      </c>
      <c r="E254" s="222" t="s">
        <v>565</v>
      </c>
      <c r="F254" s="223">
        <v>287.5</v>
      </c>
      <c r="G254" s="222"/>
      <c r="H254" s="222">
        <v>245</v>
      </c>
      <c r="I254" s="224">
        <v>344</v>
      </c>
      <c r="J254" s="161" t="s">
        <v>786</v>
      </c>
      <c r="K254" s="162">
        <f t="shared" si="61"/>
        <v>-42.5</v>
      </c>
      <c r="L254" s="163">
        <f t="shared" si="62"/>
        <v>-0.14782608695652175</v>
      </c>
      <c r="M254" s="159" t="s">
        <v>547</v>
      </c>
      <c r="N254" s="156">
        <v>44508</v>
      </c>
      <c r="O254" s="1"/>
      <c r="R254" s="194" t="s">
        <v>726</v>
      </c>
    </row>
    <row r="255" spans="1:26" ht="12.75" customHeight="1">
      <c r="A255" s="176">
        <v>167</v>
      </c>
      <c r="B255" s="177">
        <v>44368</v>
      </c>
      <c r="C255" s="177"/>
      <c r="D255" s="178" t="s">
        <v>445</v>
      </c>
      <c r="E255" s="179" t="s">
        <v>565</v>
      </c>
      <c r="F255" s="149">
        <v>241</v>
      </c>
      <c r="G255" s="179"/>
      <c r="H255" s="179">
        <v>298</v>
      </c>
      <c r="I255" s="181">
        <v>320</v>
      </c>
      <c r="J255" s="151" t="s">
        <v>623</v>
      </c>
      <c r="K255" s="152">
        <f t="shared" si="61"/>
        <v>57</v>
      </c>
      <c r="L255" s="153">
        <f t="shared" si="62"/>
        <v>0.23651452282157676</v>
      </c>
      <c r="M255" s="148" t="s">
        <v>535</v>
      </c>
      <c r="N255" s="154">
        <v>44802</v>
      </c>
      <c r="O255" s="41"/>
      <c r="R255" s="194" t="s">
        <v>726</v>
      </c>
    </row>
    <row r="256" spans="1:26" ht="12.75" customHeight="1">
      <c r="A256" s="176">
        <v>168</v>
      </c>
      <c r="B256" s="177">
        <v>44406</v>
      </c>
      <c r="C256" s="177"/>
      <c r="D256" s="178" t="s">
        <v>358</v>
      </c>
      <c r="E256" s="179" t="s">
        <v>565</v>
      </c>
      <c r="F256" s="149">
        <v>162.5</v>
      </c>
      <c r="G256" s="179"/>
      <c r="H256" s="179">
        <v>200</v>
      </c>
      <c r="I256" s="181">
        <v>200</v>
      </c>
      <c r="J256" s="151" t="s">
        <v>623</v>
      </c>
      <c r="K256" s="152">
        <f t="shared" si="61"/>
        <v>37.5</v>
      </c>
      <c r="L256" s="153">
        <f t="shared" si="62"/>
        <v>0.23076923076923078</v>
      </c>
      <c r="M256" s="148" t="s">
        <v>535</v>
      </c>
      <c r="N256" s="154">
        <v>44802</v>
      </c>
      <c r="O256" s="1"/>
      <c r="R256" s="194" t="s">
        <v>726</v>
      </c>
    </row>
    <row r="257" spans="1:18" ht="12.75" customHeight="1">
      <c r="A257" s="176">
        <v>169</v>
      </c>
      <c r="B257" s="177">
        <v>44462</v>
      </c>
      <c r="C257" s="177"/>
      <c r="D257" s="178" t="s">
        <v>762</v>
      </c>
      <c r="E257" s="179" t="s">
        <v>565</v>
      </c>
      <c r="F257" s="149">
        <v>1235</v>
      </c>
      <c r="G257" s="179"/>
      <c r="H257" s="179">
        <v>1505</v>
      </c>
      <c r="I257" s="181">
        <v>1500</v>
      </c>
      <c r="J257" s="151" t="s">
        <v>623</v>
      </c>
      <c r="K257" s="152">
        <f t="shared" si="61"/>
        <v>270</v>
      </c>
      <c r="L257" s="153">
        <f t="shared" si="62"/>
        <v>0.21862348178137653</v>
      </c>
      <c r="M257" s="148" t="s">
        <v>535</v>
      </c>
      <c r="N257" s="154">
        <v>44564</v>
      </c>
      <c r="O257" s="1"/>
      <c r="R257" s="194" t="s">
        <v>726</v>
      </c>
    </row>
    <row r="258" spans="1:18" ht="12.75" customHeight="1">
      <c r="A258" s="206">
        <v>170</v>
      </c>
      <c r="B258" s="207">
        <v>44480</v>
      </c>
      <c r="C258" s="207"/>
      <c r="D258" s="208" t="s">
        <v>764</v>
      </c>
      <c r="E258" s="209" t="s">
        <v>565</v>
      </c>
      <c r="F258" s="54">
        <v>58.75</v>
      </c>
      <c r="G258" s="209"/>
      <c r="H258" s="330"/>
      <c r="I258" s="213"/>
      <c r="J258" s="331" t="s">
        <v>538</v>
      </c>
      <c r="K258" s="206"/>
      <c r="L258" s="207"/>
      <c r="M258" s="207"/>
      <c r="N258" s="208"/>
      <c r="O258" s="41"/>
      <c r="R258" s="194" t="s">
        <v>726</v>
      </c>
    </row>
    <row r="259" spans="1:18" ht="12.75" customHeight="1">
      <c r="A259" s="210">
        <v>171</v>
      </c>
      <c r="B259" s="211">
        <v>44481</v>
      </c>
      <c r="C259" s="211"/>
      <c r="D259" s="212" t="s">
        <v>256</v>
      </c>
      <c r="E259" s="213" t="s">
        <v>565</v>
      </c>
      <c r="F259" s="214" t="s">
        <v>766</v>
      </c>
      <c r="G259" s="213"/>
      <c r="H259" s="213"/>
      <c r="I259" s="213">
        <v>380</v>
      </c>
      <c r="J259" s="215" t="s">
        <v>538</v>
      </c>
      <c r="K259" s="210"/>
      <c r="L259" s="211"/>
      <c r="M259" s="211"/>
      <c r="N259" s="212"/>
      <c r="O259" s="41"/>
      <c r="R259" s="194" t="s">
        <v>726</v>
      </c>
    </row>
    <row r="260" spans="1:18" ht="12.75" customHeight="1">
      <c r="A260" s="176">
        <v>172</v>
      </c>
      <c r="B260" s="177">
        <v>44481</v>
      </c>
      <c r="C260" s="177"/>
      <c r="D260" s="178" t="s">
        <v>381</v>
      </c>
      <c r="E260" s="179" t="s">
        <v>565</v>
      </c>
      <c r="F260" s="149">
        <v>45.5</v>
      </c>
      <c r="G260" s="179"/>
      <c r="H260" s="179">
        <v>56.5</v>
      </c>
      <c r="I260" s="181">
        <v>56</v>
      </c>
      <c r="J260" s="151" t="s">
        <v>863</v>
      </c>
      <c r="K260" s="152">
        <f>H260-F260</f>
        <v>11</v>
      </c>
      <c r="L260" s="153">
        <f>K260/F260</f>
        <v>0.24175824175824176</v>
      </c>
      <c r="M260" s="148" t="s">
        <v>535</v>
      </c>
      <c r="N260" s="154">
        <v>44881</v>
      </c>
      <c r="O260" s="41"/>
      <c r="R260" s="194"/>
    </row>
    <row r="261" spans="1:18" ht="12.75" customHeight="1">
      <c r="A261" s="176">
        <v>173</v>
      </c>
      <c r="B261" s="177">
        <v>44551</v>
      </c>
      <c r="C261" s="177"/>
      <c r="D261" s="178" t="s">
        <v>118</v>
      </c>
      <c r="E261" s="179" t="s">
        <v>565</v>
      </c>
      <c r="F261" s="149">
        <v>2300</v>
      </c>
      <c r="G261" s="179"/>
      <c r="H261" s="179">
        <f>(2820+2200)/2</f>
        <v>2510</v>
      </c>
      <c r="I261" s="181">
        <v>3000</v>
      </c>
      <c r="J261" s="151" t="s">
        <v>798</v>
      </c>
      <c r="K261" s="152">
        <f>H261-F261</f>
        <v>210</v>
      </c>
      <c r="L261" s="153">
        <f>K261/F261</f>
        <v>9.1304347826086957E-2</v>
      </c>
      <c r="M261" s="148" t="s">
        <v>535</v>
      </c>
      <c r="N261" s="154">
        <v>44649</v>
      </c>
      <c r="O261" s="1"/>
      <c r="R261" s="194"/>
    </row>
    <row r="262" spans="1:18" ht="12.75" customHeight="1">
      <c r="A262" s="216">
        <v>174</v>
      </c>
      <c r="B262" s="211">
        <v>44606</v>
      </c>
      <c r="C262" s="216"/>
      <c r="D262" s="216" t="s">
        <v>400</v>
      </c>
      <c r="E262" s="213" t="s">
        <v>565</v>
      </c>
      <c r="F262" s="213" t="s">
        <v>793</v>
      </c>
      <c r="G262" s="213"/>
      <c r="H262" s="213"/>
      <c r="I262" s="213">
        <v>764</v>
      </c>
      <c r="J262" s="213" t="s">
        <v>538</v>
      </c>
      <c r="K262" s="213"/>
      <c r="L262" s="213"/>
      <c r="M262" s="213"/>
      <c r="N262" s="216"/>
      <c r="O262" s="41"/>
      <c r="R262" s="194"/>
    </row>
    <row r="263" spans="1:18" ht="12.75" customHeight="1">
      <c r="A263" s="176">
        <v>175</v>
      </c>
      <c r="B263" s="177">
        <v>44613</v>
      </c>
      <c r="C263" s="177"/>
      <c r="D263" s="178" t="s">
        <v>762</v>
      </c>
      <c r="E263" s="179" t="s">
        <v>565</v>
      </c>
      <c r="F263" s="149">
        <v>1255</v>
      </c>
      <c r="G263" s="179"/>
      <c r="H263" s="179">
        <v>1515</v>
      </c>
      <c r="I263" s="181">
        <v>1510</v>
      </c>
      <c r="J263" s="151" t="s">
        <v>623</v>
      </c>
      <c r="K263" s="152">
        <f>H263-F263</f>
        <v>260</v>
      </c>
      <c r="L263" s="153">
        <f>K263/F263</f>
        <v>0.20717131474103587</v>
      </c>
      <c r="M263" s="148" t="s">
        <v>535</v>
      </c>
      <c r="N263" s="154">
        <v>44834</v>
      </c>
      <c r="O263" s="41"/>
      <c r="R263" s="194"/>
    </row>
    <row r="264" spans="1:18" ht="12.75" customHeight="1">
      <c r="A264">
        <v>176</v>
      </c>
      <c r="B264" s="211">
        <v>44670</v>
      </c>
      <c r="C264" s="211"/>
      <c r="D264" s="216" t="s">
        <v>500</v>
      </c>
      <c r="E264" s="242" t="s">
        <v>565</v>
      </c>
      <c r="F264" s="213" t="s">
        <v>800</v>
      </c>
      <c r="G264" s="213"/>
      <c r="H264" s="213"/>
      <c r="I264" s="213">
        <v>553</v>
      </c>
      <c r="J264" s="213" t="s">
        <v>538</v>
      </c>
      <c r="K264" s="213"/>
      <c r="L264" s="213"/>
      <c r="M264" s="213"/>
      <c r="N264" s="213"/>
      <c r="O264" s="41"/>
      <c r="R264" s="194"/>
    </row>
    <row r="265" spans="1:18" ht="12.75" customHeight="1">
      <c r="A265" s="176">
        <v>177</v>
      </c>
      <c r="B265" s="177">
        <v>44746</v>
      </c>
      <c r="C265" s="177"/>
      <c r="D265" s="178" t="s">
        <v>833</v>
      </c>
      <c r="E265" s="179" t="s">
        <v>565</v>
      </c>
      <c r="F265" s="149">
        <v>207.5</v>
      </c>
      <c r="G265" s="179"/>
      <c r="H265" s="179">
        <v>254</v>
      </c>
      <c r="I265" s="181">
        <v>254</v>
      </c>
      <c r="J265" s="151" t="s">
        <v>623</v>
      </c>
      <c r="K265" s="152">
        <f>H265-F265</f>
        <v>46.5</v>
      </c>
      <c r="L265" s="153">
        <f>K265/F265</f>
        <v>0.22409638554216868</v>
      </c>
      <c r="M265" s="148" t="s">
        <v>535</v>
      </c>
      <c r="N265" s="154">
        <v>44792</v>
      </c>
      <c r="O265" s="1"/>
      <c r="R265" s="194"/>
    </row>
    <row r="266" spans="1:18" ht="12.75" customHeight="1">
      <c r="A266" s="176">
        <v>178</v>
      </c>
      <c r="B266" s="177">
        <v>44775</v>
      </c>
      <c r="C266" s="177"/>
      <c r="D266" s="178" t="s">
        <v>447</v>
      </c>
      <c r="E266" s="179" t="s">
        <v>565</v>
      </c>
      <c r="F266" s="149">
        <v>31.25</v>
      </c>
      <c r="G266" s="179"/>
      <c r="H266" s="179">
        <v>38.75</v>
      </c>
      <c r="I266" s="181">
        <v>38</v>
      </c>
      <c r="J266" s="151" t="s">
        <v>623</v>
      </c>
      <c r="K266" s="152">
        <f>H266-F266</f>
        <v>7.5</v>
      </c>
      <c r="L266" s="153">
        <f>K266/F266</f>
        <v>0.24</v>
      </c>
      <c r="M266" s="148" t="s">
        <v>535</v>
      </c>
      <c r="N266" s="154">
        <v>44844</v>
      </c>
      <c r="O266" s="41"/>
      <c r="R266" s="54"/>
    </row>
    <row r="267" spans="1:18" ht="12.75" customHeight="1">
      <c r="A267" s="210">
        <v>179</v>
      </c>
      <c r="B267" s="211">
        <v>44841</v>
      </c>
      <c r="C267" s="216"/>
      <c r="D267" s="216" t="s">
        <v>838</v>
      </c>
      <c r="E267" s="242" t="s">
        <v>565</v>
      </c>
      <c r="F267" s="213" t="s">
        <v>839</v>
      </c>
      <c r="G267" s="213"/>
      <c r="H267" s="213"/>
      <c r="I267" s="213">
        <v>840</v>
      </c>
      <c r="J267" s="213" t="s">
        <v>538</v>
      </c>
      <c r="K267" s="213"/>
      <c r="L267" s="213"/>
      <c r="M267" s="213"/>
      <c r="N267" s="213"/>
      <c r="O267" s="41"/>
      <c r="Q267" s="197"/>
      <c r="R267" s="54"/>
    </row>
    <row r="268" spans="1:18" ht="12.75" customHeight="1">
      <c r="A268" s="210">
        <v>180</v>
      </c>
      <c r="B268" s="211">
        <v>44844</v>
      </c>
      <c r="C268" s="216"/>
      <c r="D268" s="216" t="s">
        <v>402</v>
      </c>
      <c r="E268" s="242" t="s">
        <v>565</v>
      </c>
      <c r="F268" s="213" t="s">
        <v>841</v>
      </c>
      <c r="G268" s="213"/>
      <c r="H268" s="213"/>
      <c r="I268" s="213">
        <v>291</v>
      </c>
      <c r="J268" s="213" t="s">
        <v>538</v>
      </c>
      <c r="K268" s="213"/>
      <c r="L268" s="213"/>
      <c r="M268" s="213"/>
      <c r="N268" s="213"/>
      <c r="O268" s="41"/>
      <c r="Q268" s="197"/>
      <c r="R268" s="54"/>
    </row>
    <row r="269" spans="1:18" ht="12.75" customHeight="1">
      <c r="A269" s="210">
        <v>181</v>
      </c>
      <c r="B269" s="211">
        <v>44845</v>
      </c>
      <c r="C269" s="216"/>
      <c r="D269" s="216" t="s">
        <v>400</v>
      </c>
      <c r="E269" s="242" t="s">
        <v>565</v>
      </c>
      <c r="F269" s="213" t="s">
        <v>862</v>
      </c>
      <c r="G269" s="213"/>
      <c r="H269" s="213"/>
      <c r="I269" s="213">
        <v>765</v>
      </c>
      <c r="J269" s="213" t="s">
        <v>538</v>
      </c>
      <c r="K269" s="213"/>
      <c r="L269" s="213"/>
      <c r="M269" s="213"/>
      <c r="N269" s="213"/>
      <c r="O269" s="41"/>
      <c r="Q269" s="197"/>
      <c r="R269" s="54"/>
    </row>
    <row r="270" spans="1:18" ht="12.75" customHeight="1">
      <c r="A270" s="286">
        <v>182</v>
      </c>
      <c r="B270" s="211">
        <v>44981</v>
      </c>
      <c r="C270" s="211"/>
      <c r="D270" s="216" t="s">
        <v>819</v>
      </c>
      <c r="E270" s="242" t="s">
        <v>565</v>
      </c>
      <c r="F270" s="242" t="s">
        <v>874</v>
      </c>
      <c r="G270" s="213"/>
      <c r="H270" s="213"/>
      <c r="I270" s="213">
        <v>2080</v>
      </c>
      <c r="J270" s="213" t="s">
        <v>538</v>
      </c>
      <c r="K270" s="213"/>
      <c r="L270" s="213"/>
      <c r="M270" s="213"/>
      <c r="N270" s="213"/>
      <c r="O270" s="41"/>
      <c r="R270" s="54"/>
    </row>
    <row r="271" spans="1:18" ht="12.75" customHeight="1">
      <c r="A271" s="210">
        <v>183</v>
      </c>
      <c r="B271" s="211">
        <v>44986</v>
      </c>
      <c r="C271" s="216"/>
      <c r="D271" s="216" t="s">
        <v>447</v>
      </c>
      <c r="E271" s="242" t="s">
        <v>565</v>
      </c>
      <c r="F271" s="213" t="s">
        <v>887</v>
      </c>
      <c r="G271" s="213"/>
      <c r="H271" s="213"/>
      <c r="I271" s="213">
        <v>120</v>
      </c>
      <c r="J271" s="213" t="s">
        <v>538</v>
      </c>
      <c r="K271" s="213"/>
      <c r="L271" s="213"/>
      <c r="M271" s="213"/>
      <c r="N271" s="213"/>
      <c r="O271" s="41"/>
      <c r="R271" s="54"/>
    </row>
    <row r="272" spans="1:18" ht="12.75" customHeight="1">
      <c r="A272" s="286">
        <v>184</v>
      </c>
      <c r="B272" s="211">
        <v>45008</v>
      </c>
      <c r="C272" s="211"/>
      <c r="D272" s="216" t="s">
        <v>460</v>
      </c>
      <c r="E272" s="242" t="s">
        <v>565</v>
      </c>
      <c r="F272" s="242" t="s">
        <v>888</v>
      </c>
      <c r="G272" s="213"/>
      <c r="H272" s="213"/>
      <c r="I272" s="213">
        <v>3523</v>
      </c>
      <c r="J272" s="213" t="s">
        <v>538</v>
      </c>
      <c r="K272" s="213"/>
      <c r="L272" s="213"/>
      <c r="M272" s="213"/>
      <c r="N272" s="213"/>
      <c r="O272" s="41"/>
      <c r="R272" s="54"/>
    </row>
    <row r="273" spans="1:18" ht="12.75" customHeight="1">
      <c r="A273" s="210">
        <v>185</v>
      </c>
      <c r="B273" s="211">
        <v>45027</v>
      </c>
      <c r="C273" s="216"/>
      <c r="D273" s="216" t="s">
        <v>939</v>
      </c>
      <c r="E273" s="242" t="s">
        <v>565</v>
      </c>
      <c r="F273" s="213" t="s">
        <v>940</v>
      </c>
      <c r="G273" s="213"/>
      <c r="H273" s="213"/>
      <c r="I273" s="213">
        <v>810</v>
      </c>
      <c r="J273" s="213" t="s">
        <v>538</v>
      </c>
      <c r="K273" s="213"/>
      <c r="L273" s="213"/>
      <c r="M273" s="213"/>
      <c r="N273" s="213"/>
      <c r="O273" s="41"/>
      <c r="R273" s="54"/>
    </row>
    <row r="274" spans="1:18" ht="12.75" customHeight="1"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1:18" ht="12.75" customHeight="1">
      <c r="B275" s="195" t="s">
        <v>758</v>
      </c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1:18" ht="12.75" customHeight="1">
      <c r="A276" s="196"/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1:18" ht="12.75" customHeight="1">
      <c r="A277" s="196"/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1:18" ht="12.75" customHeight="1">
      <c r="A278" s="53"/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1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1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1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1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1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1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1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1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1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1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</sheetData>
  <autoFilter ref="R1:R274"/>
  <mergeCells count="8">
    <mergeCell ref="O50:O51"/>
    <mergeCell ref="P50:P51"/>
    <mergeCell ref="B73:B74"/>
    <mergeCell ref="A73:A74"/>
    <mergeCell ref="J73:J74"/>
    <mergeCell ref="A50:A51"/>
    <mergeCell ref="B50:B51"/>
    <mergeCell ref="J50:J51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2023-04-18T02:40:29Z</dcterms:modified>
</cp:coreProperties>
</file>