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F&amp;O)'!$S$1:$S$325</definedName>
  </definedNames>
  <calcPr calcId="125725"/>
</workbook>
</file>

<file path=xl/calcChain.xml><?xml version="1.0" encoding="utf-8"?>
<calcChain xmlns="http://schemas.openxmlformats.org/spreadsheetml/2006/main">
  <c r="P104" i="6"/>
  <c r="L29"/>
  <c r="L23"/>
  <c r="M23" s="1"/>
  <c r="K23"/>
  <c r="L65"/>
  <c r="K65"/>
  <c r="K29"/>
  <c r="L11"/>
  <c r="K11"/>
  <c r="M11" s="1"/>
  <c r="K95"/>
  <c r="M95" s="1"/>
  <c r="K94"/>
  <c r="K93"/>
  <c r="M63"/>
  <c r="L63"/>
  <c r="K63"/>
  <c r="M65" l="1"/>
  <c r="M29"/>
  <c r="K90"/>
  <c r="K89"/>
  <c r="L62"/>
  <c r="K62"/>
  <c r="K92"/>
  <c r="M92" s="1"/>
  <c r="K91"/>
  <c r="M91" s="1"/>
  <c r="L53"/>
  <c r="K53"/>
  <c r="M53" s="1"/>
  <c r="M62" l="1"/>
  <c r="K88"/>
  <c r="M88" s="1"/>
  <c r="L27"/>
  <c r="K27"/>
  <c r="L60"/>
  <c r="M60" s="1"/>
  <c r="K60"/>
  <c r="P28"/>
  <c r="L59"/>
  <c r="K59"/>
  <c r="L15"/>
  <c r="K15"/>
  <c r="L14"/>
  <c r="M14" s="1"/>
  <c r="K14"/>
  <c r="L13"/>
  <c r="K13"/>
  <c r="M21"/>
  <c r="L21"/>
  <c r="K21"/>
  <c r="L16"/>
  <c r="K16"/>
  <c r="M16" l="1"/>
  <c r="M59"/>
  <c r="M15"/>
  <c r="M27"/>
  <c r="M13"/>
  <c r="L51"/>
  <c r="K51"/>
  <c r="K84"/>
  <c r="K83"/>
  <c r="K80"/>
  <c r="K79"/>
  <c r="K87"/>
  <c r="M87" s="1"/>
  <c r="K86"/>
  <c r="M86" s="1"/>
  <c r="K85"/>
  <c r="M85" s="1"/>
  <c r="M51" l="1"/>
  <c r="L58"/>
  <c r="K58"/>
  <c r="P26"/>
  <c r="L57"/>
  <c r="K57"/>
  <c r="K82"/>
  <c r="M82" s="1"/>
  <c r="P25"/>
  <c r="L22"/>
  <c r="K22"/>
  <c r="M58" l="1"/>
  <c r="M57"/>
  <c r="M22"/>
  <c r="L55"/>
  <c r="K55"/>
  <c r="L56"/>
  <c r="K56"/>
  <c r="K81"/>
  <c r="M81" s="1"/>
  <c r="L54"/>
  <c r="K54"/>
  <c r="M56" l="1"/>
  <c r="M54"/>
  <c r="M55"/>
  <c r="K50"/>
  <c r="L52" l="1"/>
  <c r="K52"/>
  <c r="L48"/>
  <c r="K48"/>
  <c r="K49"/>
  <c r="K46"/>
  <c r="M48" l="1"/>
  <c r="M52"/>
  <c r="P24"/>
  <c r="L50"/>
  <c r="M50" l="1"/>
  <c r="K78"/>
  <c r="M78" s="1"/>
  <c r="K77"/>
  <c r="M77" s="1"/>
  <c r="K76"/>
  <c r="M76" s="1"/>
  <c r="K75"/>
  <c r="K74"/>
  <c r="P20" l="1"/>
  <c r="L10"/>
  <c r="K10"/>
  <c r="L49"/>
  <c r="M49" s="1"/>
  <c r="L46"/>
  <c r="L19"/>
  <c r="K19"/>
  <c r="L103"/>
  <c r="K103"/>
  <c r="L47"/>
  <c r="K47"/>
  <c r="M47" l="1"/>
  <c r="M103"/>
  <c r="M10"/>
  <c r="M46"/>
  <c r="M19"/>
  <c r="P18"/>
  <c r="K45"/>
  <c r="L45"/>
  <c r="K73"/>
  <c r="M45" l="1"/>
  <c r="M73"/>
  <c r="L17" l="1"/>
  <c r="K17"/>
  <c r="M17" l="1"/>
  <c r="L44"/>
  <c r="K44"/>
  <c r="L43"/>
  <c r="K43"/>
  <c r="K42"/>
  <c r="L42"/>
  <c r="M44" l="1"/>
  <c r="M43"/>
  <c r="M42"/>
  <c r="K303" l="1"/>
  <c r="L303" s="1"/>
  <c r="K313" l="1"/>
  <c r="L313" s="1"/>
  <c r="P12" l="1"/>
  <c r="K319" l="1"/>
  <c r="L319" s="1"/>
  <c r="K287" l="1"/>
  <c r="L287" s="1"/>
  <c r="K288" l="1"/>
  <c r="L288" s="1"/>
  <c r="K314" l="1"/>
  <c r="L314" s="1"/>
  <c r="K306" l="1"/>
  <c r="L306" s="1"/>
  <c r="K310" l="1"/>
  <c r="L310" s="1"/>
  <c r="K315" l="1"/>
  <c r="L315" s="1"/>
  <c r="K307" l="1"/>
  <c r="L307" s="1"/>
  <c r="K301"/>
  <c r="L301" s="1"/>
  <c r="K309" l="1"/>
  <c r="L309" s="1"/>
  <c r="K297" l="1"/>
  <c r="L297" s="1"/>
  <c r="K298" l="1"/>
  <c r="L298" s="1"/>
  <c r="K291"/>
  <c r="L291" s="1"/>
  <c r="K308" l="1"/>
  <c r="L308" s="1"/>
  <c r="K302"/>
  <c r="L302" s="1"/>
  <c r="K304" l="1"/>
  <c r="L304" s="1"/>
  <c r="L6" i="2" l="1"/>
  <c r="K6" i="3"/>
  <c r="D7" i="5" l="1"/>
  <c r="M7" i="6"/>
  <c r="K299" l="1"/>
  <c r="L299" s="1"/>
  <c r="K296" l="1"/>
  <c r="L296" s="1"/>
  <c r="K300" l="1"/>
  <c r="L300" s="1"/>
  <c r="K295"/>
  <c r="L295" s="1"/>
  <c r="K294"/>
  <c r="L294" s="1"/>
  <c r="K292"/>
  <c r="L292" s="1"/>
  <c r="H290"/>
  <c r="K290" s="1"/>
  <c r="L290" s="1"/>
  <c r="K289"/>
  <c r="L289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F258"/>
  <c r="K258" s="1"/>
  <c r="L258" s="1"/>
  <c r="K257"/>
  <c r="L257" s="1"/>
  <c r="K256"/>
  <c r="L256" s="1"/>
  <c r="K255"/>
  <c r="L255" s="1"/>
  <c r="K254"/>
  <c r="L254" s="1"/>
  <c r="K253"/>
  <c r="L253" s="1"/>
  <c r="F252"/>
  <c r="K252" s="1"/>
  <c r="L252" s="1"/>
  <c r="F251"/>
  <c r="K251" s="1"/>
  <c r="L251" s="1"/>
  <c r="K250"/>
  <c r="L250" s="1"/>
  <c r="F249"/>
  <c r="K249" s="1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1"/>
  <c r="L231" s="1"/>
  <c r="K230"/>
  <c r="L230" s="1"/>
  <c r="F229"/>
  <c r="K229" s="1"/>
  <c r="L229" s="1"/>
  <c r="K228"/>
  <c r="L228" s="1"/>
  <c r="K225"/>
  <c r="L225" s="1"/>
  <c r="K224"/>
  <c r="L224" s="1"/>
  <c r="K223"/>
  <c r="L223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3"/>
  <c r="L203" s="1"/>
  <c r="K201"/>
  <c r="L201" s="1"/>
  <c r="K199"/>
  <c r="L199" s="1"/>
  <c r="K197"/>
  <c r="L197" s="1"/>
  <c r="K196"/>
  <c r="L196" s="1"/>
  <c r="K195"/>
  <c r="L195" s="1"/>
  <c r="K193"/>
  <c r="L193" s="1"/>
  <c r="K192"/>
  <c r="L192" s="1"/>
  <c r="K191"/>
  <c r="L191" s="1"/>
  <c r="K190"/>
  <c r="K189"/>
  <c r="L189" s="1"/>
  <c r="K188"/>
  <c r="L188" s="1"/>
  <c r="K186"/>
  <c r="L186" s="1"/>
  <c r="K185"/>
  <c r="L185" s="1"/>
  <c r="K184"/>
  <c r="L184" s="1"/>
  <c r="K183"/>
  <c r="L183" s="1"/>
  <c r="K182"/>
  <c r="L182" s="1"/>
  <c r="F181"/>
  <c r="K181" s="1"/>
  <c r="L181" s="1"/>
  <c r="H180"/>
  <c r="K180" s="1"/>
  <c r="L180" s="1"/>
  <c r="K177"/>
  <c r="L177" s="1"/>
  <c r="K176"/>
  <c r="L176" s="1"/>
  <c r="K175"/>
  <c r="L175" s="1"/>
  <c r="K174"/>
  <c r="L174" s="1"/>
  <c r="K173"/>
  <c r="L173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H146"/>
  <c r="K146" s="1"/>
  <c r="L146" s="1"/>
  <c r="F145"/>
  <c r="K145" s="1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6" i="4"/>
</calcChain>
</file>

<file path=xl/sharedStrings.xml><?xml version="1.0" encoding="utf-8"?>
<sst xmlns="http://schemas.openxmlformats.org/spreadsheetml/2006/main" count="3185" uniqueCount="1220">
  <si>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</si>
  <si>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</si>
  <si>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</si>
  <si>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</si>
  <si>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</si>
  <si>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</si>
  <si>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</si>
  <si>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</si>
  <si>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</si>
  <si>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</si>
  <si>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</si>
  <si>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</si>
  <si>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</si>
  <si>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</si>
  <si>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</si>
  <si>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</si>
  <si>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</si>
  <si>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</si>
  <si>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</si>
  <si>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</si>
  <si>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</si>
  <si>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</si>
  <si>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</si>
  <si>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</si>
  <si>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</si>
  <si>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</si>
  <si>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</si>
  <si>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</si>
  <si>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</si>
  <si>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</si>
  <si>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</si>
  <si>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</si>
  <si>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</si>
  <si>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</si>
  <si>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</si>
  <si>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</si>
  <si>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</si>
  <si>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</si>
  <si>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</si>
  <si>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</si>
  <si>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</si>
  <si>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</si>
  <si>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</si>
  <si>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</si>
  <si>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</si>
  <si>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</si>
  <si>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</si>
  <si>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</si>
  <si>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</si>
  <si>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</si>
  <si>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</si>
  <si>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</si>
  <si>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</si>
  <si>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</si>
  <si>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</si>
  <si>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</si>
  <si>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</si>
  <si>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</si>
  <si>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</si>
  <si>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</si>
  <si>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</si>
  <si>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</si>
  <si>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</si>
  <si>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</si>
  <si>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</si>
  <si>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</si>
  <si>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</si>
  <si>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</si>
  <si>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</si>
  <si>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</si>
  <si>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</si>
  <si>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</si>
  <si>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</si>
  <si>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</si>
  <si>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</si>
  <si>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</si>
  <si>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</si>
  <si>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</si>
  <si>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</si>
  <si>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</si>
  <si>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</si>
  <si>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</si>
  <si>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</si>
  <si>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</si>
  <si>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</si>
  <si>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</si>
  <si>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</si>
  <si>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</si>
  <si>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</si>
  <si>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</si>
  <si>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</si>
  <si>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</si>
  <si>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</si>
  <si>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</si>
  <si>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</si>
  <si>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</si>
  <si>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</si>
  <si>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</si>
  <si>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</si>
  <si>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</si>
  <si>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</si>
  <si>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</si>
  <si>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</si>
  <si>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</si>
  <si>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</si>
  <si>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</si>
  <si>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</si>
  <si>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</si>
  <si>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</si>
  <si>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</si>
  <si>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</si>
  <si>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</si>
  <si>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</si>
  <si>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</si>
  <si>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</si>
  <si>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</si>
  <si>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</si>
  <si>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</si>
  <si>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</si>
  <si>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</si>
  <si>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</si>
  <si>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</si>
  <si>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</si>
  <si>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</si>
  <si>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</si>
  <si>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</si>
  <si>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</si>
  <si>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</si>
  <si>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</si>
  <si>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</si>
  <si>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</si>
  <si>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</si>
  <si>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</si>
  <si>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</si>
  <si>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</si>
  <si>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</si>
  <si>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</si>
  <si>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</si>
  <si>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</si>
  <si>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</si>
  <si>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</si>
  <si>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</si>
  <si>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</si>
  <si>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</si>
  <si>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</si>
  <si>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</si>
  <si>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</si>
  <si>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</si>
  <si>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</si>
  <si>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</si>
  <si>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</si>
  <si>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</si>
  <si>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</si>
  <si>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</si>
  <si>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</si>
  <si>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</si>
  <si>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</si>
  <si>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</si>
  <si>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</si>
  <si>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</si>
  <si>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</si>
  <si>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</si>
  <si>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</si>
  <si>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</si>
  <si>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</si>
  <si>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</si>
  <si>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</si>
  <si>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</si>
  <si>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</si>
  <si>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</si>
  <si>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</si>
  <si>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</si>
  <si>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</si>
  <si>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</si>
  <si>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</si>
  <si>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</si>
  <si>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</si>
  <si>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</si>
  <si>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</si>
  <si>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</si>
  <si>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</si>
  <si>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</si>
  <si>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</si>
  <si>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</si>
  <si>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</si>
  <si>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</si>
  <si>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</si>
  <si>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</si>
  <si>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</si>
  <si>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</si>
  <si>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</si>
  <si>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</si>
  <si>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</si>
  <si>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</si>
  <si>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</si>
  <si>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</si>
  <si>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</si>
  <si>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</si>
  <si>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</si>
  <si>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</si>
  <si>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</si>
  <si>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</si>
  <si>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</si>
  <si>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</si>
  <si>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</si>
  <si>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</si>
  <si>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</si>
  <si>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</si>
  <si>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</si>
  <si>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</si>
  <si>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</si>
  <si>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</si>
  <si>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</si>
  <si>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</si>
  <si>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</si>
  <si>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</si>
  <si>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</si>
  <si>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</si>
  <si>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</si>
  <si>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</si>
  <si>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</si>
  <si>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</si>
  <si>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</si>
  <si>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</si>
  <si>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</si>
  <si>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</si>
  <si>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</si>
  <si>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</si>
  <si>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</si>
  <si>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</si>
  <si>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</si>
  <si>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</si>
  <si>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</si>
  <si>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</si>
  <si>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</si>
  <si>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</si>
  <si>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</si>
  <si>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</si>
  <si>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</si>
  <si>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</si>
  <si>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</si>
  <si>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</si>
  <si>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</si>
  <si>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</si>
  <si>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</si>
  <si>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</si>
  <si>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</si>
  <si>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</si>
  <si>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</si>
  <si>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</si>
  <si>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</si>
  <si>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</si>
  <si>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</si>
  <si>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</si>
  <si>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</si>
  <si>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</si>
  <si>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</si>
  <si>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</si>
  <si>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</si>
  <si>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</si>
  <si>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</si>
  <si>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</si>
  <si>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</si>
  <si>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</si>
  <si>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</si>
  <si>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</si>
  <si>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</si>
  <si>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</si>
  <si>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</si>
  <si>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</si>
  <si>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</si>
  <si>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</si>
  <si>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</si>
  <si>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</si>
  <si>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</si>
  <si>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</si>
  <si>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</si>
  <si>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</si>
  <si>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</si>
  <si>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</si>
  <si>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</si>
  <si>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</si>
  <si>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</si>
  <si>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</si>
  <si>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</si>
  <si>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</si>
  <si>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</si>
  <si>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</si>
  <si>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</si>
  <si>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</si>
  <si>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</si>
  <si>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</si>
  <si>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</si>
  <si>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</si>
  <si>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</si>
  <si>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</si>
  <si>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</si>
  <si>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</si>
  <si>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</si>
  <si>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</si>
  <si>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</si>
  <si>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</si>
  <si>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</si>
  <si>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</si>
  <si>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</si>
  <si>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</si>
  <si>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</si>
  <si>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</si>
  <si>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</si>
  <si>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</si>
  <si>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</si>
  <si>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</si>
  <si>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</si>
  <si>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</si>
  <si>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</si>
  <si>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</si>
  <si>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</si>
  <si>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</si>
  <si>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</si>
  <si>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</si>
  <si>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</si>
  <si>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</si>
  <si>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</si>
  <si>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</si>
  <si>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</si>
  <si>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</si>
  <si>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</si>
  <si>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</si>
  <si>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</si>
  <si>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</si>
  <si>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</si>
  <si>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</si>
  <si>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</si>
  <si>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</si>
  <si>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</si>
  <si>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</si>
  <si>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</si>
  <si>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</si>
  <si>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</si>
  <si>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</si>
  <si>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</si>
  <si>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</si>
  <si>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</si>
  <si>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</si>
  <si>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</si>
  <si>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</si>
  <si>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</si>
  <si>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</si>
  <si>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</si>
  <si>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</si>
  <si>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</si>
  <si>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</si>
  <si>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</si>
  <si>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</si>
  <si>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</si>
  <si>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</si>
  <si>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</si>
  <si>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</si>
  <si>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</si>
  <si>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</si>
  <si>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</si>
  <si>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</si>
  <si>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</si>
  <si>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</si>
  <si>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</si>
  <si>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</si>
  <si>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</si>
  <si>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</si>
  <si>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</si>
  <si>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</si>
  <si>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</si>
  <si>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</si>
  <si>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</si>
  <si>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</si>
  <si>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</si>
  <si>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</si>
  <si>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</si>
  <si>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</si>
  <si>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</si>
  <si>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</si>
  <si>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</si>
  <si>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</si>
  <si>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</si>
  <si>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</si>
  <si>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</si>
  <si>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</si>
  <si>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</si>
  <si>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</si>
  <si>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</si>
  <si>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</si>
  <si>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</si>
  <si>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</si>
  <si>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</si>
  <si>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</si>
  <si>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</si>
  <si>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</si>
  <si>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</si>
  <si>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</si>
  <si>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</si>
  <si>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</si>
  <si>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</si>
  <si>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</si>
  <si>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</si>
  <si>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</si>
  <si>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</si>
  <si>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</si>
  <si>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</si>
  <si>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</si>
  <si>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</si>
  <si>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</si>
  <si>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</si>
  <si>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</si>
  <si>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</si>
  <si>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</si>
  <si>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</si>
  <si>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</si>
  <si>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</si>
  <si>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</si>
  <si>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</si>
  <si>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</si>
  <si>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</si>
  <si>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</si>
  <si>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</si>
  <si>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</si>
  <si>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</si>
  <si>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</si>
  <si>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</si>
  <si>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</si>
  <si>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</si>
  <si>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</si>
  <si>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</si>
  <si>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</si>
  <si>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</si>
  <si>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</si>
  <si>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</si>
  <si>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</si>
  <si>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</si>
  <si>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</si>
  <si>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</si>
  <si>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</si>
  <si>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</si>
  <si>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</si>
  <si>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</si>
  <si>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</si>
  <si>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</si>
  <si>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</si>
  <si>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</si>
  <si>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</si>
  <si>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</si>
  <si>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</si>
  <si>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</si>
  <si>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</si>
  <si>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</si>
  <si>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</si>
  <si>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</si>
  <si>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</si>
  <si>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</si>
  <si>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</si>
  <si>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</si>
  <si>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</si>
  <si>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</si>
  <si>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</si>
  <si>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</si>
  <si>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</si>
  <si>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</si>
  <si>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</si>
  <si>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</si>
  <si>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</si>
  <si>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</si>
  <si>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</si>
  <si>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</si>
  <si>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</si>
  <si>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</si>
  <si>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</si>
  <si>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</si>
  <si>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</si>
  <si>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</si>
  <si>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</si>
  <si>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</si>
  <si>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</si>
  <si>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</si>
  <si>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</si>
  <si>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</si>
  <si>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</si>
  <si>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</si>
  <si>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</si>
  <si>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</si>
  <si>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</si>
  <si>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</si>
  <si>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</si>
  <si>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</si>
  <si>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</si>
  <si>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</si>
  <si>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</si>
  <si>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</si>
  <si>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</si>
  <si>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</si>
  <si>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</si>
  <si>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</si>
  <si>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</si>
  <si>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</si>
  <si>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</si>
  <si>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</si>
  <si>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</si>
  <si>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</si>
  <si>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</si>
  <si>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</si>
  <si>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</si>
  <si>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</si>
  <si>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</si>
  <si>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</si>
  <si>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</si>
  <si>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</si>
  <si>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</si>
  <si>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</si>
  <si>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</si>
  <si>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</si>
  <si>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</si>
  <si>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</si>
  <si>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</si>
  <si>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</si>
  <si>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</si>
  <si>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</si>
  <si>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</si>
  <si>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</si>
  <si>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</si>
  <si>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</si>
  <si>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</si>
  <si>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</si>
  <si>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</si>
  <si>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</si>
  <si>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</si>
  <si>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</si>
  <si>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</si>
  <si>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</si>
  <si>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</si>
  <si>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</si>
  <si>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</si>
  <si>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</si>
  <si>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</si>
  <si>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</si>
  <si>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</si>
  <si>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</si>
  <si>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</si>
  <si>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</si>
  <si>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</si>
  <si>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</si>
  <si>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</si>
  <si>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</si>
  <si>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</si>
  <si>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</si>
  <si>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</si>
  <si>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</si>
  <si>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</si>
  <si>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</si>
  <si>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</si>
  <si>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</si>
  <si>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</si>
  <si>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</si>
  <si>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</si>
  <si>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</si>
  <si>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</si>
  <si>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</si>
  <si>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</si>
  <si>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</si>
  <si>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</si>
  <si>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</si>
  <si>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</si>
  <si>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</si>
  <si>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</si>
  <si>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</si>
  <si>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</si>
  <si>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</si>
  <si>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</si>
  <si>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</si>
  <si>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</si>
  <si>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</si>
  <si>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</si>
  <si>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</si>
  <si>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</si>
  <si>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</si>
  <si>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</si>
  <si>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</si>
  <si>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</si>
  <si>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</si>
  <si>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</si>
  <si>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</si>
  <si>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</si>
  <si>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</si>
  <si>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</si>
  <si>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</si>
  <si>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</si>
  <si>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</si>
  <si>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</si>
  <si>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</si>
  <si>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</si>
  <si>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</si>
  <si>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</si>
  <si>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</si>
  <si>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</si>
  <si>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</si>
  <si>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</si>
  <si>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</si>
  <si>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</si>
  <si>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</si>
  <si>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</si>
  <si>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</si>
  <si>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</si>
  <si>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</si>
  <si>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</si>
  <si>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</si>
  <si>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</si>
  <si>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</si>
  <si>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</si>
  <si>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</si>
  <si>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</si>
  <si>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</si>
  <si>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</si>
  <si>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</si>
  <si>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</si>
  <si>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</si>
  <si>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</si>
  <si>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</si>
  <si>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</si>
  <si>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</si>
  <si>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</si>
  <si>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</si>
  <si>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</si>
  <si>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</si>
  <si>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</si>
  <si>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</si>
  <si>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</si>
  <si>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</si>
  <si>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</si>
  <si>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</si>
  <si>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</si>
  <si>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</si>
  <si>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</si>
  <si>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</si>
  <si>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</si>
  <si>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</si>
  <si>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</si>
  <si>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</si>
  <si>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</si>
  <si>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</si>
  <si>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</si>
  <si>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</si>
  <si>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</si>
  <si>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</si>
  <si>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</si>
  <si>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</si>
  <si>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</si>
  <si>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</si>
  <si>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</si>
  <si>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</si>
  <si>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</si>
  <si>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</si>
  <si>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</si>
  <si>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</si>
  <si>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</si>
  <si>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</si>
  <si>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</si>
  <si>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</si>
  <si>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</si>
  <si>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</si>
  <si>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</si>
  <si>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</si>
  <si>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</si>
  <si>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</si>
  <si>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</si>
  <si>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</si>
  <si>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</si>
  <si>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</si>
  <si>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</si>
  <si>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</si>
  <si>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</si>
  <si>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</si>
  <si>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</si>
  <si>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</si>
  <si>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</si>
  <si>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</si>
  <si>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</si>
  <si>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</si>
  <si>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</si>
  <si>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</si>
  <si>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</si>
  <si>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</si>
  <si>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</si>
  <si>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</si>
  <si>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</si>
  <si>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</si>
  <si>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</si>
  <si>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</si>
  <si>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</si>
  <si>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</si>
  <si>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</si>
  <si>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</si>
  <si>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</si>
  <si>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</si>
  <si>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</si>
  <si>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</si>
  <si>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</si>
  <si>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</si>
  <si>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</si>
  <si>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</si>
  <si>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</si>
  <si>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</si>
  <si>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</si>
  <si>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</si>
  <si>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</si>
  <si>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</si>
  <si>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</si>
  <si>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</si>
  <si>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</si>
  <si>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</si>
  <si>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</si>
  <si>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</si>
  <si>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</si>
  <si>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</si>
  <si>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</si>
  <si>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</si>
  <si>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</si>
  <si>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</si>
  <si>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</si>
  <si>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</si>
  <si>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</si>
  <si>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</si>
  <si>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</si>
  <si>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</si>
  <si>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</si>
  <si>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</si>
  <si>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</si>
  <si>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</si>
  <si>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</si>
  <si>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</si>
  <si>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</si>
  <si>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</si>
  <si>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</si>
  <si>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</si>
  <si>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</si>
  <si>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</si>
  <si>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</si>
  <si>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</si>
  <si>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</si>
  <si>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</si>
  <si>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</si>
  <si>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</si>
  <si>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</si>
  <si>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</si>
  <si>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</si>
  <si>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</si>
  <si>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</si>
  <si>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</si>
  <si>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</si>
  <si>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</si>
  <si>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</si>
  <si>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</si>
  <si>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</si>
  <si>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</si>
  <si>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</si>
  <si>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</si>
  <si>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</si>
  <si>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</si>
  <si>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</si>
  <si>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</si>
  <si>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</si>
  <si>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</si>
  <si>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</si>
  <si>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</si>
  <si>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</si>
  <si>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</si>
  <si>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</si>
  <si>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</si>
  <si>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</si>
  <si>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</si>
  <si>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</si>
  <si>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</si>
  <si>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</si>
  <si>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</si>
  <si>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</si>
  <si>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</si>
  <si>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</si>
  <si>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</si>
  <si>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</si>
  <si>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</si>
  <si>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</si>
  <si>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</si>
  <si>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</si>
  <si>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</si>
  <si>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</si>
  <si>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</si>
  <si>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</si>
  <si>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</si>
  <si>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</si>
  <si>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</si>
  <si>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</si>
  <si>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</si>
  <si>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</si>
  <si>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</si>
  <si>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</si>
  <si>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</si>
  <si>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</si>
  <si>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</si>
  <si>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</si>
  <si>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</si>
  <si>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</si>
  <si>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</si>
  <si>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</si>
  <si>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</si>
  <si>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</si>
  <si>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</si>
  <si>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</si>
  <si>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</si>
  <si>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</si>
  <si>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</si>
  <si>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</si>
  <si>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</si>
  <si>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</si>
  <si>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</si>
  <si>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</si>
  <si>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</si>
  <si>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</si>
  <si>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</si>
  <si>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</si>
  <si>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</si>
  <si>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</si>
  <si>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</si>
  <si>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</si>
  <si>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</si>
  <si>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</si>
  <si>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</si>
  <si>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</si>
  <si>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</si>
  <si>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</si>
  <si>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</si>
  <si>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</si>
  <si>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</si>
  <si>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</si>
  <si>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</si>
  <si>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</si>
  <si>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</si>
  <si>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</si>
  <si>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</si>
  <si>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</si>
  <si>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</si>
  <si>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</si>
  <si>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</si>
  <si>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</si>
  <si>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</si>
  <si>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</si>
  <si>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</si>
  <si>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</si>
  <si>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</si>
  <si>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</si>
  <si>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</si>
  <si>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</si>
  <si>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</si>
  <si>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</si>
  <si>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</si>
  <si>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</si>
  <si>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</si>
  <si>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430-440</t>
  </si>
  <si>
    <t>POWERMECH</t>
  </si>
  <si>
    <t>3650-3690</t>
  </si>
  <si>
    <t>825-835</t>
  </si>
  <si>
    <t>Profiit of Rs.20/-</t>
  </si>
  <si>
    <t>300-330</t>
  </si>
  <si>
    <t>1495-1505</t>
  </si>
  <si>
    <t>AUTOAXLES</t>
  </si>
  <si>
    <t>2120-2130</t>
  </si>
  <si>
    <t>3100-3200</t>
  </si>
  <si>
    <t>1200-1280</t>
  </si>
  <si>
    <t>5200-5400</t>
  </si>
  <si>
    <t>5750-6050</t>
  </si>
  <si>
    <t>CAPACITE</t>
  </si>
  <si>
    <t>1500-1600</t>
  </si>
  <si>
    <t>3260-3280</t>
  </si>
  <si>
    <t>N</t>
  </si>
  <si>
    <t>905-975</t>
  </si>
  <si>
    <t>1100-1180</t>
  </si>
  <si>
    <t>SANSERA</t>
  </si>
  <si>
    <t>150-180</t>
  </si>
  <si>
    <t>920-960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</si>
  <si>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</si>
  <si>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</si>
  <si>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</si>
  <si>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</si>
  <si>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</si>
  <si>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</si>
  <si>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</si>
  <si>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</si>
  <si>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</si>
  <si>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</si>
  <si>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</si>
  <si>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</si>
  <si>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</si>
  <si>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</si>
  <si>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</si>
  <si>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</si>
  <si>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</si>
  <si>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Rs.6/-</t>
  </si>
  <si>
    <t>215-230</t>
  </si>
  <si>
    <t>Loss of Rs.110/-</t>
  </si>
  <si>
    <t>280-320</t>
  </si>
  <si>
    <t>2080-2100</t>
  </si>
  <si>
    <t>JSWSTEEL MAR FUT</t>
  </si>
  <si>
    <t>831-847</t>
  </si>
  <si>
    <t>NIFTY MAR FUT</t>
  </si>
  <si>
    <t>153-155</t>
  </si>
  <si>
    <t>FEDERALBNK MAR FUT</t>
  </si>
  <si>
    <t>RELIANCE MAR FUT</t>
  </si>
  <si>
    <t>2976-3018</t>
  </si>
  <si>
    <t>NIFTY 22000 PE 07 MAR</t>
  </si>
  <si>
    <t>Profit of Rs.13.5/-</t>
  </si>
  <si>
    <t>22150-22000</t>
  </si>
  <si>
    <t>Profit of Rs.1.8/-</t>
  </si>
  <si>
    <t>Loss of Rs.33/-</t>
  </si>
  <si>
    <t>497.5-517.5</t>
  </si>
  <si>
    <t>560-600</t>
  </si>
  <si>
    <t>PIIND MAR FUT</t>
  </si>
  <si>
    <t>BANKNIFTY MAR FUT</t>
  </si>
  <si>
    <t>TITAN MAR FUT</t>
  </si>
  <si>
    <t>3750-3792</t>
  </si>
  <si>
    <t>47850-48200</t>
  </si>
  <si>
    <t>3835-3895</t>
  </si>
  <si>
    <t>Retail Research Technical Calls &amp; Fundamental Performance Report for the month of March-2024</t>
  </si>
  <si>
    <t>PIDILITIND MAR FUT</t>
  </si>
  <si>
    <t>2800-2842</t>
  </si>
  <si>
    <t>145-152</t>
  </si>
  <si>
    <t>144.5-151.5</t>
  </si>
  <si>
    <t>164-175</t>
  </si>
  <si>
    <t>Profit of Rs.165/-</t>
  </si>
  <si>
    <t>850-865</t>
  </si>
  <si>
    <t>Profit of Rs.26/-</t>
  </si>
  <si>
    <t>3800-4000</t>
  </si>
  <si>
    <t>Loss of Rs.39.5/-</t>
  </si>
  <si>
    <t>Profit of Rs.29.5/-</t>
  </si>
  <si>
    <t>Profit of Rs.154/-</t>
  </si>
  <si>
    <t>Profit of Rs.7.35/-</t>
  </si>
  <si>
    <t>FINNIFTY 21050 CE 05 MAR</t>
  </si>
  <si>
    <t>FINNIFTY 20850 PE 05 MAR</t>
  </si>
  <si>
    <t>MULTIPLIER SHARE &amp; STOCK ADVISORS PRIVATE LIMITED</t>
  </si>
  <si>
    <t>GRAVITON RESEARCH CAPITAL LLP</t>
  </si>
  <si>
    <t>HRTI PRIVATE LIMITED</t>
  </si>
  <si>
    <t>NSE</t>
  </si>
  <si>
    <t>Profit of Rs.5/-</t>
  </si>
  <si>
    <t>48-52</t>
  </si>
  <si>
    <t>920-930</t>
  </si>
  <si>
    <t>BANKNIFTY 47300 CE 06 MAR</t>
  </si>
  <si>
    <t>380-500</t>
  </si>
  <si>
    <t>FINNIFTY 20850 CE 05 MAR</t>
  </si>
  <si>
    <t>60-90</t>
  </si>
  <si>
    <t>NIFTY 22500 CE 28 MAR</t>
  </si>
  <si>
    <t>200-150</t>
  </si>
  <si>
    <t>Loss of Rs.47.5/-</t>
  </si>
  <si>
    <t>Profit of Rs.15/-</t>
  </si>
  <si>
    <t>168-180</t>
  </si>
  <si>
    <t>HDFCBANK MAR FUT</t>
  </si>
  <si>
    <t>1463-1482</t>
  </si>
  <si>
    <t>37.3-41.30</t>
  </si>
  <si>
    <t>Loss of Rs.18/-</t>
  </si>
  <si>
    <t>3150-3350</t>
  </si>
  <si>
    <t>241.5-251.5</t>
  </si>
  <si>
    <t>275-300</t>
  </si>
  <si>
    <t>TCS MAR FUT</t>
  </si>
  <si>
    <t>4085-4145</t>
  </si>
  <si>
    <t>INFY MAR FUT</t>
  </si>
  <si>
    <t>1644-1671</t>
  </si>
  <si>
    <t>ITC MAR FUT</t>
  </si>
  <si>
    <t>417-424</t>
  </si>
  <si>
    <t>22700-22800</t>
  </si>
  <si>
    <t>Profit of Rs.48/-</t>
  </si>
  <si>
    <t>ABCGAS</t>
  </si>
  <si>
    <t>INFY 1610 CE MAR</t>
  </si>
  <si>
    <t>INFY 1650 CE MAR</t>
  </si>
  <si>
    <t>No profit no loss</t>
  </si>
  <si>
    <t>BRITANNIA MAR FUT</t>
  </si>
  <si>
    <t>4918-4970</t>
  </si>
  <si>
    <t>SIEMENS MAR FUT</t>
  </si>
  <si>
    <t>4810-4882</t>
  </si>
  <si>
    <t>NIFTY 22500 CE 07 MAR</t>
  </si>
  <si>
    <t>35-55</t>
  </si>
  <si>
    <t>Profit of Rs.53/-</t>
  </si>
  <si>
    <t>Loss of Rs.45/-</t>
  </si>
  <si>
    <t>D</t>
  </si>
  <si>
    <t>ROHITH SATISH SHOREWALA</t>
  </si>
  <si>
    <t>RICOAUTO</t>
  </si>
  <si>
    <t>Rico Auto Industries Ltd</t>
  </si>
  <si>
    <t>Profit of Rs.9.25/-</t>
  </si>
  <si>
    <t>2485-2585</t>
  </si>
  <si>
    <t>2800-3000</t>
  </si>
  <si>
    <t>BANKNIFTY 47700 CE 13 MAR</t>
  </si>
  <si>
    <t>400-500</t>
  </si>
  <si>
    <t>Loss of Rs.105/-</t>
  </si>
  <si>
    <t>22700-22900</t>
  </si>
  <si>
    <t>Profit of Rs.73/-</t>
  </si>
  <si>
    <t>697.5-732.5</t>
  </si>
  <si>
    <t>800-850</t>
  </si>
  <si>
    <t>FINNIFTY 20800 PE 12 MAR</t>
  </si>
  <si>
    <t>FINNIFTY 20800 CE 12 MAR</t>
  </si>
  <si>
    <t>INDXTRA</t>
  </si>
  <si>
    <t>MEAPL</t>
  </si>
  <si>
    <t>Profit of Rs.12.5/-</t>
  </si>
  <si>
    <t>FINNIFTY 20950 CE 12 MAR</t>
  </si>
  <si>
    <t>70-90</t>
  </si>
  <si>
    <t>165-175</t>
  </si>
  <si>
    <t>155-157</t>
  </si>
  <si>
    <t>NIFTY 22500 CE 14 MAR</t>
  </si>
  <si>
    <t>30-5</t>
  </si>
  <si>
    <t>BANKNIFTY 47000 PE 13 MAR</t>
  </si>
  <si>
    <t>GODREJCP MAR FUT</t>
  </si>
  <si>
    <t>1248-1269</t>
  </si>
  <si>
    <t>Profit of Rs.20/-</t>
  </si>
  <si>
    <t>Loss of Rs.35/-</t>
  </si>
  <si>
    <t>Profit of Rs.4/-</t>
  </si>
  <si>
    <t>Profit of Rs.17/-</t>
  </si>
  <si>
    <t>GOLKONDA</t>
  </si>
  <si>
    <t>ROMIT CHAMPAKLAL SHAH</t>
  </si>
  <si>
    <t>SETU SECURITIES PVT LTD</t>
  </si>
  <si>
    <t>FINNIFTY 21000 CE 19 MAR</t>
  </si>
  <si>
    <t>170-200</t>
  </si>
  <si>
    <t>Loss of Rs.30/-</t>
  </si>
  <si>
    <t>Loss of Rs.20.75/-</t>
  </si>
  <si>
    <t>Loss of Rs.195/-</t>
  </si>
  <si>
    <t>Loss of Rs.48/-</t>
  </si>
  <si>
    <t>Loss of Rs.12/-</t>
  </si>
  <si>
    <t>Loss of Rs.2.15/-</t>
  </si>
  <si>
    <t>436.5-452.5</t>
  </si>
  <si>
    <t>490-530</t>
  </si>
  <si>
    <t>BANKNIFTY 47200 CE 13 MAR</t>
  </si>
  <si>
    <t>Loss of Rs.28.5/-</t>
  </si>
  <si>
    <t>Loss of Rs.7.5/-</t>
  </si>
  <si>
    <t>RDS CORPORATE SERVICES PRIVATE LIMITED</t>
  </si>
  <si>
    <t>KALPANABEN CHAMPAKLAL SHAH</t>
  </si>
  <si>
    <t>RONIT CHAMPAKLAL SHAH</t>
  </si>
  <si>
    <t>NVENTURES</t>
  </si>
  <si>
    <t>DISHTV</t>
  </si>
  <si>
    <t>Dish TV India Limited</t>
  </si>
  <si>
    <t>IBREALEST</t>
  </si>
  <si>
    <t>Indiabulls Real Estate Li</t>
  </si>
  <si>
    <t>RUCHINFRA</t>
  </si>
  <si>
    <t>Ruchi Infrastructure Ltd.</t>
  </si>
  <si>
    <t>SHANTIRAM KUTUMBKAM FOOD SERVICES PRIVATE LIMITED</t>
  </si>
  <si>
    <t>TFCILTD</t>
  </si>
  <si>
    <t>Tourism Finance Corp</t>
  </si>
  <si>
    <t>MANSI SHARE AND STOCK ADVISORS PVT LTD</t>
  </si>
  <si>
    <t>PATANJALI FOODS LIMITED</t>
  </si>
  <si>
    <t>Profit of Rs.8.5/-</t>
  </si>
  <si>
    <t>NIFTY 21900 PE 14 MAR</t>
  </si>
  <si>
    <t>70-100</t>
  </si>
  <si>
    <t>FINNIFTY 20800 CE 19 MAR</t>
  </si>
  <si>
    <t>160-200</t>
  </si>
  <si>
    <t>Loss of Rs.29.5/-</t>
  </si>
  <si>
    <t>Profit of Rs.43.5/-</t>
  </si>
  <si>
    <t>MARUTI MAR FUT</t>
  </si>
  <si>
    <t>11430-11440</t>
  </si>
  <si>
    <t>11670-11900</t>
  </si>
  <si>
    <t>4243-4303</t>
  </si>
  <si>
    <t>3693-3753</t>
  </si>
  <si>
    <t>CHANDAN CHAURASIYA</t>
  </si>
  <si>
    <t>F-365 AGRO PRIVATE LIMITED</t>
  </si>
  <si>
    <t>EPITOME TRADING AND INVESTMENTS</t>
  </si>
  <si>
    <t>AHLEAST</t>
  </si>
  <si>
    <t>ENNDEE STOCKS PRIVATE LIMITED</t>
  </si>
  <si>
    <t>FOODSIN</t>
  </si>
  <si>
    <t>Foods &amp; Inns Limited</t>
  </si>
  <si>
    <t>CRONY VYAPAR PVT LTD</t>
  </si>
  <si>
    <t>SABAR</t>
  </si>
  <si>
    <t>Sabar Flex India Limited</t>
  </si>
  <si>
    <t>SOMANI VENTURES AND INNOVATIONS LIMITED</t>
  </si>
  <si>
    <t>SAHAJ</t>
  </si>
  <si>
    <t>Sahaj Fashions Limited</t>
  </si>
  <si>
    <t>DEEM</t>
  </si>
  <si>
    <t>Deem Roll Tech Limited</t>
  </si>
  <si>
    <t>THAKOR NAYANA CHANDUBHAI</t>
  </si>
  <si>
    <t>SUNIL LADHA</t>
  </si>
  <si>
    <t>SAROJA</t>
  </si>
  <si>
    <t>Saroja Pharma Indus Ind L</t>
  </si>
  <si>
    <t>KAMLESH NATWARLAL SHAH</t>
  </si>
  <si>
    <t>1450-1452</t>
  </si>
  <si>
    <t>1470-1489</t>
  </si>
  <si>
    <t>SENSEX 72500 PE 15 MAR</t>
  </si>
  <si>
    <t>SENSEX 72700 CE 15 MAR</t>
  </si>
  <si>
    <t>Loss of Rs.175/-</t>
  </si>
  <si>
    <t>NIFTY 22100 CE 21 MAR</t>
  </si>
  <si>
    <t>130-160</t>
  </si>
  <si>
    <t>192-205</t>
  </si>
  <si>
    <t>Profit of Rs.8/-</t>
  </si>
  <si>
    <t>4790-4860</t>
  </si>
  <si>
    <t>Profit of Rs.65/-</t>
  </si>
  <si>
    <t>2851-2853</t>
  </si>
  <si>
    <t>2899-2940</t>
  </si>
  <si>
    <t>FINNIFTY 20500 PE 19 MAR</t>
  </si>
  <si>
    <t>50-52</t>
  </si>
  <si>
    <t>48-50</t>
  </si>
  <si>
    <t>Profit of Rs.127.5/-</t>
  </si>
  <si>
    <t>TANVIBEN MANOJKUMAR PANDYA</t>
  </si>
  <si>
    <t>ACESOFT</t>
  </si>
  <si>
    <t>IRFAN FAKHRI KARIMI</t>
  </si>
  <si>
    <t>ASARFI</t>
  </si>
  <si>
    <t>VALUE PROLIFIC CONSULTING SERVICES PVT LTD</t>
  </si>
  <si>
    <t>ANG CORPORATE SERVICES PVT LTD</t>
  </si>
  <si>
    <t>ASMTEC</t>
  </si>
  <si>
    <t>MERU INVESTMENT FUND PCC-CELL 1</t>
  </si>
  <si>
    <t>IDS SYSTEMS LLP</t>
  </si>
  <si>
    <t>B2BSOFT</t>
  </si>
  <si>
    <t>SRINIVASBOSEVADDI</t>
  </si>
  <si>
    <t>RAJANI VADDI</t>
  </si>
  <si>
    <t>COLABCLOUD</t>
  </si>
  <si>
    <t>AVANCE VENTURES PRIVATE LIMITED</t>
  </si>
  <si>
    <t>CONART</t>
  </si>
  <si>
    <t>GHANSHYAMDASMALANI</t>
  </si>
  <si>
    <t>DANUBE</t>
  </si>
  <si>
    <t>UNNATI HARDIK SHAH .</t>
  </si>
  <si>
    <t>DELTA</t>
  </si>
  <si>
    <t>PARESH DHIRAJLAL SHAH</t>
  </si>
  <si>
    <t>PREETI BHAUKA</t>
  </si>
  <si>
    <t>ISHWANTI MANN</t>
  </si>
  <si>
    <t>GMRP&amp;UI</t>
  </si>
  <si>
    <t>F3 ADVISORS PRIVATE LIMITED</t>
  </si>
  <si>
    <t>SAHASTRAA ADVISORS PRIVATE LIMITED</t>
  </si>
  <si>
    <t>GRID TRADING PRIVATE LIMITED</t>
  </si>
  <si>
    <t>SHARE INDIA SECURITIES LIMITED</t>
  </si>
  <si>
    <t>SHAKUNTLA GUPTA</t>
  </si>
  <si>
    <t>SAROJ GUPTA</t>
  </si>
  <si>
    <t>INDERGR</t>
  </si>
  <si>
    <t>VIVEK KUMAR BHAUKA</t>
  </si>
  <si>
    <t>INDIANVSH</t>
  </si>
  <si>
    <t>BRIGHT IMPEX &amp; AGENCIES PRIVATE LIMITED</t>
  </si>
  <si>
    <t>ADITYA MOHTA</t>
  </si>
  <si>
    <t>JTAPARIA</t>
  </si>
  <si>
    <t>NOVARATHANMAL PRAVEENKUMAR</t>
  </si>
  <si>
    <t>KAMANWALA</t>
  </si>
  <si>
    <t>MILIND KISHORE MADHANI HUF</t>
  </si>
  <si>
    <t>KCLINFRA</t>
  </si>
  <si>
    <t>MANAN JHAWAR</t>
  </si>
  <si>
    <t>JIGNESH AMRUTLAL THOBHANI</t>
  </si>
  <si>
    <t>LIBORD</t>
  </si>
  <si>
    <t>VANDNA LALIT DANGI</t>
  </si>
  <si>
    <t>NEHA SYSTEM SERVICES PRIVATE LIMITED</t>
  </si>
  <si>
    <t>LLFICL</t>
  </si>
  <si>
    <t>SYNERGY MONEYCONTROL PRIVATE LIMITED</t>
  </si>
  <si>
    <t>MNIL</t>
  </si>
  <si>
    <t>ALKA AVINASH SARANG</t>
  </si>
  <si>
    <t>MRCAGRO</t>
  </si>
  <si>
    <t>VISHAL KISHORE JAIN</t>
  </si>
  <si>
    <t>REENA VISHAL JAIN</t>
  </si>
  <si>
    <t>NBFOOT</t>
  </si>
  <si>
    <t>DARSHINI JATINBHAI PATEL</t>
  </si>
  <si>
    <t>PRABHULAL L PAREKH HUF</t>
  </si>
  <si>
    <t>OPTIFIN</t>
  </si>
  <si>
    <t>NIRBHAY FANCY VASSA</t>
  </si>
  <si>
    <t>ANUPAM HARSHAD VASSA</t>
  </si>
  <si>
    <t>AMOOLYA HARSHAD VASSA</t>
  </si>
  <si>
    <t>BLACKBERRY SAREES PRIVATE LIMITED</t>
  </si>
  <si>
    <t>EMRALD COMMERCIAL LIMITED</t>
  </si>
  <si>
    <t>PESB</t>
  </si>
  <si>
    <t>ADITYA RASHMIKANT DHARIA</t>
  </si>
  <si>
    <t>RAGHAV KAROL HUF</t>
  </si>
  <si>
    <t>SANGEETA SHETALBHAI SHAH</t>
  </si>
  <si>
    <t>QUINT</t>
  </si>
  <si>
    <t>RB DIVERSIFIED PRIVATE LIMITED</t>
  </si>
  <si>
    <t>SAMPRE</t>
  </si>
  <si>
    <t>ANILKUMAR</t>
  </si>
  <si>
    <t>TOYAMSL</t>
  </si>
  <si>
    <t>TALISMAN SECURITIES PRIVATE LIMITED</t>
  </si>
  <si>
    <t>CMSINFO</t>
  </si>
  <si>
    <t>CMS Info Systems Limited</t>
  </si>
  <si>
    <t>NORGES BANK ON ACCOUNT OF THE GOVERNMENT PENSION FUND GLOBAL</t>
  </si>
  <si>
    <t>ELECTCAST</t>
  </si>
  <si>
    <t>Electrosteel Cast Ltd.</t>
  </si>
  <si>
    <t>EXICOM</t>
  </si>
  <si>
    <t>Exicom Tele Systems Ltd</t>
  </si>
  <si>
    <t>GOKEX</t>
  </si>
  <si>
    <t>Gokaldas Exports Limited</t>
  </si>
  <si>
    <t>JAIPURKURT</t>
  </si>
  <si>
    <t>Nandani Creation Limited</t>
  </si>
  <si>
    <t>KRUNALKUMAR KANUJI THAKOR</t>
  </si>
  <si>
    <t>UPHAR HOMFIN PRIVATE LIMITED</t>
  </si>
  <si>
    <t>KOPRAN</t>
  </si>
  <si>
    <t>Kopran Ltd.</t>
  </si>
  <si>
    <t>QUANT MUTUAL FUND - QUANT SMALL CAP FUND</t>
  </si>
  <si>
    <t>MKPL</t>
  </si>
  <si>
    <t>M K Proteins Limited</t>
  </si>
  <si>
    <t>VIJAY SINGLA</t>
  </si>
  <si>
    <t>OWAIS</t>
  </si>
  <si>
    <t>Owais Metal</t>
  </si>
  <si>
    <t>MANRATAN RETAILS PRIVATE LIMITED</t>
  </si>
  <si>
    <t>PGINVIT</t>
  </si>
  <si>
    <t>POWERGRID Infra. INVITs</t>
  </si>
  <si>
    <t>VANGUARD TOTAL INTERNATIONAL STOCK INDEX FUND</t>
  </si>
  <si>
    <t>VANGUARD EMERGING MARKETS STOCK INDEX FUND A SERIES OF VIEIF</t>
  </si>
  <si>
    <t>REMSONSIND</t>
  </si>
  <si>
    <t>Remsons Industries Ltd</t>
  </si>
  <si>
    <t>RKEC</t>
  </si>
  <si>
    <t>RKEC Projects Limited</t>
  </si>
  <si>
    <t>BHARATI BHARAT KENIA</t>
  </si>
  <si>
    <t>SUBHANG  LADHA</t>
  </si>
  <si>
    <t>SINTERCOM</t>
  </si>
  <si>
    <t>Sintercom India Limited</t>
  </si>
  <si>
    <t>BELLWETHER CAPITAL PRIVATE LIMITED</t>
  </si>
  <si>
    <t>KIFS  ENTERPRISE</t>
  </si>
  <si>
    <t>SOUTHBANK</t>
  </si>
  <si>
    <t>South Indian Bank Ltd.</t>
  </si>
  <si>
    <t>Sundaram Finance Ltd.</t>
  </si>
  <si>
    <t>UBS PRINCIPAL CAPITAL ASIA LIMITED</t>
  </si>
  <si>
    <t>VIKASECO</t>
  </si>
  <si>
    <t>Vikas EcoTech Limited</t>
  </si>
  <si>
    <t>VISHWAS FINCAP SERVICES PRIVATE LIMITED</t>
  </si>
  <si>
    <t>VOLTAMP</t>
  </si>
  <si>
    <t>Voltamp Transformers Limi</t>
  </si>
  <si>
    <t>CITADEL SECURITIES INDIA MARKETS PRIVATE LIMITED</t>
  </si>
  <si>
    <t>INDIFRA</t>
  </si>
  <si>
    <t>Indifra Limited</t>
  </si>
  <si>
    <t>SPREAD X SECURITIES PRIVATE LIMITED</t>
  </si>
  <si>
    <t>GAURISHANKAR JHALANI</t>
  </si>
  <si>
    <t>OMFURN</t>
  </si>
  <si>
    <t>Omfurn India Limited</t>
  </si>
  <si>
    <t>BHAVYA JAIN</t>
  </si>
  <si>
    <t>BHARAT KUNVERJI KENIA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</si>
</sst>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5" borderId="33" applyNumberFormat="0" applyAlignment="0" applyProtection="0"/>
    <xf numFmtId="0" fontId="47" fillId="16" borderId="34" applyNumberFormat="0" applyAlignment="0" applyProtection="0"/>
    <xf numFmtId="0" fontId="48" fillId="16" borderId="33" applyNumberFormat="0" applyAlignment="0" applyProtection="0"/>
    <xf numFmtId="0" fontId="49" fillId="0" borderId="35" applyNumberFormat="0" applyFill="0" applyAlignment="0" applyProtection="0"/>
    <xf numFmtId="0" fontId="50" fillId="17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03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7" fillId="45" borderId="29" xfId="0" applyFont="1" applyFill="1" applyBorder="1" applyAlignment="1">
      <alignment horizontal="center" vertical="center"/>
    </xf>
    <xf numFmtId="16" fontId="36" fillId="45" borderId="22" xfId="0" applyNumberFormat="1" applyFont="1" applyFill="1" applyBorder="1" applyAlignment="1">
      <alignment horizontal="center" vertical="center"/>
    </xf>
    <xf numFmtId="0" fontId="36" fillId="45" borderId="0" xfId="0" applyFont="1" applyFill="1"/>
    <xf numFmtId="0" fontId="3" fillId="45" borderId="0" xfId="0" applyFont="1" applyFill="1" applyAlignment="1">
      <alignment horizontal="center"/>
    </xf>
    <xf numFmtId="0" fontId="3" fillId="45" borderId="0" xfId="0" applyFont="1" applyFill="1"/>
    <xf numFmtId="0" fontId="36" fillId="45" borderId="0" xfId="0" applyFont="1" applyFill="1" applyAlignment="1">
      <alignment horizontal="center" vertical="center"/>
    </xf>
    <xf numFmtId="165" fontId="36" fillId="45" borderId="0" xfId="0" applyNumberFormat="1" applyFont="1" applyFill="1" applyAlignment="1">
      <alignment horizontal="center" vertical="center"/>
    </xf>
    <xf numFmtId="0" fontId="0" fillId="45" borderId="0" xfId="0" applyFill="1"/>
    <xf numFmtId="166" fontId="36" fillId="45" borderId="29" xfId="0" applyNumberFormat="1" applyFont="1" applyFill="1" applyBorder="1" applyAlignment="1">
      <alignment horizontal="center" vertical="center"/>
    </xf>
    <xf numFmtId="2" fontId="36" fillId="45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0" fontId="36" fillId="0" borderId="7" xfId="0" applyFont="1" applyBorder="1"/>
    <xf numFmtId="0" fontId="37" fillId="0" borderId="7" xfId="0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10" fontId="37" fillId="0" borderId="39" xfId="0" applyNumberFormat="1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/>
    </xf>
    <xf numFmtId="16" fontId="37" fillId="0" borderId="39" xfId="0" applyNumberFormat="1" applyFont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0" fontId="37" fillId="6" borderId="29" xfId="0" applyFont="1" applyFill="1" applyBorder="1" applyAlignment="1">
      <alignment horizontal="center" vertical="center"/>
    </xf>
    <xf numFmtId="2" fontId="37" fillId="6" borderId="29" xfId="0" applyNumberFormat="1" applyFont="1" applyFill="1" applyBorder="1" applyAlignment="1">
      <alignment horizontal="center" vertical="center"/>
    </xf>
    <xf numFmtId="166" fontId="36" fillId="6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7" borderId="25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16" fontId="36" fillId="46" borderId="2" xfId="0" applyNumberFormat="1" applyFont="1" applyFill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49" fontId="37" fillId="11" borderId="29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5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43" fontId="36" fillId="43" borderId="29" xfId="0" applyNumberFormat="1" applyFont="1" applyFill="1" applyBorder="1" applyAlignment="1">
      <alignment horizontal="center" vertical="top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3" borderId="29" xfId="0" applyNumberFormat="1" applyFont="1" applyFill="1" applyBorder="1" applyAlignment="1">
      <alignment horizontal="center" vertical="center"/>
    </xf>
    <xf numFmtId="0" fontId="3" fillId="46" borderId="29" xfId="0" applyFont="1" applyFill="1" applyBorder="1" applyAlignment="1">
      <alignment horizontal="center" vertical="center"/>
    </xf>
    <xf numFmtId="165" fontId="36" fillId="46" borderId="29" xfId="0" applyNumberFormat="1" applyFont="1" applyFill="1" applyBorder="1" applyAlignment="1">
      <alignment horizontal="center" vertical="center"/>
    </xf>
    <xf numFmtId="15" fontId="3" fillId="46" borderId="29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left"/>
    </xf>
    <xf numFmtId="43" fontId="36" fillId="46" borderId="29" xfId="0" applyNumberFormat="1" applyFont="1" applyFill="1" applyBorder="1" applyAlignment="1">
      <alignment horizontal="center" vertical="top"/>
    </xf>
    <xf numFmtId="2" fontId="36" fillId="47" borderId="29" xfId="0" applyNumberFormat="1" applyFont="1" applyFill="1" applyBorder="1" applyAlignment="1">
      <alignment horizontal="center" vertical="center"/>
    </xf>
    <xf numFmtId="10" fontId="36" fillId="47" borderId="29" xfId="0" applyNumberFormat="1" applyFont="1" applyFill="1" applyBorder="1" applyAlignment="1">
      <alignment horizontal="center" vertical="center" wrapText="1"/>
    </xf>
    <xf numFmtId="16" fontId="36" fillId="47" borderId="29" xfId="0" applyNumberFormat="1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6" fontId="36" fillId="44" borderId="39" xfId="0" applyNumberFormat="1" applyFont="1" applyFill="1" applyBorder="1" applyAlignment="1">
      <alignment horizontal="center" vertical="center"/>
    </xf>
    <xf numFmtId="166" fontId="36" fillId="44" borderId="40" xfId="0" applyNumberFormat="1" applyFont="1" applyFill="1" applyBorder="1" applyAlignment="1">
      <alignment horizontal="center" vertical="center"/>
    </xf>
    <xf numFmtId="0" fontId="37" fillId="6" borderId="39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0" fontId="36" fillId="11" borderId="39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16" fontId="36" fillId="11" borderId="39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166" fontId="36" fillId="6" borderId="39" xfId="0" applyNumberFormat="1" applyFont="1" applyFill="1" applyBorder="1" applyAlignment="1">
      <alignment horizontal="center" vertical="center"/>
    </xf>
    <xf numFmtId="166" fontId="36" fillId="6" borderId="40" xfId="0" applyNumberFormat="1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" fontId="36" fillId="46" borderId="39" xfId="0" applyNumberFormat="1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166" fontId="36" fillId="47" borderId="40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45369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45369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6" t="s">
        <v>20</v>
      </c>
      <c r="F9" s="26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6"/>
      <c r="N9" s="27"/>
      <c r="O9" s="27"/>
      <c r="P9" s="27"/>
    </row>
    <row r="10" spans="1:16" ht="38.25">
      <c r="A10" s="365"/>
      <c r="B10" s="367"/>
      <c r="C10" s="367"/>
      <c r="D10" s="367"/>
      <c r="E10" s="28" t="s">
        <v>24</v>
      </c>
      <c r="F10" s="28" t="s">
        <v>24</v>
      </c>
      <c r="G10" s="238" t="s">
        <v>25</v>
      </c>
      <c r="H10" s="238" t="s">
        <v>26</v>
      </c>
      <c r="I10" s="238" t="s">
        <v>27</v>
      </c>
      <c r="J10" s="238" t="s">
        <v>28</v>
      </c>
      <c r="K10" s="238" t="s">
        <v>29</v>
      </c>
      <c r="L10" s="238" t="s">
        <v>30</v>
      </c>
      <c r="M10" s="238" t="s">
        <v>31</v>
      </c>
      <c r="N10" s="29" t="s">
        <v>32</v>
      </c>
      <c r="O10" s="29" t="s">
        <v>33</v>
      </c>
      <c r="P10" s="30" t="s">
        <v>840</v>
      </c>
    </row>
    <row r="11" spans="1:16" ht="12.75" customHeight="1">
      <c r="A11" s="245">
        <v>1</v>
      </c>
      <c r="B11" s="257" t="s">
        <v>34</v>
      </c>
      <c r="C11" s="235" t="s">
        <v>35</v>
      </c>
      <c r="D11" s="248">
        <v>45379</v>
      </c>
      <c r="E11" s="235">
        <v>22133.200000000001</v>
      </c>
      <c r="F11" s="235">
        <v>22108.649999999998</v>
      </c>
      <c r="G11" s="234">
        <v>22024.549999999996</v>
      </c>
      <c r="H11" s="234">
        <v>21915.899999999998</v>
      </c>
      <c r="I11" s="234">
        <v>21831.799999999996</v>
      </c>
      <c r="J11" s="234">
        <v>22217.299999999996</v>
      </c>
      <c r="K11" s="234">
        <v>22301.399999999994</v>
      </c>
      <c r="L11" s="234">
        <v>22410.049999999996</v>
      </c>
      <c r="M11" s="233">
        <v>22192.75</v>
      </c>
      <c r="N11" s="233">
        <v>22000</v>
      </c>
      <c r="O11" s="233">
        <v>16122500</v>
      </c>
      <c r="P11" s="236">
        <v>-3.5814825916460915E-3</v>
      </c>
    </row>
    <row r="12" spans="1:16" ht="12.75" customHeight="1">
      <c r="A12" s="245">
        <v>2</v>
      </c>
      <c r="B12" s="257" t="s">
        <v>34</v>
      </c>
      <c r="C12" s="235" t="s">
        <v>36</v>
      </c>
      <c r="D12" s="248">
        <v>45378</v>
      </c>
      <c r="E12" s="235">
        <v>46694.7</v>
      </c>
      <c r="F12" s="235">
        <v>46707.383333333331</v>
      </c>
      <c r="G12" s="234">
        <v>46427.566666666666</v>
      </c>
      <c r="H12" s="234">
        <v>46160.433333333334</v>
      </c>
      <c r="I12" s="234">
        <v>45880.616666666669</v>
      </c>
      <c r="J12" s="234">
        <v>46974.516666666663</v>
      </c>
      <c r="K12" s="234">
        <v>47254.333333333328</v>
      </c>
      <c r="L12" s="234">
        <v>47521.46666666666</v>
      </c>
      <c r="M12" s="233">
        <v>46987.199999999997</v>
      </c>
      <c r="N12" s="233">
        <v>46440.25</v>
      </c>
      <c r="O12" s="233">
        <v>5459880</v>
      </c>
      <c r="P12" s="236">
        <v>9.9610989950111271E-3</v>
      </c>
    </row>
    <row r="13" spans="1:16" ht="12.75" customHeight="1">
      <c r="A13" s="245">
        <v>3</v>
      </c>
      <c r="B13" s="257" t="s">
        <v>34</v>
      </c>
      <c r="C13" s="256" t="s">
        <v>37</v>
      </c>
      <c r="D13" s="250">
        <v>45377</v>
      </c>
      <c r="E13" s="249">
        <v>20677.75</v>
      </c>
      <c r="F13" s="249">
        <v>20677.216666666667</v>
      </c>
      <c r="G13" s="251">
        <v>20586.783333333333</v>
      </c>
      <c r="H13" s="251">
        <v>20495.816666666666</v>
      </c>
      <c r="I13" s="251">
        <v>20405.383333333331</v>
      </c>
      <c r="J13" s="251">
        <v>20768.183333333334</v>
      </c>
      <c r="K13" s="251">
        <v>20858.616666666669</v>
      </c>
      <c r="L13" s="251">
        <v>20949.583333333336</v>
      </c>
      <c r="M13" s="252">
        <v>20767.650000000001</v>
      </c>
      <c r="N13" s="252">
        <v>20586.25</v>
      </c>
      <c r="O13" s="252">
        <v>60840</v>
      </c>
      <c r="P13" s="253">
        <v>-0.14213197969543148</v>
      </c>
    </row>
    <row r="14" spans="1:16" ht="12.75" customHeight="1">
      <c r="A14" s="245">
        <v>4</v>
      </c>
      <c r="B14" s="257" t="s">
        <v>34</v>
      </c>
      <c r="C14" s="256" t="s">
        <v>38</v>
      </c>
      <c r="D14" s="250">
        <v>45373</v>
      </c>
      <c r="E14" s="249">
        <v>10464.25</v>
      </c>
      <c r="F14" s="249">
        <v>10422.449999999999</v>
      </c>
      <c r="G14" s="251">
        <v>10348.699999999997</v>
      </c>
      <c r="H14" s="251">
        <v>10233.149999999998</v>
      </c>
      <c r="I14" s="251">
        <v>10159.399999999996</v>
      </c>
      <c r="J14" s="251">
        <v>10537.999999999998</v>
      </c>
      <c r="K14" s="251">
        <v>10611.750000000002</v>
      </c>
      <c r="L14" s="251">
        <v>10727.3</v>
      </c>
      <c r="M14" s="252">
        <v>10496.2</v>
      </c>
      <c r="N14" s="252">
        <v>10306.9</v>
      </c>
      <c r="O14" s="252">
        <v>1785300</v>
      </c>
      <c r="P14" s="253">
        <v>1.9836339488453793E-2</v>
      </c>
    </row>
    <row r="15" spans="1:16" ht="12.75" customHeight="1">
      <c r="A15" s="245">
        <v>5</v>
      </c>
      <c r="B15" s="257" t="s">
        <v>39</v>
      </c>
      <c r="C15" s="249" t="s">
        <v>40</v>
      </c>
      <c r="D15" s="250">
        <v>45379</v>
      </c>
      <c r="E15" s="249">
        <v>637.70000000000005</v>
      </c>
      <c r="F15" s="249">
        <v>638.45000000000005</v>
      </c>
      <c r="G15" s="251">
        <v>629.45000000000005</v>
      </c>
      <c r="H15" s="251">
        <v>621.20000000000005</v>
      </c>
      <c r="I15" s="251">
        <v>612.20000000000005</v>
      </c>
      <c r="J15" s="251">
        <v>646.70000000000005</v>
      </c>
      <c r="K15" s="251">
        <v>655.7</v>
      </c>
      <c r="L15" s="251">
        <v>663.95</v>
      </c>
      <c r="M15" s="252">
        <v>647.45000000000005</v>
      </c>
      <c r="N15" s="252">
        <v>630.20000000000005</v>
      </c>
      <c r="O15" s="252">
        <v>14043000</v>
      </c>
      <c r="P15" s="253">
        <v>-1.8726853469359234E-2</v>
      </c>
    </row>
    <row r="16" spans="1:16" ht="12.75" customHeight="1">
      <c r="A16" s="245">
        <v>6</v>
      </c>
      <c r="B16" s="257" t="s">
        <v>41</v>
      </c>
      <c r="C16" s="254" t="s">
        <v>42</v>
      </c>
      <c r="D16" s="250">
        <v>45379</v>
      </c>
      <c r="E16" s="249">
        <v>5645.3</v>
      </c>
      <c r="F16" s="249">
        <v>5684.5999999999995</v>
      </c>
      <c r="G16" s="251">
        <v>5565.2499999999991</v>
      </c>
      <c r="H16" s="251">
        <v>5485.2</v>
      </c>
      <c r="I16" s="251">
        <v>5365.8499999999995</v>
      </c>
      <c r="J16" s="251">
        <v>5764.6499999999987</v>
      </c>
      <c r="K16" s="251">
        <v>5883.9999999999991</v>
      </c>
      <c r="L16" s="251">
        <v>5964.0499999999984</v>
      </c>
      <c r="M16" s="252">
        <v>5803.95</v>
      </c>
      <c r="N16" s="252">
        <v>5604.55</v>
      </c>
      <c r="O16" s="252">
        <v>1133500</v>
      </c>
      <c r="P16" s="253">
        <v>8.6763070077864289E-3</v>
      </c>
    </row>
    <row r="17" spans="1:16" ht="12.75" customHeight="1">
      <c r="A17" s="245">
        <v>7</v>
      </c>
      <c r="B17" s="257" t="s">
        <v>43</v>
      </c>
      <c r="C17" s="254" t="s">
        <v>44</v>
      </c>
      <c r="D17" s="250">
        <v>45379</v>
      </c>
      <c r="E17" s="249">
        <v>28471.200000000001</v>
      </c>
      <c r="F17" s="249">
        <v>28395.816666666669</v>
      </c>
      <c r="G17" s="251">
        <v>28203.483333333337</v>
      </c>
      <c r="H17" s="251">
        <v>27935.766666666666</v>
      </c>
      <c r="I17" s="251">
        <v>27743.433333333334</v>
      </c>
      <c r="J17" s="251">
        <v>28663.53333333334</v>
      </c>
      <c r="K17" s="251">
        <v>28855.866666666676</v>
      </c>
      <c r="L17" s="251">
        <v>29123.583333333343</v>
      </c>
      <c r="M17" s="252">
        <v>28588.15</v>
      </c>
      <c r="N17" s="252">
        <v>28128.1</v>
      </c>
      <c r="O17" s="252">
        <v>205400</v>
      </c>
      <c r="P17" s="253">
        <v>-1.0215882806476484E-2</v>
      </c>
    </row>
    <row r="18" spans="1:16" ht="12.75" customHeight="1">
      <c r="A18" s="245">
        <v>8</v>
      </c>
      <c r="B18" s="257" t="s">
        <v>45</v>
      </c>
      <c r="C18" s="255" t="s">
        <v>46</v>
      </c>
      <c r="D18" s="250">
        <v>45379</v>
      </c>
      <c r="E18" s="249">
        <v>174.2</v>
      </c>
      <c r="F18" s="249">
        <v>172.9</v>
      </c>
      <c r="G18" s="251">
        <v>171.10000000000002</v>
      </c>
      <c r="H18" s="251">
        <v>168.00000000000003</v>
      </c>
      <c r="I18" s="251">
        <v>166.20000000000005</v>
      </c>
      <c r="J18" s="251">
        <v>176</v>
      </c>
      <c r="K18" s="251">
        <v>177.8</v>
      </c>
      <c r="L18" s="251">
        <v>180.89999999999998</v>
      </c>
      <c r="M18" s="252">
        <v>174.7</v>
      </c>
      <c r="N18" s="252">
        <v>169.8</v>
      </c>
      <c r="O18" s="252">
        <v>58854600</v>
      </c>
      <c r="P18" s="253">
        <v>-2.7517886626307099E-4</v>
      </c>
    </row>
    <row r="19" spans="1:16" ht="12.75" customHeight="1">
      <c r="A19" s="245">
        <v>9</v>
      </c>
      <c r="B19" s="257" t="s">
        <v>47</v>
      </c>
      <c r="C19" s="252" t="s">
        <v>48</v>
      </c>
      <c r="D19" s="250">
        <v>45379</v>
      </c>
      <c r="E19" s="249">
        <v>208.1</v>
      </c>
      <c r="F19" s="249">
        <v>208.61666666666667</v>
      </c>
      <c r="G19" s="251">
        <v>204.33333333333334</v>
      </c>
      <c r="H19" s="251">
        <v>200.56666666666666</v>
      </c>
      <c r="I19" s="251">
        <v>196.28333333333333</v>
      </c>
      <c r="J19" s="251">
        <v>212.38333333333335</v>
      </c>
      <c r="K19" s="251">
        <v>216.66666666666666</v>
      </c>
      <c r="L19" s="251">
        <v>220.43333333333337</v>
      </c>
      <c r="M19" s="252">
        <v>212.9</v>
      </c>
      <c r="N19" s="252">
        <v>204.85</v>
      </c>
      <c r="O19" s="252">
        <v>44842200</v>
      </c>
      <c r="P19" s="253">
        <v>-3.2806191117092869E-2</v>
      </c>
    </row>
    <row r="20" spans="1:16" ht="12.75" customHeight="1">
      <c r="A20" s="245">
        <v>10</v>
      </c>
      <c r="B20" s="257" t="s">
        <v>49</v>
      </c>
      <c r="C20" s="249" t="s">
        <v>50</v>
      </c>
      <c r="D20" s="250">
        <v>45379</v>
      </c>
      <c r="E20" s="249">
        <v>2513.85</v>
      </c>
      <c r="F20" s="249">
        <v>2495.4</v>
      </c>
      <c r="G20" s="251">
        <v>2455.8000000000002</v>
      </c>
      <c r="H20" s="251">
        <v>2397.75</v>
      </c>
      <c r="I20" s="251">
        <v>2358.15</v>
      </c>
      <c r="J20" s="251">
        <v>2553.4500000000003</v>
      </c>
      <c r="K20" s="251">
        <v>2593.0499999999997</v>
      </c>
      <c r="L20" s="251">
        <v>2651.1000000000004</v>
      </c>
      <c r="M20" s="252">
        <v>2535</v>
      </c>
      <c r="N20" s="252">
        <v>2437.35</v>
      </c>
      <c r="O20" s="252">
        <v>4897500</v>
      </c>
      <c r="P20" s="253">
        <v>1.7514335577162803E-2</v>
      </c>
    </row>
    <row r="21" spans="1:16" ht="12.75" customHeight="1">
      <c r="A21" s="245">
        <v>11</v>
      </c>
      <c r="B21" s="257" t="s">
        <v>45</v>
      </c>
      <c r="C21" s="249" t="s">
        <v>51</v>
      </c>
      <c r="D21" s="250">
        <v>45379</v>
      </c>
      <c r="E21" s="249">
        <v>3143.05</v>
      </c>
      <c r="F21" s="249">
        <v>3123.1999999999994</v>
      </c>
      <c r="G21" s="251">
        <v>3092.0499999999988</v>
      </c>
      <c r="H21" s="251">
        <v>3041.0499999999993</v>
      </c>
      <c r="I21" s="251">
        <v>3009.8999999999987</v>
      </c>
      <c r="J21" s="251">
        <v>3174.1999999999989</v>
      </c>
      <c r="K21" s="251">
        <v>3205.3499999999995</v>
      </c>
      <c r="L21" s="251">
        <v>3256.349999999999</v>
      </c>
      <c r="M21" s="252">
        <v>3154.35</v>
      </c>
      <c r="N21" s="252">
        <v>3072.2</v>
      </c>
      <c r="O21" s="252">
        <v>18779400</v>
      </c>
      <c r="P21" s="253">
        <v>-2.7083864389497833E-3</v>
      </c>
    </row>
    <row r="22" spans="1:16" ht="12.75" customHeight="1">
      <c r="A22" s="245">
        <v>12</v>
      </c>
      <c r="B22" s="257" t="s">
        <v>45</v>
      </c>
      <c r="C22" s="249" t="s">
        <v>52</v>
      </c>
      <c r="D22" s="250">
        <v>45379</v>
      </c>
      <c r="E22" s="249">
        <v>1289.0999999999999</v>
      </c>
      <c r="F22" s="249">
        <v>1281.3</v>
      </c>
      <c r="G22" s="251">
        <v>1269.3999999999999</v>
      </c>
      <c r="H22" s="251">
        <v>1249.6999999999998</v>
      </c>
      <c r="I22" s="251">
        <v>1237.7999999999997</v>
      </c>
      <c r="J22" s="251">
        <v>1301</v>
      </c>
      <c r="K22" s="251">
        <v>1312.9</v>
      </c>
      <c r="L22" s="251">
        <v>1332.6000000000001</v>
      </c>
      <c r="M22" s="252">
        <v>1293.2</v>
      </c>
      <c r="N22" s="252">
        <v>1261.5999999999999</v>
      </c>
      <c r="O22" s="252">
        <v>45540800</v>
      </c>
      <c r="P22" s="253">
        <v>0.11477528639968668</v>
      </c>
    </row>
    <row r="23" spans="1:16" ht="12.75" customHeight="1">
      <c r="A23" s="245">
        <v>13</v>
      </c>
      <c r="B23" s="257" t="s">
        <v>43</v>
      </c>
      <c r="C23" s="249" t="s">
        <v>53</v>
      </c>
      <c r="D23" s="250">
        <v>45379</v>
      </c>
      <c r="E23" s="249">
        <v>5055.95</v>
      </c>
      <c r="F23" s="249">
        <v>5015.333333333333</v>
      </c>
      <c r="G23" s="251">
        <v>4921.1166666666659</v>
      </c>
      <c r="H23" s="251">
        <v>4786.2833333333328</v>
      </c>
      <c r="I23" s="251">
        <v>4692.0666666666657</v>
      </c>
      <c r="J23" s="251">
        <v>5150.1666666666661</v>
      </c>
      <c r="K23" s="251">
        <v>5244.3833333333332</v>
      </c>
      <c r="L23" s="251">
        <v>5379.2166666666662</v>
      </c>
      <c r="M23" s="252">
        <v>5109.55</v>
      </c>
      <c r="N23" s="252">
        <v>4880.5</v>
      </c>
      <c r="O23" s="252">
        <v>1088400</v>
      </c>
      <c r="P23" s="253">
        <v>-1.3236627379873073E-2</v>
      </c>
    </row>
    <row r="24" spans="1:16" ht="12.75" customHeight="1">
      <c r="A24" s="245">
        <v>14</v>
      </c>
      <c r="B24" s="257" t="s">
        <v>49</v>
      </c>
      <c r="C24" s="249" t="s">
        <v>54</v>
      </c>
      <c r="D24" s="250">
        <v>45379</v>
      </c>
      <c r="E24" s="249">
        <v>602.25</v>
      </c>
      <c r="F24" s="249">
        <v>595.1</v>
      </c>
      <c r="G24" s="251">
        <v>584.70000000000005</v>
      </c>
      <c r="H24" s="251">
        <v>567.15</v>
      </c>
      <c r="I24" s="251">
        <v>556.75</v>
      </c>
      <c r="J24" s="251">
        <v>612.65000000000009</v>
      </c>
      <c r="K24" s="251">
        <v>623.04999999999995</v>
      </c>
      <c r="L24" s="251">
        <v>640.60000000000014</v>
      </c>
      <c r="M24" s="252">
        <v>605.5</v>
      </c>
      <c r="N24" s="252">
        <v>577.54999999999995</v>
      </c>
      <c r="O24" s="252">
        <v>46323000</v>
      </c>
      <c r="P24" s="253">
        <v>2.0096717932456001E-2</v>
      </c>
    </row>
    <row r="25" spans="1:16" ht="12.75" customHeight="1">
      <c r="A25" s="245">
        <v>15</v>
      </c>
      <c r="B25" s="257" t="s">
        <v>45</v>
      </c>
      <c r="C25" s="249" t="s">
        <v>55</v>
      </c>
      <c r="D25" s="250">
        <v>45379</v>
      </c>
      <c r="E25" s="249">
        <v>6013.5</v>
      </c>
      <c r="F25" s="249">
        <v>6012.7166666666672</v>
      </c>
      <c r="G25" s="251">
        <v>5971.6833333333343</v>
      </c>
      <c r="H25" s="251">
        <v>5929.8666666666668</v>
      </c>
      <c r="I25" s="251">
        <v>5888.8333333333339</v>
      </c>
      <c r="J25" s="251">
        <v>6054.5333333333347</v>
      </c>
      <c r="K25" s="251">
        <v>6095.5666666666675</v>
      </c>
      <c r="L25" s="251">
        <v>6137.383333333335</v>
      </c>
      <c r="M25" s="252">
        <v>6053.75</v>
      </c>
      <c r="N25" s="252">
        <v>5970.9</v>
      </c>
      <c r="O25" s="252">
        <v>2483125</v>
      </c>
      <c r="P25" s="253">
        <v>3.2860188218166692E-2</v>
      </c>
    </row>
    <row r="26" spans="1:16" ht="12.75" customHeight="1">
      <c r="A26" s="245">
        <v>16</v>
      </c>
      <c r="B26" s="257" t="s">
        <v>56</v>
      </c>
      <c r="C26" s="249" t="s">
        <v>57</v>
      </c>
      <c r="D26" s="250">
        <v>45379</v>
      </c>
      <c r="E26" s="249">
        <v>473</v>
      </c>
      <c r="F26" s="249">
        <v>478.40000000000003</v>
      </c>
      <c r="G26" s="251">
        <v>460.60000000000008</v>
      </c>
      <c r="H26" s="251">
        <v>448.20000000000005</v>
      </c>
      <c r="I26" s="251">
        <v>430.40000000000009</v>
      </c>
      <c r="J26" s="251">
        <v>490.80000000000007</v>
      </c>
      <c r="K26" s="251">
        <v>508.6</v>
      </c>
      <c r="L26" s="251">
        <v>521</v>
      </c>
      <c r="M26" s="252">
        <v>496.2</v>
      </c>
      <c r="N26" s="252">
        <v>466</v>
      </c>
      <c r="O26" s="252">
        <v>14900500</v>
      </c>
      <c r="P26" s="253">
        <v>0.10251572327044026</v>
      </c>
    </row>
    <row r="27" spans="1:16" ht="12.75" customHeight="1">
      <c r="A27" s="245">
        <v>17</v>
      </c>
      <c r="B27" s="257" t="s">
        <v>56</v>
      </c>
      <c r="C27" s="249" t="s">
        <v>58</v>
      </c>
      <c r="D27" s="250">
        <v>45379</v>
      </c>
      <c r="E27" s="249">
        <v>162.69999999999999</v>
      </c>
      <c r="F27" s="249">
        <v>162.95000000000002</v>
      </c>
      <c r="G27" s="251">
        <v>160.75000000000003</v>
      </c>
      <c r="H27" s="251">
        <v>158.80000000000001</v>
      </c>
      <c r="I27" s="251">
        <v>156.60000000000002</v>
      </c>
      <c r="J27" s="251">
        <v>164.90000000000003</v>
      </c>
      <c r="K27" s="251">
        <v>167.10000000000002</v>
      </c>
      <c r="L27" s="251">
        <v>169.05000000000004</v>
      </c>
      <c r="M27" s="252">
        <v>165.15</v>
      </c>
      <c r="N27" s="252">
        <v>161</v>
      </c>
      <c r="O27" s="252">
        <v>114195000</v>
      </c>
      <c r="P27" s="253">
        <v>2.5273837313700843E-2</v>
      </c>
    </row>
    <row r="28" spans="1:16" ht="12.75" customHeight="1">
      <c r="A28" s="245">
        <v>18</v>
      </c>
      <c r="B28" s="257" t="s">
        <v>59</v>
      </c>
      <c r="C28" s="249" t="s">
        <v>60</v>
      </c>
      <c r="D28" s="250">
        <v>45379</v>
      </c>
      <c r="E28" s="249">
        <v>2878.35</v>
      </c>
      <c r="F28" s="249">
        <v>2881</v>
      </c>
      <c r="G28" s="251">
        <v>2862</v>
      </c>
      <c r="H28" s="251">
        <v>2845.65</v>
      </c>
      <c r="I28" s="251">
        <v>2826.65</v>
      </c>
      <c r="J28" s="251">
        <v>2897.35</v>
      </c>
      <c r="K28" s="251">
        <v>2916.35</v>
      </c>
      <c r="L28" s="251">
        <v>2932.7</v>
      </c>
      <c r="M28" s="252">
        <v>2900</v>
      </c>
      <c r="N28" s="252">
        <v>2864.65</v>
      </c>
      <c r="O28" s="252">
        <v>7737800</v>
      </c>
      <c r="P28" s="253">
        <v>2.8415736310473151E-2</v>
      </c>
    </row>
    <row r="29" spans="1:16" ht="12.75" customHeight="1">
      <c r="A29" s="245">
        <v>19</v>
      </c>
      <c r="B29" s="257" t="s">
        <v>45</v>
      </c>
      <c r="C29" s="249" t="s">
        <v>61</v>
      </c>
      <c r="D29" s="250">
        <v>45379</v>
      </c>
      <c r="E29" s="249">
        <v>2032.55</v>
      </c>
      <c r="F29" s="249">
        <v>2012.3500000000001</v>
      </c>
      <c r="G29" s="251">
        <v>1985.2500000000002</v>
      </c>
      <c r="H29" s="251">
        <v>1937.95</v>
      </c>
      <c r="I29" s="251">
        <v>1910.8500000000001</v>
      </c>
      <c r="J29" s="251">
        <v>2059.6500000000005</v>
      </c>
      <c r="K29" s="251">
        <v>2086.75</v>
      </c>
      <c r="L29" s="251">
        <v>2134.0500000000002</v>
      </c>
      <c r="M29" s="252">
        <v>2039.45</v>
      </c>
      <c r="N29" s="252">
        <v>1965.05</v>
      </c>
      <c r="O29" s="252">
        <v>3453103</v>
      </c>
      <c r="P29" s="253">
        <v>-2.0152736529486636E-3</v>
      </c>
    </row>
    <row r="30" spans="1:16" ht="12.75" customHeight="1">
      <c r="A30" s="245">
        <v>20</v>
      </c>
      <c r="B30" s="257" t="s">
        <v>45</v>
      </c>
      <c r="C30" s="254" t="s">
        <v>62</v>
      </c>
      <c r="D30" s="250">
        <v>45379</v>
      </c>
      <c r="E30" s="249">
        <v>6025.85</v>
      </c>
      <c r="F30" s="249">
        <v>6011.3166666666657</v>
      </c>
      <c r="G30" s="251">
        <v>5947.9333333333316</v>
      </c>
      <c r="H30" s="251">
        <v>5870.0166666666655</v>
      </c>
      <c r="I30" s="251">
        <v>5806.6333333333314</v>
      </c>
      <c r="J30" s="251">
        <v>6089.2333333333318</v>
      </c>
      <c r="K30" s="251">
        <v>6152.6166666666668</v>
      </c>
      <c r="L30" s="251">
        <v>6230.5333333333319</v>
      </c>
      <c r="M30" s="252">
        <v>6074.7</v>
      </c>
      <c r="N30" s="252">
        <v>5933.4</v>
      </c>
      <c r="O30" s="252">
        <v>347550</v>
      </c>
      <c r="P30" s="253">
        <v>-1.6762147252280923E-2</v>
      </c>
    </row>
    <row r="31" spans="1:16" ht="12.75" customHeight="1">
      <c r="A31" s="245">
        <v>21</v>
      </c>
      <c r="B31" s="257" t="s">
        <v>63</v>
      </c>
      <c r="C31" s="249" t="s">
        <v>64</v>
      </c>
      <c r="D31" s="250">
        <v>45379</v>
      </c>
      <c r="E31" s="249">
        <v>580.35</v>
      </c>
      <c r="F31" s="249">
        <v>581.93333333333339</v>
      </c>
      <c r="G31" s="251">
        <v>576.01666666666677</v>
      </c>
      <c r="H31" s="251">
        <v>571.68333333333339</v>
      </c>
      <c r="I31" s="251">
        <v>565.76666666666677</v>
      </c>
      <c r="J31" s="251">
        <v>586.26666666666677</v>
      </c>
      <c r="K31" s="251">
        <v>592.18333333333328</v>
      </c>
      <c r="L31" s="251">
        <v>596.51666666666677</v>
      </c>
      <c r="M31" s="252">
        <v>587.85</v>
      </c>
      <c r="N31" s="252">
        <v>577.6</v>
      </c>
      <c r="O31" s="252">
        <v>20889000</v>
      </c>
      <c r="P31" s="253">
        <v>2.5377969762419007E-2</v>
      </c>
    </row>
    <row r="32" spans="1:16" ht="12.75" customHeight="1">
      <c r="A32" s="245">
        <v>22</v>
      </c>
      <c r="B32" s="257" t="s">
        <v>43</v>
      </c>
      <c r="C32" s="249" t="s">
        <v>65</v>
      </c>
      <c r="D32" s="250">
        <v>45379</v>
      </c>
      <c r="E32" s="249">
        <v>1005.65</v>
      </c>
      <c r="F32" s="249">
        <v>1005.6833333333334</v>
      </c>
      <c r="G32" s="251">
        <v>986.26666666666688</v>
      </c>
      <c r="H32" s="251">
        <v>966.88333333333344</v>
      </c>
      <c r="I32" s="251">
        <v>947.46666666666692</v>
      </c>
      <c r="J32" s="251">
        <v>1025.0666666666668</v>
      </c>
      <c r="K32" s="251">
        <v>1044.4833333333333</v>
      </c>
      <c r="L32" s="251">
        <v>1063.8666666666668</v>
      </c>
      <c r="M32" s="252">
        <v>1025.0999999999999</v>
      </c>
      <c r="N32" s="252">
        <v>986.3</v>
      </c>
      <c r="O32" s="252">
        <v>19316000</v>
      </c>
      <c r="P32" s="253">
        <v>-2.3196306391500249E-2</v>
      </c>
    </row>
    <row r="33" spans="1:16" ht="12.75" customHeight="1">
      <c r="A33" s="245">
        <v>23</v>
      </c>
      <c r="B33" s="257" t="s">
        <v>63</v>
      </c>
      <c r="C33" s="249" t="s">
        <v>66</v>
      </c>
      <c r="D33" s="250">
        <v>45379</v>
      </c>
      <c r="E33" s="249">
        <v>1051.4000000000001</v>
      </c>
      <c r="F33" s="249">
        <v>1049.5333333333335</v>
      </c>
      <c r="G33" s="251">
        <v>1037.366666666667</v>
      </c>
      <c r="H33" s="251">
        <v>1023.3333333333335</v>
      </c>
      <c r="I33" s="251">
        <v>1011.166666666667</v>
      </c>
      <c r="J33" s="251">
        <v>1063.5666666666671</v>
      </c>
      <c r="K33" s="251">
        <v>1075.7333333333336</v>
      </c>
      <c r="L33" s="251">
        <v>1089.7666666666671</v>
      </c>
      <c r="M33" s="252">
        <v>1061.7</v>
      </c>
      <c r="N33" s="252">
        <v>1035.5</v>
      </c>
      <c r="O33" s="252">
        <v>50968125</v>
      </c>
      <c r="P33" s="253">
        <v>6.8976365566872463E-2</v>
      </c>
    </row>
    <row r="34" spans="1:16" ht="12.75" customHeight="1">
      <c r="A34" s="245">
        <v>24</v>
      </c>
      <c r="B34" s="257" t="s">
        <v>56</v>
      </c>
      <c r="C34" s="249" t="s">
        <v>67</v>
      </c>
      <c r="D34" s="250">
        <v>45379</v>
      </c>
      <c r="E34" s="249">
        <v>8355.7999999999993</v>
      </c>
      <c r="F34" s="249">
        <v>8300.4</v>
      </c>
      <c r="G34" s="251">
        <v>8181.1999999999989</v>
      </c>
      <c r="H34" s="251">
        <v>8006.5999999999995</v>
      </c>
      <c r="I34" s="251">
        <v>7887.3999999999987</v>
      </c>
      <c r="J34" s="251">
        <v>8475</v>
      </c>
      <c r="K34" s="251">
        <v>8594.2000000000007</v>
      </c>
      <c r="L34" s="251">
        <v>8768.7999999999993</v>
      </c>
      <c r="M34" s="252">
        <v>8419.6</v>
      </c>
      <c r="N34" s="252">
        <v>8125.8</v>
      </c>
      <c r="O34" s="252">
        <v>2490750</v>
      </c>
      <c r="P34" s="253">
        <v>4.2334442092530995E-3</v>
      </c>
    </row>
    <row r="35" spans="1:16" ht="12.75" customHeight="1">
      <c r="A35" s="245">
        <v>25</v>
      </c>
      <c r="B35" s="257" t="s">
        <v>68</v>
      </c>
      <c r="C35" s="249" t="s">
        <v>69</v>
      </c>
      <c r="D35" s="250">
        <v>45379</v>
      </c>
      <c r="E35" s="249">
        <v>1578.85</v>
      </c>
      <c r="F35" s="249">
        <v>1578.9666666666665</v>
      </c>
      <c r="G35" s="251">
        <v>1560.7833333333328</v>
      </c>
      <c r="H35" s="251">
        <v>1542.7166666666665</v>
      </c>
      <c r="I35" s="251">
        <v>1524.5333333333328</v>
      </c>
      <c r="J35" s="251">
        <v>1597.0333333333328</v>
      </c>
      <c r="K35" s="251">
        <v>1615.2166666666667</v>
      </c>
      <c r="L35" s="251">
        <v>1633.2833333333328</v>
      </c>
      <c r="M35" s="252">
        <v>1597.15</v>
      </c>
      <c r="N35" s="252">
        <v>1560.9</v>
      </c>
      <c r="O35" s="252">
        <v>10226500</v>
      </c>
      <c r="P35" s="253">
        <v>2.401489903940404E-3</v>
      </c>
    </row>
    <row r="36" spans="1:16" ht="12.75" customHeight="1">
      <c r="A36" s="245">
        <v>26</v>
      </c>
      <c r="B36" s="257" t="s">
        <v>68</v>
      </c>
      <c r="C36" s="249" t="s">
        <v>70</v>
      </c>
      <c r="D36" s="250">
        <v>45379</v>
      </c>
      <c r="E36" s="249">
        <v>6526.55</v>
      </c>
      <c r="F36" s="249">
        <v>6503.1333333333341</v>
      </c>
      <c r="G36" s="251">
        <v>6401.2666666666682</v>
      </c>
      <c r="H36" s="251">
        <v>6275.9833333333345</v>
      </c>
      <c r="I36" s="251">
        <v>6174.1166666666686</v>
      </c>
      <c r="J36" s="251">
        <v>6628.4166666666679</v>
      </c>
      <c r="K36" s="251">
        <v>6730.2833333333347</v>
      </c>
      <c r="L36" s="251">
        <v>6855.5666666666675</v>
      </c>
      <c r="M36" s="252">
        <v>6605</v>
      </c>
      <c r="N36" s="252">
        <v>6377.85</v>
      </c>
      <c r="O36" s="252">
        <v>8961000</v>
      </c>
      <c r="P36" s="253">
        <v>-6.3134646296998137E-2</v>
      </c>
    </row>
    <row r="37" spans="1:16" ht="12.75" customHeight="1">
      <c r="A37" s="245">
        <v>27</v>
      </c>
      <c r="B37" s="257" t="s">
        <v>56</v>
      </c>
      <c r="C37" s="249" t="s">
        <v>71</v>
      </c>
      <c r="D37" s="250">
        <v>45379</v>
      </c>
      <c r="E37" s="249">
        <v>2276.4</v>
      </c>
      <c r="F37" s="249">
        <v>2271.3666666666663</v>
      </c>
      <c r="G37" s="251">
        <v>2247.7333333333327</v>
      </c>
      <c r="H37" s="251">
        <v>2219.0666666666662</v>
      </c>
      <c r="I37" s="251">
        <v>2195.4333333333325</v>
      </c>
      <c r="J37" s="251">
        <v>2300.0333333333328</v>
      </c>
      <c r="K37" s="251">
        <v>2323.666666666667</v>
      </c>
      <c r="L37" s="251">
        <v>2352.333333333333</v>
      </c>
      <c r="M37" s="252">
        <v>2295</v>
      </c>
      <c r="N37" s="252">
        <v>2242.6999999999998</v>
      </c>
      <c r="O37" s="252">
        <v>2399700</v>
      </c>
      <c r="P37" s="253">
        <v>-1.0024752475247525E-2</v>
      </c>
    </row>
    <row r="38" spans="1:16" ht="12.75" customHeight="1">
      <c r="A38" s="245">
        <v>28</v>
      </c>
      <c r="B38" s="257" t="s">
        <v>45</v>
      </c>
      <c r="C38" s="255" t="s">
        <v>72</v>
      </c>
      <c r="D38" s="250">
        <v>45379</v>
      </c>
      <c r="E38" s="249">
        <v>361</v>
      </c>
      <c r="F38" s="249">
        <v>358.76666666666665</v>
      </c>
      <c r="G38" s="251">
        <v>353.7833333333333</v>
      </c>
      <c r="H38" s="251">
        <v>346.56666666666666</v>
      </c>
      <c r="I38" s="251">
        <v>341.58333333333331</v>
      </c>
      <c r="J38" s="251">
        <v>365.98333333333329</v>
      </c>
      <c r="K38" s="251">
        <v>370.96666666666664</v>
      </c>
      <c r="L38" s="251">
        <v>378.18333333333328</v>
      </c>
      <c r="M38" s="252">
        <v>363.75</v>
      </c>
      <c r="N38" s="252">
        <v>351.55</v>
      </c>
      <c r="O38" s="252">
        <v>11124800</v>
      </c>
      <c r="P38" s="253">
        <v>4.2897855107244635E-2</v>
      </c>
    </row>
    <row r="39" spans="1:16" ht="12.75" customHeight="1">
      <c r="A39" s="245">
        <v>29</v>
      </c>
      <c r="B39" s="257" t="s">
        <v>63</v>
      </c>
      <c r="C39" s="249" t="s">
        <v>73</v>
      </c>
      <c r="D39" s="250">
        <v>45379</v>
      </c>
      <c r="E39" s="249">
        <v>184.1</v>
      </c>
      <c r="F39" s="249">
        <v>183.5</v>
      </c>
      <c r="G39" s="251">
        <v>180.3</v>
      </c>
      <c r="H39" s="251">
        <v>176.5</v>
      </c>
      <c r="I39" s="251">
        <v>173.3</v>
      </c>
      <c r="J39" s="251">
        <v>187.3</v>
      </c>
      <c r="K39" s="251">
        <v>190.5</v>
      </c>
      <c r="L39" s="251">
        <v>194.3</v>
      </c>
      <c r="M39" s="252">
        <v>186.7</v>
      </c>
      <c r="N39" s="252">
        <v>179.7</v>
      </c>
      <c r="O39" s="252">
        <v>107900000</v>
      </c>
      <c r="P39" s="253">
        <v>6.084057903447633E-3</v>
      </c>
    </row>
    <row r="40" spans="1:16" ht="12.75" customHeight="1">
      <c r="A40" s="245">
        <v>30</v>
      </c>
      <c r="B40" s="257" t="s">
        <v>63</v>
      </c>
      <c r="C40" s="249" t="s">
        <v>74</v>
      </c>
      <c r="D40" s="250">
        <v>45379</v>
      </c>
      <c r="E40" s="249">
        <v>255.2</v>
      </c>
      <c r="F40" s="249">
        <v>256.25</v>
      </c>
      <c r="G40" s="251">
        <v>249.75</v>
      </c>
      <c r="H40" s="251">
        <v>244.3</v>
      </c>
      <c r="I40" s="251">
        <v>237.8</v>
      </c>
      <c r="J40" s="251">
        <v>261.7</v>
      </c>
      <c r="K40" s="251">
        <v>268.2</v>
      </c>
      <c r="L40" s="251">
        <v>273.64999999999998</v>
      </c>
      <c r="M40" s="252">
        <v>262.75</v>
      </c>
      <c r="N40" s="252">
        <v>250.8</v>
      </c>
      <c r="O40" s="252">
        <v>130089375</v>
      </c>
      <c r="P40" s="253">
        <v>1.3698317910379725E-2</v>
      </c>
    </row>
    <row r="41" spans="1:16" ht="12.75" customHeight="1">
      <c r="A41" s="245">
        <v>31</v>
      </c>
      <c r="B41" s="257" t="s">
        <v>59</v>
      </c>
      <c r="C41" s="249" t="s">
        <v>75</v>
      </c>
      <c r="D41" s="250">
        <v>45379</v>
      </c>
      <c r="E41" s="249">
        <v>1395.75</v>
      </c>
      <c r="F41" s="249">
        <v>1402.8999999999999</v>
      </c>
      <c r="G41" s="251">
        <v>1385.8499999999997</v>
      </c>
      <c r="H41" s="251">
        <v>1375.9499999999998</v>
      </c>
      <c r="I41" s="251">
        <v>1358.8999999999996</v>
      </c>
      <c r="J41" s="251">
        <v>1412.7999999999997</v>
      </c>
      <c r="K41" s="251">
        <v>1429.85</v>
      </c>
      <c r="L41" s="251">
        <v>1439.7499999999998</v>
      </c>
      <c r="M41" s="252">
        <v>1419.95</v>
      </c>
      <c r="N41" s="252">
        <v>1393</v>
      </c>
      <c r="O41" s="252">
        <v>3367125</v>
      </c>
      <c r="P41" s="253">
        <v>9.1031692515171955E-3</v>
      </c>
    </row>
    <row r="42" spans="1:16" ht="12.75" customHeight="1">
      <c r="A42" s="245">
        <v>32</v>
      </c>
      <c r="B42" s="257" t="s">
        <v>41</v>
      </c>
      <c r="C42" s="249" t="s">
        <v>76</v>
      </c>
      <c r="D42" s="250">
        <v>45379</v>
      </c>
      <c r="E42" s="249">
        <v>189.4</v>
      </c>
      <c r="F42" s="249">
        <v>188.6</v>
      </c>
      <c r="G42" s="251">
        <v>180.2</v>
      </c>
      <c r="H42" s="251">
        <v>171</v>
      </c>
      <c r="I42" s="251">
        <v>162.6</v>
      </c>
      <c r="J42" s="251">
        <v>197.79999999999998</v>
      </c>
      <c r="K42" s="251">
        <v>206.20000000000002</v>
      </c>
      <c r="L42" s="251">
        <v>215.39999999999998</v>
      </c>
      <c r="M42" s="252">
        <v>197</v>
      </c>
      <c r="N42" s="252">
        <v>179.4</v>
      </c>
      <c r="O42" s="252">
        <v>181254300</v>
      </c>
      <c r="P42" s="253">
        <v>7.9395790902919219E-2</v>
      </c>
    </row>
    <row r="43" spans="1:16" ht="12.75" customHeight="1">
      <c r="A43" s="245">
        <v>33</v>
      </c>
      <c r="B43" s="257" t="s">
        <v>59</v>
      </c>
      <c r="C43" s="249" t="s">
        <v>77</v>
      </c>
      <c r="D43" s="250">
        <v>45379</v>
      </c>
      <c r="E43" s="249">
        <v>558.20000000000005</v>
      </c>
      <c r="F43" s="249">
        <v>559.1</v>
      </c>
      <c r="G43" s="251">
        <v>555.20000000000005</v>
      </c>
      <c r="H43" s="251">
        <v>552.20000000000005</v>
      </c>
      <c r="I43" s="251">
        <v>548.30000000000007</v>
      </c>
      <c r="J43" s="251">
        <v>562.1</v>
      </c>
      <c r="K43" s="251">
        <v>565.99999999999989</v>
      </c>
      <c r="L43" s="251">
        <v>569</v>
      </c>
      <c r="M43" s="252">
        <v>563</v>
      </c>
      <c r="N43" s="252">
        <v>556.1</v>
      </c>
      <c r="O43" s="252">
        <v>15719880</v>
      </c>
      <c r="P43" s="253">
        <v>-8.6572879380670941E-3</v>
      </c>
    </row>
    <row r="44" spans="1:16" ht="12.75" customHeight="1">
      <c r="A44" s="245">
        <v>34</v>
      </c>
      <c r="B44" s="257" t="s">
        <v>56</v>
      </c>
      <c r="C44" s="249" t="s">
        <v>78</v>
      </c>
      <c r="D44" s="250">
        <v>45379</v>
      </c>
      <c r="E44" s="249">
        <v>1120.05</v>
      </c>
      <c r="F44" s="249">
        <v>1117.6666666666665</v>
      </c>
      <c r="G44" s="251">
        <v>1103.2333333333331</v>
      </c>
      <c r="H44" s="251">
        <v>1086.4166666666665</v>
      </c>
      <c r="I44" s="251">
        <v>1071.9833333333331</v>
      </c>
      <c r="J44" s="251">
        <v>1134.4833333333331</v>
      </c>
      <c r="K44" s="251">
        <v>1148.9166666666665</v>
      </c>
      <c r="L44" s="251">
        <v>1165.7333333333331</v>
      </c>
      <c r="M44" s="252">
        <v>1132.0999999999999</v>
      </c>
      <c r="N44" s="252">
        <v>1100.8499999999999</v>
      </c>
      <c r="O44" s="252">
        <v>7924000</v>
      </c>
      <c r="P44" s="253">
        <v>-2.6236559139784947E-2</v>
      </c>
    </row>
    <row r="45" spans="1:16" ht="12.75" customHeight="1">
      <c r="A45" s="245">
        <v>35</v>
      </c>
      <c r="B45" s="257" t="s">
        <v>79</v>
      </c>
      <c r="C45" s="249" t="s">
        <v>80</v>
      </c>
      <c r="D45" s="250">
        <v>45379</v>
      </c>
      <c r="E45" s="249">
        <v>1222.0999999999999</v>
      </c>
      <c r="F45" s="249">
        <v>1213.9166666666665</v>
      </c>
      <c r="G45" s="251">
        <v>1203.0333333333331</v>
      </c>
      <c r="H45" s="251">
        <v>1183.9666666666665</v>
      </c>
      <c r="I45" s="251">
        <v>1173.083333333333</v>
      </c>
      <c r="J45" s="251">
        <v>1232.9833333333331</v>
      </c>
      <c r="K45" s="251">
        <v>1243.8666666666663</v>
      </c>
      <c r="L45" s="251">
        <v>1262.9333333333332</v>
      </c>
      <c r="M45" s="252">
        <v>1224.8</v>
      </c>
      <c r="N45" s="252">
        <v>1194.8499999999999</v>
      </c>
      <c r="O45" s="252">
        <v>35463500</v>
      </c>
      <c r="P45" s="253">
        <v>2.1396519645397832E-2</v>
      </c>
    </row>
    <row r="46" spans="1:16" ht="12.75" customHeight="1">
      <c r="A46" s="245">
        <v>36</v>
      </c>
      <c r="B46" s="257" t="s">
        <v>41</v>
      </c>
      <c r="C46" s="249" t="s">
        <v>81</v>
      </c>
      <c r="D46" s="250">
        <v>45379</v>
      </c>
      <c r="E46" s="249">
        <v>217.6</v>
      </c>
      <c r="F46" s="249">
        <v>217.68333333333331</v>
      </c>
      <c r="G46" s="251">
        <v>207.56666666666661</v>
      </c>
      <c r="H46" s="251">
        <v>197.5333333333333</v>
      </c>
      <c r="I46" s="251">
        <v>187.4166666666666</v>
      </c>
      <c r="J46" s="251">
        <v>227.71666666666661</v>
      </c>
      <c r="K46" s="251">
        <v>237.83333333333334</v>
      </c>
      <c r="L46" s="251">
        <v>247.86666666666662</v>
      </c>
      <c r="M46" s="252">
        <v>227.8</v>
      </c>
      <c r="N46" s="252">
        <v>207.65</v>
      </c>
      <c r="O46" s="252">
        <v>93576000</v>
      </c>
      <c r="P46" s="253">
        <v>-9.1215010452251055E-2</v>
      </c>
    </row>
    <row r="47" spans="1:16" ht="12.75" customHeight="1">
      <c r="A47" s="245">
        <v>37</v>
      </c>
      <c r="B47" s="257" t="s">
        <v>43</v>
      </c>
      <c r="C47" s="249" t="s">
        <v>82</v>
      </c>
      <c r="D47" s="250">
        <v>45379</v>
      </c>
      <c r="E47" s="249">
        <v>252.6</v>
      </c>
      <c r="F47" s="249">
        <v>255.6</v>
      </c>
      <c r="G47" s="251">
        <v>247.95</v>
      </c>
      <c r="H47" s="251">
        <v>243.29999999999998</v>
      </c>
      <c r="I47" s="251">
        <v>235.64999999999998</v>
      </c>
      <c r="J47" s="251">
        <v>260.25</v>
      </c>
      <c r="K47" s="251">
        <v>267.90000000000003</v>
      </c>
      <c r="L47" s="251">
        <v>272.55</v>
      </c>
      <c r="M47" s="252">
        <v>263.25</v>
      </c>
      <c r="N47" s="252">
        <v>250.95</v>
      </c>
      <c r="O47" s="252">
        <v>54065000</v>
      </c>
      <c r="P47" s="253">
        <v>0.10965159833752373</v>
      </c>
    </row>
    <row r="48" spans="1:16" ht="12.75" customHeight="1">
      <c r="A48" s="245">
        <v>38</v>
      </c>
      <c r="B48" s="257" t="s">
        <v>56</v>
      </c>
      <c r="C48" s="249" t="s">
        <v>83</v>
      </c>
      <c r="D48" s="250">
        <v>45379</v>
      </c>
      <c r="E48" s="249">
        <v>29668.55</v>
      </c>
      <c r="F48" s="249">
        <v>29512.416666666668</v>
      </c>
      <c r="G48" s="251">
        <v>29186.133333333335</v>
      </c>
      <c r="H48" s="251">
        <v>28703.716666666667</v>
      </c>
      <c r="I48" s="251">
        <v>28377.433333333334</v>
      </c>
      <c r="J48" s="251">
        <v>29994.833333333336</v>
      </c>
      <c r="K48" s="251">
        <v>30321.116666666669</v>
      </c>
      <c r="L48" s="251">
        <v>30803.533333333336</v>
      </c>
      <c r="M48" s="252">
        <v>29838.7</v>
      </c>
      <c r="N48" s="252">
        <v>29030</v>
      </c>
      <c r="O48" s="252">
        <v>253550</v>
      </c>
      <c r="P48" s="253">
        <v>2.2997780915876537E-2</v>
      </c>
    </row>
    <row r="49" spans="1:16" ht="12.75" customHeight="1">
      <c r="A49" s="245">
        <v>39</v>
      </c>
      <c r="B49" s="257" t="s">
        <v>84</v>
      </c>
      <c r="C49" s="249" t="s">
        <v>85</v>
      </c>
      <c r="D49" s="250">
        <v>45379</v>
      </c>
      <c r="E49" s="249">
        <v>587</v>
      </c>
      <c r="F49" s="249">
        <v>582.9666666666667</v>
      </c>
      <c r="G49" s="251">
        <v>563.53333333333342</v>
      </c>
      <c r="H49" s="251">
        <v>540.06666666666672</v>
      </c>
      <c r="I49" s="251">
        <v>520.63333333333344</v>
      </c>
      <c r="J49" s="251">
        <v>606.43333333333339</v>
      </c>
      <c r="K49" s="251">
        <v>625.86666666666679</v>
      </c>
      <c r="L49" s="251">
        <v>649.33333333333337</v>
      </c>
      <c r="M49" s="252">
        <v>602.4</v>
      </c>
      <c r="N49" s="252">
        <v>559.5</v>
      </c>
      <c r="O49" s="252">
        <v>29158200</v>
      </c>
      <c r="P49" s="253">
        <v>7.525811668117925E-3</v>
      </c>
    </row>
    <row r="50" spans="1:16" ht="12.75" customHeight="1">
      <c r="A50" s="245">
        <v>40</v>
      </c>
      <c r="B50" s="257" t="s">
        <v>59</v>
      </c>
      <c r="C50" s="249" t="s">
        <v>86</v>
      </c>
      <c r="D50" s="250">
        <v>45379</v>
      </c>
      <c r="E50" s="249">
        <v>4991.1000000000004</v>
      </c>
      <c r="F50" s="249">
        <v>4982.6333333333332</v>
      </c>
      <c r="G50" s="251">
        <v>4940.8666666666668</v>
      </c>
      <c r="H50" s="251">
        <v>4890.6333333333332</v>
      </c>
      <c r="I50" s="251">
        <v>4848.8666666666668</v>
      </c>
      <c r="J50" s="251">
        <v>5032.8666666666668</v>
      </c>
      <c r="K50" s="251">
        <v>5074.6333333333332</v>
      </c>
      <c r="L50" s="251">
        <v>5124.8666666666668</v>
      </c>
      <c r="M50" s="252">
        <v>5024.3999999999996</v>
      </c>
      <c r="N50" s="252">
        <v>4932.3999999999996</v>
      </c>
      <c r="O50" s="252">
        <v>2309000</v>
      </c>
      <c r="P50" s="253">
        <v>-2.5656173516752468E-2</v>
      </c>
    </row>
    <row r="51" spans="1:16" ht="12.75" customHeight="1">
      <c r="A51" s="245">
        <v>41</v>
      </c>
      <c r="B51" s="257" t="s">
        <v>87</v>
      </c>
      <c r="C51" s="254" t="s">
        <v>88</v>
      </c>
      <c r="D51" s="250">
        <v>45379</v>
      </c>
      <c r="E51" s="249">
        <v>758.7</v>
      </c>
      <c r="F51" s="249">
        <v>753.25</v>
      </c>
      <c r="G51" s="251">
        <v>743.7</v>
      </c>
      <c r="H51" s="251">
        <v>728.7</v>
      </c>
      <c r="I51" s="251">
        <v>719.15000000000009</v>
      </c>
      <c r="J51" s="251">
        <v>768.25</v>
      </c>
      <c r="K51" s="251">
        <v>777.8</v>
      </c>
      <c r="L51" s="251">
        <v>792.8</v>
      </c>
      <c r="M51" s="252">
        <v>762.8</v>
      </c>
      <c r="N51" s="252">
        <v>738.25</v>
      </c>
      <c r="O51" s="252">
        <v>7244000</v>
      </c>
      <c r="P51" s="253">
        <v>-3.6189462480042574E-2</v>
      </c>
    </row>
    <row r="52" spans="1:16" ht="12.75" customHeight="1">
      <c r="A52" s="245">
        <v>42</v>
      </c>
      <c r="B52" s="257" t="s">
        <v>63</v>
      </c>
      <c r="C52" s="249" t="s">
        <v>89</v>
      </c>
      <c r="D52" s="250">
        <v>45379</v>
      </c>
      <c r="E52" s="249">
        <v>551.20000000000005</v>
      </c>
      <c r="F52" s="249">
        <v>545.9666666666667</v>
      </c>
      <c r="G52" s="251">
        <v>536.33333333333337</v>
      </c>
      <c r="H52" s="251">
        <v>521.4666666666667</v>
      </c>
      <c r="I52" s="251">
        <v>511.83333333333337</v>
      </c>
      <c r="J52" s="251">
        <v>560.83333333333337</v>
      </c>
      <c r="K52" s="251">
        <v>570.46666666666658</v>
      </c>
      <c r="L52" s="251">
        <v>585.33333333333337</v>
      </c>
      <c r="M52" s="252">
        <v>555.6</v>
      </c>
      <c r="N52" s="252">
        <v>531.1</v>
      </c>
      <c r="O52" s="252">
        <v>52914600</v>
      </c>
      <c r="P52" s="253">
        <v>5.3089736700698546E-2</v>
      </c>
    </row>
    <row r="53" spans="1:16" ht="12.75" customHeight="1">
      <c r="A53" s="245">
        <v>43</v>
      </c>
      <c r="B53" s="257" t="s">
        <v>68</v>
      </c>
      <c r="C53" s="256" t="s">
        <v>90</v>
      </c>
      <c r="D53" s="250">
        <v>45379</v>
      </c>
      <c r="E53" s="249">
        <v>728.6</v>
      </c>
      <c r="F53" s="249">
        <v>723.9</v>
      </c>
      <c r="G53" s="251">
        <v>714.75</v>
      </c>
      <c r="H53" s="251">
        <v>700.9</v>
      </c>
      <c r="I53" s="251">
        <v>691.75</v>
      </c>
      <c r="J53" s="251">
        <v>737.75</v>
      </c>
      <c r="K53" s="251">
        <v>746.89999999999986</v>
      </c>
      <c r="L53" s="251">
        <v>760.75</v>
      </c>
      <c r="M53" s="252">
        <v>733.05</v>
      </c>
      <c r="N53" s="252">
        <v>710.05</v>
      </c>
      <c r="O53" s="252">
        <v>4049175</v>
      </c>
      <c r="P53" s="253">
        <v>1.7144256674014206E-2</v>
      </c>
    </row>
    <row r="54" spans="1:16" ht="12.75" customHeight="1">
      <c r="A54" s="245">
        <v>44</v>
      </c>
      <c r="B54" s="257" t="s">
        <v>45</v>
      </c>
      <c r="C54" s="254" t="s">
        <v>91</v>
      </c>
      <c r="D54" s="250">
        <v>45379</v>
      </c>
      <c r="E54" s="249">
        <v>348.45</v>
      </c>
      <c r="F54" s="249">
        <v>346.86666666666662</v>
      </c>
      <c r="G54" s="251">
        <v>342.08333333333326</v>
      </c>
      <c r="H54" s="251">
        <v>335.71666666666664</v>
      </c>
      <c r="I54" s="251">
        <v>330.93333333333328</v>
      </c>
      <c r="J54" s="251">
        <v>353.23333333333323</v>
      </c>
      <c r="K54" s="251">
        <v>358.01666666666665</v>
      </c>
      <c r="L54" s="251">
        <v>364.38333333333321</v>
      </c>
      <c r="M54" s="252">
        <v>351.65</v>
      </c>
      <c r="N54" s="252">
        <v>340.5</v>
      </c>
      <c r="O54" s="252">
        <v>8217500</v>
      </c>
      <c r="P54" s="253">
        <v>-8.027522935779817E-3</v>
      </c>
    </row>
    <row r="55" spans="1:16" ht="12.75" customHeight="1">
      <c r="A55" s="245">
        <v>45</v>
      </c>
      <c r="B55" s="257" t="s">
        <v>68</v>
      </c>
      <c r="C55" s="249" t="s">
        <v>92</v>
      </c>
      <c r="D55" s="250">
        <v>45379</v>
      </c>
      <c r="E55" s="249">
        <v>1069.8499999999999</v>
      </c>
      <c r="F55" s="249">
        <v>1071.8999999999999</v>
      </c>
      <c r="G55" s="251">
        <v>1056.9499999999998</v>
      </c>
      <c r="H55" s="251">
        <v>1044.05</v>
      </c>
      <c r="I55" s="251">
        <v>1029.0999999999999</v>
      </c>
      <c r="J55" s="251">
        <v>1084.7999999999997</v>
      </c>
      <c r="K55" s="251">
        <v>1099.75</v>
      </c>
      <c r="L55" s="251">
        <v>1112.6499999999996</v>
      </c>
      <c r="M55" s="252">
        <v>1086.8499999999999</v>
      </c>
      <c r="N55" s="252">
        <v>1059</v>
      </c>
      <c r="O55" s="252">
        <v>13141875</v>
      </c>
      <c r="P55" s="253">
        <v>-3.6563573883161511E-2</v>
      </c>
    </row>
    <row r="56" spans="1:16" ht="12.75" customHeight="1">
      <c r="A56" s="245">
        <v>46</v>
      </c>
      <c r="B56" s="257" t="s">
        <v>43</v>
      </c>
      <c r="C56" s="249" t="s">
        <v>93</v>
      </c>
      <c r="D56" s="250">
        <v>45379</v>
      </c>
      <c r="E56" s="249">
        <v>1490.95</v>
      </c>
      <c r="F56" s="249">
        <v>1488.3666666666668</v>
      </c>
      <c r="G56" s="251">
        <v>1474.1833333333336</v>
      </c>
      <c r="H56" s="251">
        <v>1457.4166666666667</v>
      </c>
      <c r="I56" s="251">
        <v>1443.2333333333336</v>
      </c>
      <c r="J56" s="251">
        <v>1505.1333333333337</v>
      </c>
      <c r="K56" s="251">
        <v>1519.3166666666671</v>
      </c>
      <c r="L56" s="251">
        <v>1536.0833333333337</v>
      </c>
      <c r="M56" s="252">
        <v>1502.55</v>
      </c>
      <c r="N56" s="252">
        <v>1471.6</v>
      </c>
      <c r="O56" s="252">
        <v>10064600</v>
      </c>
      <c r="P56" s="253">
        <v>1.358080579447714E-3</v>
      </c>
    </row>
    <row r="57" spans="1:16" ht="12.75" customHeight="1">
      <c r="A57" s="245">
        <v>47</v>
      </c>
      <c r="B57" s="257" t="s">
        <v>45</v>
      </c>
      <c r="C57" s="249" t="s">
        <v>94</v>
      </c>
      <c r="D57" s="250">
        <v>45379</v>
      </c>
      <c r="E57" s="249">
        <v>417.2</v>
      </c>
      <c r="F57" s="249">
        <v>416.43333333333334</v>
      </c>
      <c r="G57" s="251">
        <v>404.06666666666666</v>
      </c>
      <c r="H57" s="251">
        <v>390.93333333333334</v>
      </c>
      <c r="I57" s="251">
        <v>378.56666666666666</v>
      </c>
      <c r="J57" s="251">
        <v>429.56666666666666</v>
      </c>
      <c r="K57" s="251">
        <v>441.93333333333334</v>
      </c>
      <c r="L57" s="251">
        <v>455.06666666666666</v>
      </c>
      <c r="M57" s="252">
        <v>428.8</v>
      </c>
      <c r="N57" s="252">
        <v>403.3</v>
      </c>
      <c r="O57" s="252">
        <v>62922300</v>
      </c>
      <c r="P57" s="253">
        <v>5.8164995055798842E-2</v>
      </c>
    </row>
    <row r="58" spans="1:16" ht="12.75" customHeight="1">
      <c r="A58" s="245">
        <v>48</v>
      </c>
      <c r="B58" s="257" t="s">
        <v>87</v>
      </c>
      <c r="C58" s="249" t="s">
        <v>95</v>
      </c>
      <c r="D58" s="250">
        <v>45379</v>
      </c>
      <c r="E58" s="249">
        <v>6142.95</v>
      </c>
      <c r="F58" s="249">
        <v>6109.55</v>
      </c>
      <c r="G58" s="251">
        <v>6061</v>
      </c>
      <c r="H58" s="251">
        <v>5979.05</v>
      </c>
      <c r="I58" s="251">
        <v>5930.5</v>
      </c>
      <c r="J58" s="251">
        <v>6191.5</v>
      </c>
      <c r="K58" s="251">
        <v>6240.0500000000011</v>
      </c>
      <c r="L58" s="251">
        <v>6322</v>
      </c>
      <c r="M58" s="252">
        <v>6158.1</v>
      </c>
      <c r="N58" s="252">
        <v>6027.6</v>
      </c>
      <c r="O58" s="252">
        <v>1414200</v>
      </c>
      <c r="P58" s="253">
        <v>5.0101268521479583E-3</v>
      </c>
    </row>
    <row r="59" spans="1:16" ht="12.75" customHeight="1">
      <c r="A59" s="245">
        <v>49</v>
      </c>
      <c r="B59" s="257" t="s">
        <v>59</v>
      </c>
      <c r="C59" s="249" t="s">
        <v>96</v>
      </c>
      <c r="D59" s="250">
        <v>45379</v>
      </c>
      <c r="E59" s="249">
        <v>2718.35</v>
      </c>
      <c r="F59" s="249">
        <v>2709.5666666666671</v>
      </c>
      <c r="G59" s="251">
        <v>2680.1333333333341</v>
      </c>
      <c r="H59" s="251">
        <v>2641.916666666667</v>
      </c>
      <c r="I59" s="251">
        <v>2612.483333333334</v>
      </c>
      <c r="J59" s="251">
        <v>2747.7833333333342</v>
      </c>
      <c r="K59" s="251">
        <v>2777.2166666666676</v>
      </c>
      <c r="L59" s="251">
        <v>2815.4333333333343</v>
      </c>
      <c r="M59" s="252">
        <v>2739</v>
      </c>
      <c r="N59" s="252">
        <v>2671.35</v>
      </c>
      <c r="O59" s="252">
        <v>3581900</v>
      </c>
      <c r="P59" s="253">
        <v>7.2746331236897277E-2</v>
      </c>
    </row>
    <row r="60" spans="1:16" ht="12.75" customHeight="1">
      <c r="A60" s="245">
        <v>50</v>
      </c>
      <c r="B60" s="257" t="s">
        <v>45</v>
      </c>
      <c r="C60" s="249" t="s">
        <v>97</v>
      </c>
      <c r="D60" s="250">
        <v>45379</v>
      </c>
      <c r="E60" s="249">
        <v>868.75</v>
      </c>
      <c r="F60" s="249">
        <v>863.31666666666661</v>
      </c>
      <c r="G60" s="251">
        <v>852.23333333333323</v>
      </c>
      <c r="H60" s="251">
        <v>835.71666666666658</v>
      </c>
      <c r="I60" s="251">
        <v>824.63333333333321</v>
      </c>
      <c r="J60" s="251">
        <v>879.83333333333326</v>
      </c>
      <c r="K60" s="251">
        <v>890.91666666666674</v>
      </c>
      <c r="L60" s="251">
        <v>907.43333333333328</v>
      </c>
      <c r="M60" s="252">
        <v>874.4</v>
      </c>
      <c r="N60" s="252">
        <v>846.8</v>
      </c>
      <c r="O60" s="252">
        <v>18868000</v>
      </c>
      <c r="P60" s="253">
        <v>3.6170212765957448E-3</v>
      </c>
    </row>
    <row r="61" spans="1:16" ht="12.75" customHeight="1">
      <c r="A61" s="245">
        <v>51</v>
      </c>
      <c r="B61" s="257" t="s">
        <v>45</v>
      </c>
      <c r="C61" s="256" t="s">
        <v>98</v>
      </c>
      <c r="D61" s="250">
        <v>45379</v>
      </c>
      <c r="E61" s="249">
        <v>1074.45</v>
      </c>
      <c r="F61" s="249">
        <v>1075.0666666666666</v>
      </c>
      <c r="G61" s="251">
        <v>1061.3833333333332</v>
      </c>
      <c r="H61" s="251">
        <v>1048.3166666666666</v>
      </c>
      <c r="I61" s="251">
        <v>1034.6333333333332</v>
      </c>
      <c r="J61" s="251">
        <v>1088.1333333333332</v>
      </c>
      <c r="K61" s="251">
        <v>1101.8166666666666</v>
      </c>
      <c r="L61" s="251">
        <v>1114.8833333333332</v>
      </c>
      <c r="M61" s="252">
        <v>1088.75</v>
      </c>
      <c r="N61" s="252">
        <v>1062</v>
      </c>
      <c r="O61" s="252">
        <v>1409800</v>
      </c>
      <c r="P61" s="253">
        <v>4.7866805411030174E-2</v>
      </c>
    </row>
    <row r="62" spans="1:16" ht="12.75" customHeight="1">
      <c r="A62" s="245">
        <v>52</v>
      </c>
      <c r="B62" s="257" t="s">
        <v>41</v>
      </c>
      <c r="C62" s="254" t="s">
        <v>99</v>
      </c>
      <c r="D62" s="250">
        <v>45379</v>
      </c>
      <c r="E62" s="249">
        <v>277.39999999999998</v>
      </c>
      <c r="F62" s="249">
        <v>279.93333333333334</v>
      </c>
      <c r="G62" s="251">
        <v>273.36666666666667</v>
      </c>
      <c r="H62" s="251">
        <v>269.33333333333331</v>
      </c>
      <c r="I62" s="251">
        <v>262.76666666666665</v>
      </c>
      <c r="J62" s="251">
        <v>283.9666666666667</v>
      </c>
      <c r="K62" s="251">
        <v>290.53333333333342</v>
      </c>
      <c r="L62" s="251">
        <v>294.56666666666672</v>
      </c>
      <c r="M62" s="252">
        <v>286.5</v>
      </c>
      <c r="N62" s="252">
        <v>275.89999999999998</v>
      </c>
      <c r="O62" s="252">
        <v>18462600</v>
      </c>
      <c r="P62" s="253">
        <v>5.0706822372464662E-2</v>
      </c>
    </row>
    <row r="63" spans="1:16" ht="12.75" customHeight="1">
      <c r="A63" s="245">
        <v>53</v>
      </c>
      <c r="B63" s="257" t="s">
        <v>63</v>
      </c>
      <c r="C63" s="249" t="s">
        <v>100</v>
      </c>
      <c r="D63" s="250">
        <v>45379</v>
      </c>
      <c r="E63" s="249">
        <v>129.15</v>
      </c>
      <c r="F63" s="249">
        <v>128.88333333333335</v>
      </c>
      <c r="G63" s="251">
        <v>127.9666666666667</v>
      </c>
      <c r="H63" s="251">
        <v>126.78333333333335</v>
      </c>
      <c r="I63" s="251">
        <v>125.86666666666669</v>
      </c>
      <c r="J63" s="251">
        <v>130.06666666666672</v>
      </c>
      <c r="K63" s="251">
        <v>130.98333333333341</v>
      </c>
      <c r="L63" s="251">
        <v>132.16666666666671</v>
      </c>
      <c r="M63" s="252">
        <v>129.80000000000001</v>
      </c>
      <c r="N63" s="252">
        <v>127.7</v>
      </c>
      <c r="O63" s="252">
        <v>46440000</v>
      </c>
      <c r="P63" s="253">
        <v>-1.3976991721320288E-3</v>
      </c>
    </row>
    <row r="64" spans="1:16" ht="12.75" customHeight="1">
      <c r="A64" s="245">
        <v>54</v>
      </c>
      <c r="B64" s="257" t="s">
        <v>41</v>
      </c>
      <c r="C64" s="249" t="s">
        <v>101</v>
      </c>
      <c r="D64" s="250">
        <v>45379</v>
      </c>
      <c r="E64" s="249">
        <v>2720.95</v>
      </c>
      <c r="F64" s="249">
        <v>2722.7666666666664</v>
      </c>
      <c r="G64" s="251">
        <v>2687.4333333333329</v>
      </c>
      <c r="H64" s="251">
        <v>2653.9166666666665</v>
      </c>
      <c r="I64" s="251">
        <v>2618.583333333333</v>
      </c>
      <c r="J64" s="251">
        <v>2756.2833333333328</v>
      </c>
      <c r="K64" s="251">
        <v>2791.6166666666668</v>
      </c>
      <c r="L64" s="251">
        <v>2825.1333333333328</v>
      </c>
      <c r="M64" s="252">
        <v>2758.1</v>
      </c>
      <c r="N64" s="252">
        <v>2689.25</v>
      </c>
      <c r="O64" s="252">
        <v>3553500</v>
      </c>
      <c r="P64" s="253">
        <v>-2.0345711686378297E-2</v>
      </c>
    </row>
    <row r="65" spans="1:16" ht="12.75" customHeight="1">
      <c r="A65" s="245">
        <v>55</v>
      </c>
      <c r="B65" s="257" t="s">
        <v>59</v>
      </c>
      <c r="C65" s="249" t="s">
        <v>102</v>
      </c>
      <c r="D65" s="250">
        <v>45379</v>
      </c>
      <c r="E65" s="249">
        <v>529</v>
      </c>
      <c r="F65" s="249">
        <v>529.7166666666667</v>
      </c>
      <c r="G65" s="251">
        <v>526.68333333333339</v>
      </c>
      <c r="H65" s="251">
        <v>524.36666666666667</v>
      </c>
      <c r="I65" s="251">
        <v>521.33333333333337</v>
      </c>
      <c r="J65" s="251">
        <v>532.03333333333342</v>
      </c>
      <c r="K65" s="251">
        <v>535.06666666666672</v>
      </c>
      <c r="L65" s="251">
        <v>537.38333333333344</v>
      </c>
      <c r="M65" s="252">
        <v>532.75</v>
      </c>
      <c r="N65" s="252">
        <v>527.4</v>
      </c>
      <c r="O65" s="252">
        <v>22278750</v>
      </c>
      <c r="P65" s="253">
        <v>3.6038065206374231E-3</v>
      </c>
    </row>
    <row r="66" spans="1:16" ht="12.75" customHeight="1">
      <c r="A66" s="245">
        <v>56</v>
      </c>
      <c r="B66" s="257" t="s">
        <v>49</v>
      </c>
      <c r="C66" s="254" t="s">
        <v>103</v>
      </c>
      <c r="D66" s="250">
        <v>45379</v>
      </c>
      <c r="E66" s="249">
        <v>1888.8</v>
      </c>
      <c r="F66" s="249">
        <v>1884.5833333333333</v>
      </c>
      <c r="G66" s="251">
        <v>1866.1166666666666</v>
      </c>
      <c r="H66" s="251">
        <v>1843.4333333333334</v>
      </c>
      <c r="I66" s="251">
        <v>1824.9666666666667</v>
      </c>
      <c r="J66" s="251">
        <v>1907.2666666666664</v>
      </c>
      <c r="K66" s="251">
        <v>1925.7333333333331</v>
      </c>
      <c r="L66" s="251">
        <v>1948.4166666666663</v>
      </c>
      <c r="M66" s="252">
        <v>1903.05</v>
      </c>
      <c r="N66" s="252">
        <v>1861.9</v>
      </c>
      <c r="O66" s="252">
        <v>3330000</v>
      </c>
      <c r="P66" s="253">
        <v>-7.2296340463590967E-3</v>
      </c>
    </row>
    <row r="67" spans="1:16" ht="12.75" customHeight="1">
      <c r="A67" s="245">
        <v>57</v>
      </c>
      <c r="B67" s="257" t="s">
        <v>39</v>
      </c>
      <c r="C67" s="249" t="s">
        <v>104</v>
      </c>
      <c r="D67" s="250">
        <v>45379</v>
      </c>
      <c r="E67" s="249">
        <v>2109.4</v>
      </c>
      <c r="F67" s="249">
        <v>2107.9500000000003</v>
      </c>
      <c r="G67" s="251">
        <v>2087.4500000000007</v>
      </c>
      <c r="H67" s="251">
        <v>2065.5000000000005</v>
      </c>
      <c r="I67" s="251">
        <v>2045.0000000000009</v>
      </c>
      <c r="J67" s="251">
        <v>2129.9000000000005</v>
      </c>
      <c r="K67" s="251">
        <v>2150.3999999999996</v>
      </c>
      <c r="L67" s="251">
        <v>2172.3500000000004</v>
      </c>
      <c r="M67" s="252">
        <v>2128.4499999999998</v>
      </c>
      <c r="N67" s="252">
        <v>2086</v>
      </c>
      <c r="O67" s="252">
        <v>2763600</v>
      </c>
      <c r="P67" s="253">
        <v>-3.1381885077372577E-3</v>
      </c>
    </row>
    <row r="68" spans="1:16" ht="12.75" customHeight="1">
      <c r="A68" s="245">
        <v>58</v>
      </c>
      <c r="B68" s="257" t="s">
        <v>43</v>
      </c>
      <c r="C68" s="254" t="s">
        <v>106</v>
      </c>
      <c r="D68" s="250">
        <v>45379</v>
      </c>
      <c r="E68" s="249">
        <v>3502.45</v>
      </c>
      <c r="F68" s="249">
        <v>3504.1166666666663</v>
      </c>
      <c r="G68" s="251">
        <v>3471.6333333333328</v>
      </c>
      <c r="H68" s="251">
        <v>3440.8166666666666</v>
      </c>
      <c r="I68" s="251">
        <v>3408.333333333333</v>
      </c>
      <c r="J68" s="251">
        <v>3534.9333333333325</v>
      </c>
      <c r="K68" s="251">
        <v>3567.4166666666661</v>
      </c>
      <c r="L68" s="251">
        <v>3598.2333333333322</v>
      </c>
      <c r="M68" s="252">
        <v>3536.6</v>
      </c>
      <c r="N68" s="252">
        <v>3473.3</v>
      </c>
      <c r="O68" s="252">
        <v>3875600</v>
      </c>
      <c r="P68" s="253">
        <v>2.3276263383851447E-3</v>
      </c>
    </row>
    <row r="69" spans="1:16" ht="12.75" customHeight="1">
      <c r="A69" s="245">
        <v>59</v>
      </c>
      <c r="B69" s="257" t="s">
        <v>45</v>
      </c>
      <c r="C69" s="249" t="s">
        <v>107</v>
      </c>
      <c r="D69" s="250">
        <v>45379</v>
      </c>
      <c r="E69" s="249">
        <v>6975.75</v>
      </c>
      <c r="F69" s="249">
        <v>6901.2333333333327</v>
      </c>
      <c r="G69" s="251">
        <v>6808.4166666666652</v>
      </c>
      <c r="H69" s="251">
        <v>6641.0833333333321</v>
      </c>
      <c r="I69" s="251">
        <v>6548.2666666666646</v>
      </c>
      <c r="J69" s="251">
        <v>7068.5666666666657</v>
      </c>
      <c r="K69" s="251">
        <v>7161.3833333333332</v>
      </c>
      <c r="L69" s="251">
        <v>7328.7166666666662</v>
      </c>
      <c r="M69" s="252">
        <v>6994.05</v>
      </c>
      <c r="N69" s="252">
        <v>6733.9</v>
      </c>
      <c r="O69" s="252">
        <v>1365200</v>
      </c>
      <c r="P69" s="253">
        <v>-5.8028013523770093E-2</v>
      </c>
    </row>
    <row r="70" spans="1:16" ht="12.75" customHeight="1">
      <c r="A70" s="245">
        <v>60</v>
      </c>
      <c r="B70" s="257" t="s">
        <v>108</v>
      </c>
      <c r="C70" s="256" t="s">
        <v>109</v>
      </c>
      <c r="D70" s="250">
        <v>45379</v>
      </c>
      <c r="E70" s="249">
        <v>827.5</v>
      </c>
      <c r="F70" s="249">
        <v>830.98333333333323</v>
      </c>
      <c r="G70" s="251">
        <v>809.66666666666652</v>
      </c>
      <c r="H70" s="251">
        <v>791.83333333333326</v>
      </c>
      <c r="I70" s="251">
        <v>770.51666666666654</v>
      </c>
      <c r="J70" s="251">
        <v>848.81666666666649</v>
      </c>
      <c r="K70" s="251">
        <v>870.13333333333333</v>
      </c>
      <c r="L70" s="251">
        <v>887.96666666666647</v>
      </c>
      <c r="M70" s="252">
        <v>852.3</v>
      </c>
      <c r="N70" s="252">
        <v>813.15</v>
      </c>
      <c r="O70" s="252">
        <v>39725400</v>
      </c>
      <c r="P70" s="253">
        <v>3.2551357378736545E-2</v>
      </c>
    </row>
    <row r="71" spans="1:16" ht="12.75" customHeight="1">
      <c r="A71" s="245">
        <v>61</v>
      </c>
      <c r="B71" s="257" t="s">
        <v>43</v>
      </c>
      <c r="C71" s="249" t="s">
        <v>110</v>
      </c>
      <c r="D71" s="250">
        <v>45379</v>
      </c>
      <c r="E71" s="249">
        <v>6307.8</v>
      </c>
      <c r="F71" s="249">
        <v>6288.3499999999995</v>
      </c>
      <c r="G71" s="251">
        <v>6247.7499999999991</v>
      </c>
      <c r="H71" s="251">
        <v>6187.7</v>
      </c>
      <c r="I71" s="251">
        <v>6147.0999999999995</v>
      </c>
      <c r="J71" s="251">
        <v>6348.3999999999987</v>
      </c>
      <c r="K71" s="251">
        <v>6388.9999999999991</v>
      </c>
      <c r="L71" s="251">
        <v>6449.0499999999984</v>
      </c>
      <c r="M71" s="252">
        <v>6328.95</v>
      </c>
      <c r="N71" s="252">
        <v>6228.3</v>
      </c>
      <c r="O71" s="252">
        <v>2066125</v>
      </c>
      <c r="P71" s="253">
        <v>-2.5814816997701419E-2</v>
      </c>
    </row>
    <row r="72" spans="1:16" ht="12.75" customHeight="1">
      <c r="A72" s="245">
        <v>62</v>
      </c>
      <c r="B72" s="257" t="s">
        <v>56</v>
      </c>
      <c r="C72" s="249" t="s">
        <v>111</v>
      </c>
      <c r="D72" s="250">
        <v>45379</v>
      </c>
      <c r="E72" s="249">
        <v>3757.2</v>
      </c>
      <c r="F72" s="249">
        <v>3756.9666666666667</v>
      </c>
      <c r="G72" s="251">
        <v>3721.9333333333334</v>
      </c>
      <c r="H72" s="251">
        <v>3686.6666666666665</v>
      </c>
      <c r="I72" s="251">
        <v>3651.6333333333332</v>
      </c>
      <c r="J72" s="251">
        <v>3792.2333333333336</v>
      </c>
      <c r="K72" s="251">
        <v>3827.2666666666673</v>
      </c>
      <c r="L72" s="251">
        <v>3862.5333333333338</v>
      </c>
      <c r="M72" s="252">
        <v>3792</v>
      </c>
      <c r="N72" s="252">
        <v>3721.7</v>
      </c>
      <c r="O72" s="252">
        <v>3613050</v>
      </c>
      <c r="P72" s="253">
        <v>-1.713796058269066E-2</v>
      </c>
    </row>
    <row r="73" spans="1:16" ht="12.75" customHeight="1">
      <c r="A73" s="245">
        <v>63</v>
      </c>
      <c r="B73" s="257" t="s">
        <v>56</v>
      </c>
      <c r="C73" s="249" t="s">
        <v>112</v>
      </c>
      <c r="D73" s="250">
        <v>45379</v>
      </c>
      <c r="E73" s="249">
        <v>2715.95</v>
      </c>
      <c r="F73" s="249">
        <v>2724.833333333333</v>
      </c>
      <c r="G73" s="251">
        <v>2679.0666666666662</v>
      </c>
      <c r="H73" s="251">
        <v>2642.1833333333329</v>
      </c>
      <c r="I73" s="251">
        <v>2596.4166666666661</v>
      </c>
      <c r="J73" s="251">
        <v>2761.7166666666662</v>
      </c>
      <c r="K73" s="251">
        <v>2807.4833333333327</v>
      </c>
      <c r="L73" s="251">
        <v>2844.3666666666663</v>
      </c>
      <c r="M73" s="252">
        <v>2770.6</v>
      </c>
      <c r="N73" s="252">
        <v>2687.95</v>
      </c>
      <c r="O73" s="252">
        <v>2013550</v>
      </c>
      <c r="P73" s="253">
        <v>1.9157088122605363E-3</v>
      </c>
    </row>
    <row r="74" spans="1:16" ht="12.75" customHeight="1">
      <c r="A74" s="245">
        <v>64</v>
      </c>
      <c r="B74" s="257" t="s">
        <v>56</v>
      </c>
      <c r="C74" s="249" t="s">
        <v>113</v>
      </c>
      <c r="D74" s="250">
        <v>45379</v>
      </c>
      <c r="E74" s="249">
        <v>306.8</v>
      </c>
      <c r="F74" s="249">
        <v>304.95000000000005</v>
      </c>
      <c r="G74" s="251">
        <v>301.55000000000007</v>
      </c>
      <c r="H74" s="251">
        <v>296.3</v>
      </c>
      <c r="I74" s="251">
        <v>292.90000000000003</v>
      </c>
      <c r="J74" s="251">
        <v>310.2000000000001</v>
      </c>
      <c r="K74" s="251">
        <v>313.60000000000008</v>
      </c>
      <c r="L74" s="251">
        <v>318.85000000000014</v>
      </c>
      <c r="M74" s="252">
        <v>308.35000000000002</v>
      </c>
      <c r="N74" s="252">
        <v>299.7</v>
      </c>
      <c r="O74" s="252">
        <v>20275200</v>
      </c>
      <c r="P74" s="253">
        <v>-7.5770925110132158E-3</v>
      </c>
    </row>
    <row r="75" spans="1:16" ht="12.75" customHeight="1">
      <c r="A75" s="245">
        <v>65</v>
      </c>
      <c r="B75" s="257" t="s">
        <v>63</v>
      </c>
      <c r="C75" s="249" t="s">
        <v>114</v>
      </c>
      <c r="D75" s="250">
        <v>45379</v>
      </c>
      <c r="E75" s="249">
        <v>150.75</v>
      </c>
      <c r="F75" s="249">
        <v>149.45000000000002</v>
      </c>
      <c r="G75" s="251">
        <v>147.55000000000004</v>
      </c>
      <c r="H75" s="251">
        <v>144.35000000000002</v>
      </c>
      <c r="I75" s="251">
        <v>142.45000000000005</v>
      </c>
      <c r="J75" s="251">
        <v>152.65000000000003</v>
      </c>
      <c r="K75" s="251">
        <v>154.55000000000001</v>
      </c>
      <c r="L75" s="251">
        <v>157.75000000000003</v>
      </c>
      <c r="M75" s="252">
        <v>151.35</v>
      </c>
      <c r="N75" s="252">
        <v>146.25</v>
      </c>
      <c r="O75" s="252">
        <v>91135000</v>
      </c>
      <c r="P75" s="253">
        <v>-2.8411513859275053E-2</v>
      </c>
    </row>
    <row r="76" spans="1:16" ht="12.75" customHeight="1">
      <c r="A76" s="245">
        <v>66</v>
      </c>
      <c r="B76" s="257" t="s">
        <v>84</v>
      </c>
      <c r="C76" s="249" t="s">
        <v>115</v>
      </c>
      <c r="D76" s="250">
        <v>45379</v>
      </c>
      <c r="E76" s="249">
        <v>174.15</v>
      </c>
      <c r="F76" s="249">
        <v>172.41666666666666</v>
      </c>
      <c r="G76" s="251">
        <v>167.98333333333332</v>
      </c>
      <c r="H76" s="251">
        <v>161.81666666666666</v>
      </c>
      <c r="I76" s="251">
        <v>157.38333333333333</v>
      </c>
      <c r="J76" s="251">
        <v>178.58333333333331</v>
      </c>
      <c r="K76" s="251">
        <v>183.01666666666665</v>
      </c>
      <c r="L76" s="251">
        <v>189.18333333333331</v>
      </c>
      <c r="M76" s="252">
        <v>176.85</v>
      </c>
      <c r="N76" s="252">
        <v>166.25</v>
      </c>
      <c r="O76" s="252">
        <v>131334525</v>
      </c>
      <c r="P76" s="253">
        <v>1.7473594669313107E-2</v>
      </c>
    </row>
    <row r="77" spans="1:16" ht="12.75" customHeight="1">
      <c r="A77" s="245">
        <v>67</v>
      </c>
      <c r="B77" s="257" t="s">
        <v>43</v>
      </c>
      <c r="C77" s="249" t="s">
        <v>116</v>
      </c>
      <c r="D77" s="250">
        <v>45379</v>
      </c>
      <c r="E77" s="249">
        <v>931.35</v>
      </c>
      <c r="F77" s="249">
        <v>931.18333333333339</v>
      </c>
      <c r="G77" s="251">
        <v>915.36666666666679</v>
      </c>
      <c r="H77" s="251">
        <v>899.38333333333344</v>
      </c>
      <c r="I77" s="251">
        <v>883.56666666666683</v>
      </c>
      <c r="J77" s="251">
        <v>947.16666666666674</v>
      </c>
      <c r="K77" s="251">
        <v>962.98333333333335</v>
      </c>
      <c r="L77" s="251">
        <v>978.9666666666667</v>
      </c>
      <c r="M77" s="252">
        <v>947</v>
      </c>
      <c r="N77" s="252">
        <v>915.2</v>
      </c>
      <c r="O77" s="252">
        <v>13593025</v>
      </c>
      <c r="P77" s="253">
        <v>-1.8632879045996592E-3</v>
      </c>
    </row>
    <row r="78" spans="1:16" ht="12.75" customHeight="1">
      <c r="A78" s="245">
        <v>68</v>
      </c>
      <c r="B78" s="257" t="s">
        <v>117</v>
      </c>
      <c r="C78" s="249" t="s">
        <v>118</v>
      </c>
      <c r="D78" s="250">
        <v>45379</v>
      </c>
      <c r="E78" s="249">
        <v>77.45</v>
      </c>
      <c r="F78" s="249">
        <v>77.066666666666677</v>
      </c>
      <c r="G78" s="251">
        <v>75.233333333333348</v>
      </c>
      <c r="H78" s="251">
        <v>73.016666666666666</v>
      </c>
      <c r="I78" s="251">
        <v>71.183333333333337</v>
      </c>
      <c r="J78" s="251">
        <v>79.28333333333336</v>
      </c>
      <c r="K78" s="251">
        <v>81.116666666666703</v>
      </c>
      <c r="L78" s="251">
        <v>83.333333333333371</v>
      </c>
      <c r="M78" s="252">
        <v>78.900000000000006</v>
      </c>
      <c r="N78" s="252">
        <v>74.849999999999994</v>
      </c>
      <c r="O78" s="252">
        <v>201161250</v>
      </c>
      <c r="P78" s="253">
        <v>-5.4508037154457978E-3</v>
      </c>
    </row>
    <row r="79" spans="1:16" ht="12.75" customHeight="1">
      <c r="A79" s="245">
        <v>69</v>
      </c>
      <c r="B79" s="257" t="s">
        <v>45</v>
      </c>
      <c r="C79" s="249" t="s">
        <v>119</v>
      </c>
      <c r="D79" s="250">
        <v>45379</v>
      </c>
      <c r="E79" s="249">
        <v>627.5</v>
      </c>
      <c r="F79" s="249">
        <v>622.4</v>
      </c>
      <c r="G79" s="251">
        <v>612.94999999999993</v>
      </c>
      <c r="H79" s="251">
        <v>598.4</v>
      </c>
      <c r="I79" s="251">
        <v>588.94999999999993</v>
      </c>
      <c r="J79" s="251">
        <v>636.94999999999993</v>
      </c>
      <c r="K79" s="251">
        <v>646.4</v>
      </c>
      <c r="L79" s="251">
        <v>660.94999999999993</v>
      </c>
      <c r="M79" s="252">
        <v>631.85</v>
      </c>
      <c r="N79" s="252">
        <v>607.85</v>
      </c>
      <c r="O79" s="252">
        <v>8427900</v>
      </c>
      <c r="P79" s="253">
        <v>-3.0755036137167461E-3</v>
      </c>
    </row>
    <row r="80" spans="1:16" ht="12.75" customHeight="1">
      <c r="A80" s="245">
        <v>70</v>
      </c>
      <c r="B80" s="257" t="s">
        <v>59</v>
      </c>
      <c r="C80" s="255" t="s">
        <v>120</v>
      </c>
      <c r="D80" s="250">
        <v>45379</v>
      </c>
      <c r="E80" s="249">
        <v>1217.6500000000001</v>
      </c>
      <c r="F80" s="249">
        <v>1218.8666666666668</v>
      </c>
      <c r="G80" s="251">
        <v>1207.7333333333336</v>
      </c>
      <c r="H80" s="251">
        <v>1197.8166666666668</v>
      </c>
      <c r="I80" s="251">
        <v>1186.6833333333336</v>
      </c>
      <c r="J80" s="251">
        <v>1228.7833333333335</v>
      </c>
      <c r="K80" s="251">
        <v>1239.9166666666667</v>
      </c>
      <c r="L80" s="251">
        <v>1249.8333333333335</v>
      </c>
      <c r="M80" s="252">
        <v>1230</v>
      </c>
      <c r="N80" s="252">
        <v>1208.95</v>
      </c>
      <c r="O80" s="252">
        <v>5609500</v>
      </c>
      <c r="P80" s="253">
        <v>-8.7471284679271951E-3</v>
      </c>
    </row>
    <row r="81" spans="1:16" ht="12.75" customHeight="1">
      <c r="A81" s="245">
        <v>71</v>
      </c>
      <c r="B81" s="257" t="s">
        <v>108</v>
      </c>
      <c r="C81" s="249" t="s">
        <v>121</v>
      </c>
      <c r="D81" s="250">
        <v>45379</v>
      </c>
      <c r="E81" s="249">
        <v>2222</v>
      </c>
      <c r="F81" s="249">
        <v>2208.6333333333332</v>
      </c>
      <c r="G81" s="251">
        <v>2180.2666666666664</v>
      </c>
      <c r="H81" s="251">
        <v>2138.5333333333333</v>
      </c>
      <c r="I81" s="251">
        <v>2110.1666666666665</v>
      </c>
      <c r="J81" s="251">
        <v>2250.3666666666663</v>
      </c>
      <c r="K81" s="251">
        <v>2278.7333333333331</v>
      </c>
      <c r="L81" s="251">
        <v>2320.4666666666662</v>
      </c>
      <c r="M81" s="252">
        <v>2237</v>
      </c>
      <c r="N81" s="252">
        <v>2166.9</v>
      </c>
      <c r="O81" s="252">
        <v>4274525</v>
      </c>
      <c r="P81" s="253">
        <v>-7.061679355621759E-3</v>
      </c>
    </row>
    <row r="82" spans="1:16" ht="12.75" customHeight="1">
      <c r="A82" s="245">
        <v>72</v>
      </c>
      <c r="B82" s="257" t="s">
        <v>43</v>
      </c>
      <c r="C82" s="249" t="s">
        <v>122</v>
      </c>
      <c r="D82" s="250">
        <v>45379</v>
      </c>
      <c r="E82" s="249">
        <v>420.65</v>
      </c>
      <c r="F82" s="249">
        <v>419.3</v>
      </c>
      <c r="G82" s="251">
        <v>413.20000000000005</v>
      </c>
      <c r="H82" s="251">
        <v>405.75000000000006</v>
      </c>
      <c r="I82" s="251">
        <v>399.65000000000009</v>
      </c>
      <c r="J82" s="251">
        <v>426.75</v>
      </c>
      <c r="K82" s="251">
        <v>432.85</v>
      </c>
      <c r="L82" s="251">
        <v>440.29999999999995</v>
      </c>
      <c r="M82" s="252">
        <v>425.4</v>
      </c>
      <c r="N82" s="252">
        <v>411.85</v>
      </c>
      <c r="O82" s="252">
        <v>11172000</v>
      </c>
      <c r="P82" s="253">
        <v>2.1528525296017221E-3</v>
      </c>
    </row>
    <row r="83" spans="1:16" ht="12.75" customHeight="1">
      <c r="A83" s="245">
        <v>73</v>
      </c>
      <c r="B83" s="257" t="s">
        <v>49</v>
      </c>
      <c r="C83" s="249" t="s">
        <v>123</v>
      </c>
      <c r="D83" s="250">
        <v>45379</v>
      </c>
      <c r="E83" s="249">
        <v>2198.25</v>
      </c>
      <c r="F83" s="249">
        <v>2192.6833333333334</v>
      </c>
      <c r="G83" s="251">
        <v>2177.7666666666669</v>
      </c>
      <c r="H83" s="251">
        <v>2157.2833333333333</v>
      </c>
      <c r="I83" s="251">
        <v>2142.3666666666668</v>
      </c>
      <c r="J83" s="251">
        <v>2213.166666666667</v>
      </c>
      <c r="K83" s="251">
        <v>2228.083333333333</v>
      </c>
      <c r="L83" s="251">
        <v>2248.5666666666671</v>
      </c>
      <c r="M83" s="252">
        <v>2207.6</v>
      </c>
      <c r="N83" s="252">
        <v>2172.1999999999998</v>
      </c>
      <c r="O83" s="252">
        <v>7202223</v>
      </c>
      <c r="P83" s="253">
        <v>2.6444595513256289E-2</v>
      </c>
    </row>
    <row r="84" spans="1:16" ht="12.75" customHeight="1">
      <c r="A84" s="245">
        <v>74</v>
      </c>
      <c r="B84" s="257" t="s">
        <v>84</v>
      </c>
      <c r="C84" s="249" t="s">
        <v>124</v>
      </c>
      <c r="D84" s="250">
        <v>45379</v>
      </c>
      <c r="E84" s="249">
        <v>545.25</v>
      </c>
      <c r="F84" s="249">
        <v>541.1</v>
      </c>
      <c r="G84" s="251">
        <v>534.20000000000005</v>
      </c>
      <c r="H84" s="251">
        <v>523.15</v>
      </c>
      <c r="I84" s="251">
        <v>516.25</v>
      </c>
      <c r="J84" s="251">
        <v>552.15000000000009</v>
      </c>
      <c r="K84" s="251">
        <v>559.04999999999995</v>
      </c>
      <c r="L84" s="251">
        <v>570.10000000000014</v>
      </c>
      <c r="M84" s="252">
        <v>548</v>
      </c>
      <c r="N84" s="252">
        <v>530.04999999999995</v>
      </c>
      <c r="O84" s="252">
        <v>7093750</v>
      </c>
      <c r="P84" s="253">
        <v>-1.8505707367692841E-2</v>
      </c>
    </row>
    <row r="85" spans="1:16" ht="12.75" customHeight="1">
      <c r="A85" s="245">
        <v>75</v>
      </c>
      <c r="B85" s="257" t="s">
        <v>45</v>
      </c>
      <c r="C85" s="249" t="s">
        <v>125</v>
      </c>
      <c r="D85" s="250">
        <v>45379</v>
      </c>
      <c r="E85" s="249">
        <v>3115.35</v>
      </c>
      <c r="F85" s="249">
        <v>3104.85</v>
      </c>
      <c r="G85" s="251">
        <v>3021.7</v>
      </c>
      <c r="H85" s="251">
        <v>2928.0499999999997</v>
      </c>
      <c r="I85" s="251">
        <v>2844.8999999999996</v>
      </c>
      <c r="J85" s="251">
        <v>3198.5</v>
      </c>
      <c r="K85" s="251">
        <v>3281.6500000000005</v>
      </c>
      <c r="L85" s="251">
        <v>3375.3</v>
      </c>
      <c r="M85" s="252">
        <v>3188</v>
      </c>
      <c r="N85" s="252">
        <v>3011.2</v>
      </c>
      <c r="O85" s="252">
        <v>9142200</v>
      </c>
      <c r="P85" s="253">
        <v>2.4267276149502554E-2</v>
      </c>
    </row>
    <row r="86" spans="1:16" ht="12.75" customHeight="1">
      <c r="A86" s="245">
        <v>76</v>
      </c>
      <c r="B86" s="257" t="s">
        <v>41</v>
      </c>
      <c r="C86" s="256" t="s">
        <v>126</v>
      </c>
      <c r="D86" s="250">
        <v>45379</v>
      </c>
      <c r="E86" s="249">
        <v>1488.25</v>
      </c>
      <c r="F86" s="249">
        <v>1493.4333333333334</v>
      </c>
      <c r="G86" s="251">
        <v>1470.3666666666668</v>
      </c>
      <c r="H86" s="251">
        <v>1452.4833333333333</v>
      </c>
      <c r="I86" s="251">
        <v>1429.4166666666667</v>
      </c>
      <c r="J86" s="251">
        <v>1511.3166666666668</v>
      </c>
      <c r="K86" s="251">
        <v>1534.3833333333334</v>
      </c>
      <c r="L86" s="251">
        <v>1552.2666666666669</v>
      </c>
      <c r="M86" s="252">
        <v>1516.5</v>
      </c>
      <c r="N86" s="252">
        <v>1475.55</v>
      </c>
      <c r="O86" s="252">
        <v>5742000</v>
      </c>
      <c r="P86" s="253">
        <v>1.9169329073482427E-2</v>
      </c>
    </row>
    <row r="87" spans="1:16" ht="12.75" customHeight="1">
      <c r="A87" s="245">
        <v>77</v>
      </c>
      <c r="B87" s="257" t="s">
        <v>87</v>
      </c>
      <c r="C87" s="249" t="s">
        <v>127</v>
      </c>
      <c r="D87" s="250">
        <v>45379</v>
      </c>
      <c r="E87" s="249">
        <v>1654</v>
      </c>
      <c r="F87" s="249">
        <v>1660.3666666666668</v>
      </c>
      <c r="G87" s="251">
        <v>1643.7333333333336</v>
      </c>
      <c r="H87" s="251">
        <v>1633.4666666666667</v>
      </c>
      <c r="I87" s="251">
        <v>1616.8333333333335</v>
      </c>
      <c r="J87" s="251">
        <v>1670.6333333333337</v>
      </c>
      <c r="K87" s="251">
        <v>1687.2666666666669</v>
      </c>
      <c r="L87" s="251">
        <v>1697.5333333333338</v>
      </c>
      <c r="M87" s="252">
        <v>1677</v>
      </c>
      <c r="N87" s="252">
        <v>1650.1</v>
      </c>
      <c r="O87" s="252">
        <v>15367800</v>
      </c>
      <c r="P87" s="253">
        <v>-1.0278604273735462E-2</v>
      </c>
    </row>
    <row r="88" spans="1:16" ht="12.75" customHeight="1">
      <c r="A88" s="245">
        <v>78</v>
      </c>
      <c r="B88" s="257" t="s">
        <v>68</v>
      </c>
      <c r="C88" s="249" t="s">
        <v>128</v>
      </c>
      <c r="D88" s="250">
        <v>45379</v>
      </c>
      <c r="E88" s="249">
        <v>3763.5</v>
      </c>
      <c r="F88" s="249">
        <v>3730.9833333333336</v>
      </c>
      <c r="G88" s="251">
        <v>3686.9666666666672</v>
      </c>
      <c r="H88" s="251">
        <v>3610.4333333333334</v>
      </c>
      <c r="I88" s="251">
        <v>3566.416666666667</v>
      </c>
      <c r="J88" s="251">
        <v>3807.5166666666673</v>
      </c>
      <c r="K88" s="251">
        <v>3851.5333333333338</v>
      </c>
      <c r="L88" s="251">
        <v>3928.0666666666675</v>
      </c>
      <c r="M88" s="252">
        <v>3775</v>
      </c>
      <c r="N88" s="252">
        <v>3654.45</v>
      </c>
      <c r="O88" s="252">
        <v>3264600</v>
      </c>
      <c r="P88" s="253">
        <v>8.5161547666533707E-2</v>
      </c>
    </row>
    <row r="89" spans="1:16" ht="12.75" customHeight="1">
      <c r="A89" s="245">
        <v>79</v>
      </c>
      <c r="B89" s="257" t="s">
        <v>63</v>
      </c>
      <c r="C89" s="249" t="s">
        <v>129</v>
      </c>
      <c r="D89" s="250">
        <v>45379</v>
      </c>
      <c r="E89" s="249">
        <v>1455.45</v>
      </c>
      <c r="F89" s="249">
        <v>1455.5166666666667</v>
      </c>
      <c r="G89" s="251">
        <v>1447.7333333333333</v>
      </c>
      <c r="H89" s="251">
        <v>1440.0166666666667</v>
      </c>
      <c r="I89" s="251">
        <v>1432.2333333333333</v>
      </c>
      <c r="J89" s="251">
        <v>1463.2333333333333</v>
      </c>
      <c r="K89" s="251">
        <v>1471.0166666666667</v>
      </c>
      <c r="L89" s="251">
        <v>1478.7333333333333</v>
      </c>
      <c r="M89" s="252">
        <v>1463.3</v>
      </c>
      <c r="N89" s="252">
        <v>1447.8</v>
      </c>
      <c r="O89" s="252">
        <v>193403100</v>
      </c>
      <c r="P89" s="253">
        <v>1.8005185037463321E-3</v>
      </c>
    </row>
    <row r="90" spans="1:16" ht="12.75" customHeight="1">
      <c r="A90" s="245">
        <v>80</v>
      </c>
      <c r="B90" s="257" t="s">
        <v>68</v>
      </c>
      <c r="C90" s="249" t="s">
        <v>130</v>
      </c>
      <c r="D90" s="250">
        <v>45379</v>
      </c>
      <c r="E90" s="249">
        <v>634.54999999999995</v>
      </c>
      <c r="F90" s="249">
        <v>628.01666666666677</v>
      </c>
      <c r="G90" s="251">
        <v>620.18333333333351</v>
      </c>
      <c r="H90" s="251">
        <v>605.81666666666672</v>
      </c>
      <c r="I90" s="251">
        <v>597.98333333333346</v>
      </c>
      <c r="J90" s="251">
        <v>642.38333333333355</v>
      </c>
      <c r="K90" s="251">
        <v>650.21666666666681</v>
      </c>
      <c r="L90" s="251">
        <v>664.5833333333336</v>
      </c>
      <c r="M90" s="252">
        <v>635.85</v>
      </c>
      <c r="N90" s="252">
        <v>613.65</v>
      </c>
      <c r="O90" s="252">
        <v>25971000</v>
      </c>
      <c r="P90" s="253">
        <v>-5.457894526088175E-2</v>
      </c>
    </row>
    <row r="91" spans="1:16" ht="12.75" customHeight="1">
      <c r="A91" s="245">
        <v>81</v>
      </c>
      <c r="B91" s="257" t="s">
        <v>56</v>
      </c>
      <c r="C91" s="249" t="s">
        <v>131</v>
      </c>
      <c r="D91" s="250">
        <v>45379</v>
      </c>
      <c r="E91" s="249">
        <v>4585.45</v>
      </c>
      <c r="F91" s="249">
        <v>4595.45</v>
      </c>
      <c r="G91" s="251">
        <v>4507.2999999999993</v>
      </c>
      <c r="H91" s="251">
        <v>4429.1499999999996</v>
      </c>
      <c r="I91" s="251">
        <v>4340.9999999999991</v>
      </c>
      <c r="J91" s="251">
        <v>4673.5999999999995</v>
      </c>
      <c r="K91" s="251">
        <v>4761.7499999999991</v>
      </c>
      <c r="L91" s="251">
        <v>4839.8999999999996</v>
      </c>
      <c r="M91" s="252">
        <v>4683.6000000000004</v>
      </c>
      <c r="N91" s="252">
        <v>4517.3</v>
      </c>
      <c r="O91" s="252">
        <v>4011600</v>
      </c>
      <c r="P91" s="253">
        <v>4.1757556871299471E-2</v>
      </c>
    </row>
    <row r="92" spans="1:16" ht="12.75" customHeight="1">
      <c r="A92" s="245">
        <v>82</v>
      </c>
      <c r="B92" s="257" t="s">
        <v>132</v>
      </c>
      <c r="C92" s="249" t="s">
        <v>133</v>
      </c>
      <c r="D92" s="250">
        <v>45379</v>
      </c>
      <c r="E92" s="249">
        <v>533.45000000000005</v>
      </c>
      <c r="F92" s="249">
        <v>529.05000000000007</v>
      </c>
      <c r="G92" s="251">
        <v>523.30000000000018</v>
      </c>
      <c r="H92" s="251">
        <v>513.15000000000009</v>
      </c>
      <c r="I92" s="251">
        <v>507.4000000000002</v>
      </c>
      <c r="J92" s="251">
        <v>539.20000000000016</v>
      </c>
      <c r="K92" s="251">
        <v>544.94999999999993</v>
      </c>
      <c r="L92" s="251">
        <v>555.10000000000014</v>
      </c>
      <c r="M92" s="252">
        <v>534.79999999999995</v>
      </c>
      <c r="N92" s="252">
        <v>518.9</v>
      </c>
      <c r="O92" s="252">
        <v>38206000</v>
      </c>
      <c r="P92" s="253">
        <v>-2.9585377995875115E-2</v>
      </c>
    </row>
    <row r="93" spans="1:16" ht="12.75" customHeight="1">
      <c r="A93" s="245">
        <v>83</v>
      </c>
      <c r="B93" s="257" t="s">
        <v>132</v>
      </c>
      <c r="C93" s="249" t="s">
        <v>134</v>
      </c>
      <c r="D93" s="250">
        <v>45379</v>
      </c>
      <c r="E93" s="249">
        <v>271.14999999999998</v>
      </c>
      <c r="F93" s="249">
        <v>267.76666666666665</v>
      </c>
      <c r="G93" s="251">
        <v>259.43333333333328</v>
      </c>
      <c r="H93" s="251">
        <v>247.71666666666664</v>
      </c>
      <c r="I93" s="251">
        <v>239.38333333333327</v>
      </c>
      <c r="J93" s="251">
        <v>279.48333333333329</v>
      </c>
      <c r="K93" s="251">
        <v>287.81666666666666</v>
      </c>
      <c r="L93" s="251">
        <v>299.5333333333333</v>
      </c>
      <c r="M93" s="252">
        <v>276.10000000000002</v>
      </c>
      <c r="N93" s="252">
        <v>256.05</v>
      </c>
      <c r="O93" s="252">
        <v>34911100</v>
      </c>
      <c r="P93" s="253">
        <v>0.12656062938258936</v>
      </c>
    </row>
    <row r="94" spans="1:16" ht="12.75" customHeight="1">
      <c r="A94" s="245">
        <v>84</v>
      </c>
      <c r="B94" s="257" t="s">
        <v>84</v>
      </c>
      <c r="C94" s="255" t="s">
        <v>135</v>
      </c>
      <c r="D94" s="250">
        <v>45379</v>
      </c>
      <c r="E94" s="249">
        <v>471</v>
      </c>
      <c r="F94" s="249">
        <v>471.13333333333338</v>
      </c>
      <c r="G94" s="251">
        <v>452.31666666666678</v>
      </c>
      <c r="H94" s="251">
        <v>433.63333333333338</v>
      </c>
      <c r="I94" s="251">
        <v>414.81666666666678</v>
      </c>
      <c r="J94" s="251">
        <v>489.81666666666678</v>
      </c>
      <c r="K94" s="251">
        <v>508.63333333333338</v>
      </c>
      <c r="L94" s="251">
        <v>527.31666666666683</v>
      </c>
      <c r="M94" s="252">
        <v>489.95</v>
      </c>
      <c r="N94" s="252">
        <v>452.45</v>
      </c>
      <c r="O94" s="252">
        <v>42900300</v>
      </c>
      <c r="P94" s="253">
        <v>8.0443356453148374E-2</v>
      </c>
    </row>
    <row r="95" spans="1:16" ht="12.75" customHeight="1">
      <c r="A95" s="245">
        <v>85</v>
      </c>
      <c r="B95" s="257" t="s">
        <v>59</v>
      </c>
      <c r="C95" s="249" t="s">
        <v>136</v>
      </c>
      <c r="D95" s="250">
        <v>45379</v>
      </c>
      <c r="E95" s="249">
        <v>2338.8000000000002</v>
      </c>
      <c r="F95" s="249">
        <v>2337.6</v>
      </c>
      <c r="G95" s="251">
        <v>2328.1499999999996</v>
      </c>
      <c r="H95" s="251">
        <v>2317.4999999999995</v>
      </c>
      <c r="I95" s="251">
        <v>2308.0499999999993</v>
      </c>
      <c r="J95" s="251">
        <v>2348.25</v>
      </c>
      <c r="K95" s="251">
        <v>2357.6999999999998</v>
      </c>
      <c r="L95" s="251">
        <v>2368.3500000000004</v>
      </c>
      <c r="M95" s="252">
        <v>2347.0500000000002</v>
      </c>
      <c r="N95" s="252">
        <v>2326.9499999999998</v>
      </c>
      <c r="O95" s="252">
        <v>14040300</v>
      </c>
      <c r="P95" s="253">
        <v>1.9318726314413906E-2</v>
      </c>
    </row>
    <row r="96" spans="1:16" ht="12.75" customHeight="1">
      <c r="A96" s="245">
        <v>86</v>
      </c>
      <c r="B96" s="257" t="s">
        <v>63</v>
      </c>
      <c r="C96" s="249" t="s">
        <v>138</v>
      </c>
      <c r="D96" s="250">
        <v>45379</v>
      </c>
      <c r="E96" s="249">
        <v>1080.75</v>
      </c>
      <c r="F96" s="249">
        <v>1080.5</v>
      </c>
      <c r="G96" s="251">
        <v>1073.9000000000001</v>
      </c>
      <c r="H96" s="251">
        <v>1067.0500000000002</v>
      </c>
      <c r="I96" s="251">
        <v>1060.4500000000003</v>
      </c>
      <c r="J96" s="251">
        <v>1087.3499999999999</v>
      </c>
      <c r="K96" s="251">
        <v>1093.9499999999998</v>
      </c>
      <c r="L96" s="251">
        <v>1100.7999999999997</v>
      </c>
      <c r="M96" s="252">
        <v>1087.0999999999999</v>
      </c>
      <c r="N96" s="252">
        <v>1073.6500000000001</v>
      </c>
      <c r="O96" s="252">
        <v>78201900</v>
      </c>
      <c r="P96" s="253">
        <v>9.251200406818115E-2</v>
      </c>
    </row>
    <row r="97" spans="1:16" ht="12.75" customHeight="1">
      <c r="A97" s="245">
        <v>87</v>
      </c>
      <c r="B97" s="257" t="s">
        <v>68</v>
      </c>
      <c r="C97" s="249" t="s">
        <v>139</v>
      </c>
      <c r="D97" s="250">
        <v>45379</v>
      </c>
      <c r="E97" s="249">
        <v>1659.75</v>
      </c>
      <c r="F97" s="249">
        <v>1664.3999999999999</v>
      </c>
      <c r="G97" s="251">
        <v>1646.6499999999996</v>
      </c>
      <c r="H97" s="251">
        <v>1633.5499999999997</v>
      </c>
      <c r="I97" s="251">
        <v>1615.7999999999995</v>
      </c>
      <c r="J97" s="251">
        <v>1677.4999999999998</v>
      </c>
      <c r="K97" s="251">
        <v>1695.2500000000002</v>
      </c>
      <c r="L97" s="251">
        <v>1708.35</v>
      </c>
      <c r="M97" s="252">
        <v>1682.15</v>
      </c>
      <c r="N97" s="252">
        <v>1651.3</v>
      </c>
      <c r="O97" s="252">
        <v>2334500</v>
      </c>
      <c r="P97" s="253">
        <v>-1.2269938650306749E-2</v>
      </c>
    </row>
    <row r="98" spans="1:16" ht="12.75" customHeight="1">
      <c r="A98" s="245">
        <v>88</v>
      </c>
      <c r="B98" s="257" t="s">
        <v>68</v>
      </c>
      <c r="C98" s="249" t="s">
        <v>140</v>
      </c>
      <c r="D98" s="250">
        <v>45379</v>
      </c>
      <c r="E98" s="249">
        <v>569.70000000000005</v>
      </c>
      <c r="F98" s="249">
        <v>569.16666666666663</v>
      </c>
      <c r="G98" s="251">
        <v>565.33333333333326</v>
      </c>
      <c r="H98" s="251">
        <v>560.96666666666658</v>
      </c>
      <c r="I98" s="251">
        <v>557.13333333333321</v>
      </c>
      <c r="J98" s="251">
        <v>573.5333333333333</v>
      </c>
      <c r="K98" s="251">
        <v>577.36666666666656</v>
      </c>
      <c r="L98" s="251">
        <v>581.73333333333335</v>
      </c>
      <c r="M98" s="252">
        <v>573</v>
      </c>
      <c r="N98" s="252">
        <v>564.79999999999995</v>
      </c>
      <c r="O98" s="252">
        <v>11163000</v>
      </c>
      <c r="P98" s="253">
        <v>-3.4133679428942243E-2</v>
      </c>
    </row>
    <row r="99" spans="1:16" ht="12.75" customHeight="1">
      <c r="A99" s="245">
        <v>89</v>
      </c>
      <c r="B99" s="257" t="s">
        <v>79</v>
      </c>
      <c r="C99" s="249" t="s">
        <v>141</v>
      </c>
      <c r="D99" s="250">
        <v>45379</v>
      </c>
      <c r="E99" s="249">
        <v>13.25</v>
      </c>
      <c r="F99" s="249">
        <v>13.15</v>
      </c>
      <c r="G99" s="251">
        <v>12.950000000000001</v>
      </c>
      <c r="H99" s="251">
        <v>12.65</v>
      </c>
      <c r="I99" s="251">
        <v>12.450000000000001</v>
      </c>
      <c r="J99" s="251">
        <v>13.450000000000001</v>
      </c>
      <c r="K99" s="251">
        <v>13.65</v>
      </c>
      <c r="L99" s="251">
        <v>13.950000000000001</v>
      </c>
      <c r="M99" s="252">
        <v>13.35</v>
      </c>
      <c r="N99" s="252">
        <v>12.85</v>
      </c>
      <c r="O99" s="252">
        <v>2016160000</v>
      </c>
      <c r="P99" s="253">
        <v>4.2237806821804275E-3</v>
      </c>
    </row>
    <row r="100" spans="1:16" ht="12.75" customHeight="1">
      <c r="A100" s="245">
        <v>90</v>
      </c>
      <c r="B100" s="257" t="s">
        <v>68</v>
      </c>
      <c r="C100" s="249" t="s">
        <v>142</v>
      </c>
      <c r="D100" s="250">
        <v>45379</v>
      </c>
      <c r="E100" s="249">
        <v>111.15</v>
      </c>
      <c r="F100" s="249">
        <v>110.60000000000001</v>
      </c>
      <c r="G100" s="251">
        <v>109.30000000000001</v>
      </c>
      <c r="H100" s="251">
        <v>107.45</v>
      </c>
      <c r="I100" s="251">
        <v>106.15</v>
      </c>
      <c r="J100" s="251">
        <v>112.45000000000002</v>
      </c>
      <c r="K100" s="251">
        <v>113.75</v>
      </c>
      <c r="L100" s="251">
        <v>115.60000000000002</v>
      </c>
      <c r="M100" s="252">
        <v>111.9</v>
      </c>
      <c r="N100" s="252">
        <v>108.75</v>
      </c>
      <c r="O100" s="252">
        <v>75385000</v>
      </c>
      <c r="P100" s="253">
        <v>-4.5556582596064966E-3</v>
      </c>
    </row>
    <row r="101" spans="1:16" ht="12.75" customHeight="1">
      <c r="A101" s="245">
        <v>91</v>
      </c>
      <c r="B101" s="257" t="s">
        <v>63</v>
      </c>
      <c r="C101" s="249" t="s">
        <v>143</v>
      </c>
      <c r="D101" s="250">
        <v>45379</v>
      </c>
      <c r="E101" s="249">
        <v>78.599999999999994</v>
      </c>
      <c r="F101" s="249">
        <v>78.333333333333329</v>
      </c>
      <c r="G101" s="251">
        <v>77.316666666666663</v>
      </c>
      <c r="H101" s="251">
        <v>76.033333333333331</v>
      </c>
      <c r="I101" s="251">
        <v>75.016666666666666</v>
      </c>
      <c r="J101" s="251">
        <v>79.61666666666666</v>
      </c>
      <c r="K101" s="251">
        <v>80.63333333333334</v>
      </c>
      <c r="L101" s="251">
        <v>81.916666666666657</v>
      </c>
      <c r="M101" s="252">
        <v>79.349999999999994</v>
      </c>
      <c r="N101" s="252">
        <v>77.05</v>
      </c>
      <c r="O101" s="252">
        <v>381720000</v>
      </c>
      <c r="P101" s="253">
        <v>-8.2232355119061535E-3</v>
      </c>
    </row>
    <row r="102" spans="1:16" ht="12.75" customHeight="1">
      <c r="A102" s="245">
        <v>92</v>
      </c>
      <c r="B102" s="257" t="s">
        <v>45</v>
      </c>
      <c r="C102" s="255" t="s">
        <v>144</v>
      </c>
      <c r="D102" s="250">
        <v>45379</v>
      </c>
      <c r="E102" s="249">
        <v>137.6</v>
      </c>
      <c r="F102" s="249">
        <v>136.55000000000001</v>
      </c>
      <c r="G102" s="251">
        <v>134.60000000000002</v>
      </c>
      <c r="H102" s="251">
        <v>131.60000000000002</v>
      </c>
      <c r="I102" s="251">
        <v>129.65000000000003</v>
      </c>
      <c r="J102" s="251">
        <v>139.55000000000001</v>
      </c>
      <c r="K102" s="251">
        <v>141.5</v>
      </c>
      <c r="L102" s="251">
        <v>144.5</v>
      </c>
      <c r="M102" s="252">
        <v>138.5</v>
      </c>
      <c r="N102" s="252">
        <v>133.55000000000001</v>
      </c>
      <c r="O102" s="252">
        <v>64230000</v>
      </c>
      <c r="P102" s="253">
        <v>5.7545507927187316E-3</v>
      </c>
    </row>
    <row r="103" spans="1:16" ht="12.75" customHeight="1">
      <c r="A103" s="245">
        <v>93</v>
      </c>
      <c r="B103" s="257" t="s">
        <v>84</v>
      </c>
      <c r="C103" s="249" t="s">
        <v>145</v>
      </c>
      <c r="D103" s="250">
        <v>45379</v>
      </c>
      <c r="E103" s="249">
        <v>411.4</v>
      </c>
      <c r="F103" s="249">
        <v>408.63333333333338</v>
      </c>
      <c r="G103" s="251">
        <v>404.76666666666677</v>
      </c>
      <c r="H103" s="251">
        <v>398.13333333333338</v>
      </c>
      <c r="I103" s="251">
        <v>394.26666666666677</v>
      </c>
      <c r="J103" s="251">
        <v>415.26666666666677</v>
      </c>
      <c r="K103" s="251">
        <v>419.13333333333344</v>
      </c>
      <c r="L103" s="251">
        <v>425.76666666666677</v>
      </c>
      <c r="M103" s="252">
        <v>412.5</v>
      </c>
      <c r="N103" s="252">
        <v>402</v>
      </c>
      <c r="O103" s="252">
        <v>19963625</v>
      </c>
      <c r="P103" s="253">
        <v>-6.6365626710454297E-3</v>
      </c>
    </row>
    <row r="104" spans="1:16" ht="12.75" customHeight="1">
      <c r="A104" s="245">
        <v>94</v>
      </c>
      <c r="B104" s="257" t="s">
        <v>117</v>
      </c>
      <c r="C104" s="256" t="s">
        <v>146</v>
      </c>
      <c r="D104" s="250">
        <v>45379</v>
      </c>
      <c r="E104" s="249">
        <v>565.04999999999995</v>
      </c>
      <c r="F104" s="249">
        <v>561.5333333333333</v>
      </c>
      <c r="G104" s="251">
        <v>554.51666666666665</v>
      </c>
      <c r="H104" s="251">
        <v>543.98333333333335</v>
      </c>
      <c r="I104" s="251">
        <v>536.9666666666667</v>
      </c>
      <c r="J104" s="251">
        <v>572.06666666666661</v>
      </c>
      <c r="K104" s="251">
        <v>579.08333333333326</v>
      </c>
      <c r="L104" s="251">
        <v>589.61666666666656</v>
      </c>
      <c r="M104" s="252">
        <v>568.54999999999995</v>
      </c>
      <c r="N104" s="252">
        <v>551</v>
      </c>
      <c r="O104" s="252">
        <v>19360000</v>
      </c>
      <c r="P104" s="253">
        <v>4.5662100456621002E-3</v>
      </c>
    </row>
    <row r="105" spans="1:16" ht="12.75" customHeight="1">
      <c r="A105" s="245">
        <v>95</v>
      </c>
      <c r="B105" s="257" t="s">
        <v>49</v>
      </c>
      <c r="C105" s="249" t="s">
        <v>147</v>
      </c>
      <c r="D105" s="250">
        <v>45379</v>
      </c>
      <c r="E105" s="249">
        <v>206</v>
      </c>
      <c r="F105" s="249">
        <v>204.5333333333333</v>
      </c>
      <c r="G105" s="251">
        <v>201.4166666666666</v>
      </c>
      <c r="H105" s="251">
        <v>196.83333333333329</v>
      </c>
      <c r="I105" s="251">
        <v>193.71666666666658</v>
      </c>
      <c r="J105" s="251">
        <v>209.11666666666662</v>
      </c>
      <c r="K105" s="251">
        <v>212.23333333333329</v>
      </c>
      <c r="L105" s="251">
        <v>216.81666666666663</v>
      </c>
      <c r="M105" s="252">
        <v>207.65</v>
      </c>
      <c r="N105" s="252">
        <v>199.95</v>
      </c>
      <c r="O105" s="252">
        <v>23785800</v>
      </c>
      <c r="P105" s="253">
        <v>2.4609618988132416E-2</v>
      </c>
    </row>
    <row r="106" spans="1:16" ht="12.75" customHeight="1">
      <c r="A106" s="245">
        <v>96</v>
      </c>
      <c r="B106" s="257" t="s">
        <v>45</v>
      </c>
      <c r="C106" s="256" t="s">
        <v>148</v>
      </c>
      <c r="D106" s="250">
        <v>45379</v>
      </c>
      <c r="E106" s="249">
        <v>2639.75</v>
      </c>
      <c r="F106" s="249">
        <v>2639.4</v>
      </c>
      <c r="G106" s="251">
        <v>2610.0500000000002</v>
      </c>
      <c r="H106" s="251">
        <v>2580.35</v>
      </c>
      <c r="I106" s="251">
        <v>2551</v>
      </c>
      <c r="J106" s="251">
        <v>2669.1000000000004</v>
      </c>
      <c r="K106" s="251">
        <v>2698.45</v>
      </c>
      <c r="L106" s="251">
        <v>2728.1500000000005</v>
      </c>
      <c r="M106" s="252">
        <v>2668.75</v>
      </c>
      <c r="N106" s="252">
        <v>2609.6999999999998</v>
      </c>
      <c r="O106" s="252">
        <v>879600</v>
      </c>
      <c r="P106" s="253">
        <v>-4.6504065040650404E-2</v>
      </c>
    </row>
    <row r="107" spans="1:16" ht="12.75" customHeight="1">
      <c r="A107" s="245">
        <v>97</v>
      </c>
      <c r="B107" s="257" t="s">
        <v>45</v>
      </c>
      <c r="C107" s="254" t="s">
        <v>149</v>
      </c>
      <c r="D107" s="250">
        <v>45379</v>
      </c>
      <c r="E107" s="249">
        <v>3206.75</v>
      </c>
      <c r="F107" s="249">
        <v>3191.0833333333335</v>
      </c>
      <c r="G107" s="251">
        <v>3162.5166666666669</v>
      </c>
      <c r="H107" s="251">
        <v>3118.2833333333333</v>
      </c>
      <c r="I107" s="251">
        <v>3089.7166666666667</v>
      </c>
      <c r="J107" s="251">
        <v>3235.3166666666671</v>
      </c>
      <c r="K107" s="251">
        <v>3263.8833333333337</v>
      </c>
      <c r="L107" s="251">
        <v>3308.1166666666672</v>
      </c>
      <c r="M107" s="252">
        <v>3219.65</v>
      </c>
      <c r="N107" s="252">
        <v>3146.85</v>
      </c>
      <c r="O107" s="252">
        <v>6709200</v>
      </c>
      <c r="P107" s="253">
        <v>-3.4077657323025097E-2</v>
      </c>
    </row>
    <row r="108" spans="1:16" ht="12.75" customHeight="1">
      <c r="A108" s="245">
        <v>98</v>
      </c>
      <c r="B108" s="257" t="s">
        <v>63</v>
      </c>
      <c r="C108" s="256" t="s">
        <v>150</v>
      </c>
      <c r="D108" s="250">
        <v>45379</v>
      </c>
      <c r="E108" s="249">
        <v>1488.4</v>
      </c>
      <c r="F108" s="249">
        <v>1482.2</v>
      </c>
      <c r="G108" s="251">
        <v>1470.2</v>
      </c>
      <c r="H108" s="251">
        <v>1452</v>
      </c>
      <c r="I108" s="251">
        <v>1440</v>
      </c>
      <c r="J108" s="251">
        <v>1500.4</v>
      </c>
      <c r="K108" s="251">
        <v>1512.4</v>
      </c>
      <c r="L108" s="251">
        <v>1530.6000000000001</v>
      </c>
      <c r="M108" s="252">
        <v>1494.2</v>
      </c>
      <c r="N108" s="252">
        <v>1464</v>
      </c>
      <c r="O108" s="252">
        <v>24796500</v>
      </c>
      <c r="P108" s="253">
        <v>9.8761912519345109E-3</v>
      </c>
    </row>
    <row r="109" spans="1:16" ht="12.75" customHeight="1">
      <c r="A109" s="245">
        <v>99</v>
      </c>
      <c r="B109" s="257" t="s">
        <v>79</v>
      </c>
      <c r="C109" s="249" t="s">
        <v>151</v>
      </c>
      <c r="D109" s="250">
        <v>45379</v>
      </c>
      <c r="E109" s="249">
        <v>250.4</v>
      </c>
      <c r="F109" s="249">
        <v>248.5333333333333</v>
      </c>
      <c r="G109" s="251">
        <v>243.81666666666661</v>
      </c>
      <c r="H109" s="251">
        <v>237.23333333333329</v>
      </c>
      <c r="I109" s="251">
        <v>232.51666666666659</v>
      </c>
      <c r="J109" s="251">
        <v>255.11666666666662</v>
      </c>
      <c r="K109" s="251">
        <v>259.83333333333331</v>
      </c>
      <c r="L109" s="251">
        <v>266.41666666666663</v>
      </c>
      <c r="M109" s="252">
        <v>253.25</v>
      </c>
      <c r="N109" s="252">
        <v>241.95</v>
      </c>
      <c r="O109" s="252">
        <v>105468000</v>
      </c>
      <c r="P109" s="253">
        <v>3.0701754385964911E-2</v>
      </c>
    </row>
    <row r="110" spans="1:16" ht="12.75" customHeight="1">
      <c r="A110" s="245">
        <v>100</v>
      </c>
      <c r="B110" s="257" t="s">
        <v>87</v>
      </c>
      <c r="C110" s="249" t="s">
        <v>152</v>
      </c>
      <c r="D110" s="250">
        <v>45379</v>
      </c>
      <c r="E110" s="249">
        <v>1640.9</v>
      </c>
      <c r="F110" s="249">
        <v>1637.6833333333334</v>
      </c>
      <c r="G110" s="251">
        <v>1623.5166666666669</v>
      </c>
      <c r="H110" s="251">
        <v>1606.1333333333334</v>
      </c>
      <c r="I110" s="251">
        <v>1591.9666666666669</v>
      </c>
      <c r="J110" s="251">
        <v>1655.0666666666668</v>
      </c>
      <c r="K110" s="251">
        <v>1669.2333333333333</v>
      </c>
      <c r="L110" s="251">
        <v>1686.6166666666668</v>
      </c>
      <c r="M110" s="252">
        <v>1651.85</v>
      </c>
      <c r="N110" s="252">
        <v>1620.3</v>
      </c>
      <c r="O110" s="252">
        <v>30281600</v>
      </c>
      <c r="P110" s="253">
        <v>3.9629595381831154E-5</v>
      </c>
    </row>
    <row r="111" spans="1:16" ht="12.75" customHeight="1">
      <c r="A111" s="245">
        <v>101</v>
      </c>
      <c r="B111" s="257" t="s">
        <v>84</v>
      </c>
      <c r="C111" s="249" t="s">
        <v>154</v>
      </c>
      <c r="D111" s="250">
        <v>45379</v>
      </c>
      <c r="E111" s="249">
        <v>161.85</v>
      </c>
      <c r="F111" s="249">
        <v>161.75</v>
      </c>
      <c r="G111" s="251">
        <v>154.4</v>
      </c>
      <c r="H111" s="251">
        <v>146.95000000000002</v>
      </c>
      <c r="I111" s="251">
        <v>139.60000000000002</v>
      </c>
      <c r="J111" s="251">
        <v>169.2</v>
      </c>
      <c r="K111" s="251">
        <v>176.55</v>
      </c>
      <c r="L111" s="251">
        <v>183.99999999999997</v>
      </c>
      <c r="M111" s="252">
        <v>169.1</v>
      </c>
      <c r="N111" s="252">
        <v>154.30000000000001</v>
      </c>
      <c r="O111" s="252">
        <v>176163000</v>
      </c>
      <c r="P111" s="253">
        <v>4.1443310853651508E-2</v>
      </c>
    </row>
    <row r="112" spans="1:16" ht="12.75" customHeight="1">
      <c r="A112" s="245">
        <v>102</v>
      </c>
      <c r="B112" s="257" t="s">
        <v>43</v>
      </c>
      <c r="C112" s="249" t="s">
        <v>155</v>
      </c>
      <c r="D112" s="250">
        <v>45379</v>
      </c>
      <c r="E112" s="249">
        <v>1167.3</v>
      </c>
      <c r="F112" s="249">
        <v>1172.2833333333333</v>
      </c>
      <c r="G112" s="251">
        <v>1143.0166666666667</v>
      </c>
      <c r="H112" s="251">
        <v>1118.7333333333333</v>
      </c>
      <c r="I112" s="251">
        <v>1089.4666666666667</v>
      </c>
      <c r="J112" s="251">
        <v>1196.5666666666666</v>
      </c>
      <c r="K112" s="251">
        <v>1225.833333333333</v>
      </c>
      <c r="L112" s="251">
        <v>1250.1166666666666</v>
      </c>
      <c r="M112" s="252">
        <v>1201.55</v>
      </c>
      <c r="N112" s="252">
        <v>1148</v>
      </c>
      <c r="O112" s="252">
        <v>2299700</v>
      </c>
      <c r="P112" s="253">
        <v>-4.4816414686825054E-2</v>
      </c>
    </row>
    <row r="113" spans="1:16" ht="12.75" customHeight="1">
      <c r="A113" s="245">
        <v>103</v>
      </c>
      <c r="B113" s="257" t="s">
        <v>45</v>
      </c>
      <c r="C113" s="249" t="s">
        <v>156</v>
      </c>
      <c r="D113" s="250">
        <v>45379</v>
      </c>
      <c r="E113" s="249">
        <v>913.95</v>
      </c>
      <c r="F113" s="249">
        <v>903.5</v>
      </c>
      <c r="G113" s="251">
        <v>889.95</v>
      </c>
      <c r="H113" s="251">
        <v>865.95</v>
      </c>
      <c r="I113" s="251">
        <v>852.40000000000009</v>
      </c>
      <c r="J113" s="251">
        <v>927.5</v>
      </c>
      <c r="K113" s="251">
        <v>941.05</v>
      </c>
      <c r="L113" s="251">
        <v>965.05</v>
      </c>
      <c r="M113" s="252">
        <v>917.05</v>
      </c>
      <c r="N113" s="252">
        <v>879.5</v>
      </c>
      <c r="O113" s="252">
        <v>17115000</v>
      </c>
      <c r="P113" s="253">
        <v>-1.3565989207726057E-2</v>
      </c>
    </row>
    <row r="114" spans="1:16" ht="12.75" customHeight="1">
      <c r="A114" s="245">
        <v>104</v>
      </c>
      <c r="B114" s="257" t="s">
        <v>59</v>
      </c>
      <c r="C114" s="256" t="s">
        <v>157</v>
      </c>
      <c r="D114" s="250">
        <v>45379</v>
      </c>
      <c r="E114" s="249">
        <v>420.9</v>
      </c>
      <c r="F114" s="249">
        <v>422.63333333333338</v>
      </c>
      <c r="G114" s="251">
        <v>415.86666666666679</v>
      </c>
      <c r="H114" s="251">
        <v>410.83333333333343</v>
      </c>
      <c r="I114" s="251">
        <v>404.06666666666683</v>
      </c>
      <c r="J114" s="251">
        <v>427.66666666666674</v>
      </c>
      <c r="K114" s="251">
        <v>434.43333333333328</v>
      </c>
      <c r="L114" s="251">
        <v>439.4666666666667</v>
      </c>
      <c r="M114" s="252">
        <v>429.4</v>
      </c>
      <c r="N114" s="252">
        <v>417.6</v>
      </c>
      <c r="O114" s="252">
        <v>125220800</v>
      </c>
      <c r="P114" s="253">
        <v>-2.3360579022898859E-2</v>
      </c>
    </row>
    <row r="115" spans="1:16" ht="12.75" customHeight="1">
      <c r="A115" s="245">
        <v>105</v>
      </c>
      <c r="B115" s="257" t="s">
        <v>132</v>
      </c>
      <c r="C115" s="249" t="s">
        <v>158</v>
      </c>
      <c r="D115" s="250">
        <v>45379</v>
      </c>
      <c r="E115" s="249">
        <v>771.6</v>
      </c>
      <c r="F115" s="249">
        <v>772.93333333333339</v>
      </c>
      <c r="G115" s="251">
        <v>760.66666666666674</v>
      </c>
      <c r="H115" s="251">
        <v>749.73333333333335</v>
      </c>
      <c r="I115" s="251">
        <v>737.4666666666667</v>
      </c>
      <c r="J115" s="251">
        <v>783.86666666666679</v>
      </c>
      <c r="K115" s="251">
        <v>796.13333333333344</v>
      </c>
      <c r="L115" s="251">
        <v>807.06666666666683</v>
      </c>
      <c r="M115" s="252">
        <v>785.2</v>
      </c>
      <c r="N115" s="252">
        <v>762</v>
      </c>
      <c r="O115" s="252">
        <v>22382500</v>
      </c>
      <c r="P115" s="253">
        <v>1.1741682974559687E-3</v>
      </c>
    </row>
    <row r="116" spans="1:16" ht="12.75" customHeight="1">
      <c r="A116" s="245">
        <v>106</v>
      </c>
      <c r="B116" s="257" t="s">
        <v>49</v>
      </c>
      <c r="C116" s="249" t="s">
        <v>159</v>
      </c>
      <c r="D116" s="250">
        <v>45379</v>
      </c>
      <c r="E116" s="249">
        <v>4087.9</v>
      </c>
      <c r="F116" s="249">
        <v>4079.6666666666665</v>
      </c>
      <c r="G116" s="251">
        <v>4029.3833333333332</v>
      </c>
      <c r="H116" s="251">
        <v>3970.8666666666668</v>
      </c>
      <c r="I116" s="251">
        <v>3920.5833333333335</v>
      </c>
      <c r="J116" s="251">
        <v>4138.1833333333325</v>
      </c>
      <c r="K116" s="251">
        <v>4188.4666666666672</v>
      </c>
      <c r="L116" s="251">
        <v>4246.9833333333327</v>
      </c>
      <c r="M116" s="252">
        <v>4129.95</v>
      </c>
      <c r="N116" s="252">
        <v>4021.15</v>
      </c>
      <c r="O116" s="252">
        <v>721750</v>
      </c>
      <c r="P116" s="253">
        <v>2.5941719971570718E-2</v>
      </c>
    </row>
    <row r="117" spans="1:16" ht="12.75" customHeight="1">
      <c r="A117" s="245">
        <v>107</v>
      </c>
      <c r="B117" s="257" t="s">
        <v>132</v>
      </c>
      <c r="C117" s="249" t="s">
        <v>160</v>
      </c>
      <c r="D117" s="250">
        <v>45379</v>
      </c>
      <c r="E117" s="249">
        <v>784.55</v>
      </c>
      <c r="F117" s="249">
        <v>784.75</v>
      </c>
      <c r="G117" s="251">
        <v>777.5</v>
      </c>
      <c r="H117" s="251">
        <v>770.45</v>
      </c>
      <c r="I117" s="251">
        <v>763.2</v>
      </c>
      <c r="J117" s="251">
        <v>791.8</v>
      </c>
      <c r="K117" s="251">
        <v>799.05</v>
      </c>
      <c r="L117" s="251">
        <v>806.09999999999991</v>
      </c>
      <c r="M117" s="252">
        <v>792</v>
      </c>
      <c r="N117" s="252">
        <v>777.7</v>
      </c>
      <c r="O117" s="252">
        <v>19564875</v>
      </c>
      <c r="P117" s="253">
        <v>1.3426103982378238E-2</v>
      </c>
    </row>
    <row r="118" spans="1:16" ht="12.75" customHeight="1">
      <c r="A118" s="245">
        <v>108</v>
      </c>
      <c r="B118" s="257" t="s">
        <v>45</v>
      </c>
      <c r="C118" s="254" t="s">
        <v>161</v>
      </c>
      <c r="D118" s="250">
        <v>45379</v>
      </c>
      <c r="E118" s="249">
        <v>449.65</v>
      </c>
      <c r="F118" s="249">
        <v>448.33333333333331</v>
      </c>
      <c r="G118" s="251">
        <v>441.46666666666664</v>
      </c>
      <c r="H118" s="251">
        <v>433.2833333333333</v>
      </c>
      <c r="I118" s="251">
        <v>426.41666666666663</v>
      </c>
      <c r="J118" s="251">
        <v>456.51666666666665</v>
      </c>
      <c r="K118" s="251">
        <v>463.38333333333333</v>
      </c>
      <c r="L118" s="251">
        <v>471.56666666666666</v>
      </c>
      <c r="M118" s="252">
        <v>455.2</v>
      </c>
      <c r="N118" s="252">
        <v>440.15</v>
      </c>
      <c r="O118" s="252">
        <v>19448750</v>
      </c>
      <c r="P118" s="253">
        <v>-6.0052386124065677E-3</v>
      </c>
    </row>
    <row r="119" spans="1:16" ht="12.75" customHeight="1">
      <c r="A119" s="245">
        <v>109</v>
      </c>
      <c r="B119" s="257" t="s">
        <v>63</v>
      </c>
      <c r="C119" s="249" t="s">
        <v>162</v>
      </c>
      <c r="D119" s="250">
        <v>45379</v>
      </c>
      <c r="E119" s="249">
        <v>1742.6</v>
      </c>
      <c r="F119" s="249">
        <v>1741.1666666666667</v>
      </c>
      <c r="G119" s="251">
        <v>1725.8333333333335</v>
      </c>
      <c r="H119" s="251">
        <v>1709.0666666666668</v>
      </c>
      <c r="I119" s="251">
        <v>1693.7333333333336</v>
      </c>
      <c r="J119" s="251">
        <v>1757.9333333333334</v>
      </c>
      <c r="K119" s="251">
        <v>1773.2666666666669</v>
      </c>
      <c r="L119" s="251">
        <v>1790.0333333333333</v>
      </c>
      <c r="M119" s="252">
        <v>1756.5</v>
      </c>
      <c r="N119" s="252">
        <v>1724.4</v>
      </c>
      <c r="O119" s="252">
        <v>36176000</v>
      </c>
      <c r="P119" s="253">
        <v>-3.144276901987663E-2</v>
      </c>
    </row>
    <row r="120" spans="1:16" ht="12.75" customHeight="1">
      <c r="A120" s="245">
        <v>110</v>
      </c>
      <c r="B120" s="257" t="s">
        <v>68</v>
      </c>
      <c r="C120" s="249" t="s">
        <v>163</v>
      </c>
      <c r="D120" s="250">
        <v>45379</v>
      </c>
      <c r="E120" s="249">
        <v>151.5</v>
      </c>
      <c r="F120" s="249">
        <v>150.76666666666668</v>
      </c>
      <c r="G120" s="251">
        <v>148.68333333333337</v>
      </c>
      <c r="H120" s="251">
        <v>145.86666666666667</v>
      </c>
      <c r="I120" s="251">
        <v>143.78333333333336</v>
      </c>
      <c r="J120" s="251">
        <v>153.58333333333337</v>
      </c>
      <c r="K120" s="251">
        <v>155.66666666666669</v>
      </c>
      <c r="L120" s="251">
        <v>158.48333333333338</v>
      </c>
      <c r="M120" s="252">
        <v>152.85</v>
      </c>
      <c r="N120" s="252">
        <v>147.94999999999999</v>
      </c>
      <c r="O120" s="252">
        <v>51063128</v>
      </c>
      <c r="P120" s="253">
        <v>9.79440571781523E-3</v>
      </c>
    </row>
    <row r="121" spans="1:16" ht="12.75" customHeight="1">
      <c r="A121" s="245">
        <v>111</v>
      </c>
      <c r="B121" s="257" t="s">
        <v>45</v>
      </c>
      <c r="C121" s="249" t="s">
        <v>164</v>
      </c>
      <c r="D121" s="250">
        <v>45379</v>
      </c>
      <c r="E121" s="249">
        <v>2032.25</v>
      </c>
      <c r="F121" s="249">
        <v>2043.0833333333333</v>
      </c>
      <c r="G121" s="251">
        <v>2014.2166666666667</v>
      </c>
      <c r="H121" s="251">
        <v>1996.1833333333334</v>
      </c>
      <c r="I121" s="251">
        <v>1967.3166666666668</v>
      </c>
      <c r="J121" s="251">
        <v>2061.1166666666668</v>
      </c>
      <c r="K121" s="251">
        <v>2089.9833333333327</v>
      </c>
      <c r="L121" s="251">
        <v>2108.0166666666664</v>
      </c>
      <c r="M121" s="252">
        <v>2071.9499999999998</v>
      </c>
      <c r="N121" s="252">
        <v>2025.05</v>
      </c>
      <c r="O121" s="252">
        <v>1976700</v>
      </c>
      <c r="P121" s="253">
        <v>3.6658275645059787E-2</v>
      </c>
    </row>
    <row r="122" spans="1:16" ht="12.75" customHeight="1">
      <c r="A122" s="245">
        <v>112</v>
      </c>
      <c r="B122" s="257" t="s">
        <v>43</v>
      </c>
      <c r="C122" s="249" t="s">
        <v>165</v>
      </c>
      <c r="D122" s="250">
        <v>45379</v>
      </c>
      <c r="E122" s="249">
        <v>401</v>
      </c>
      <c r="F122" s="249">
        <v>398.15000000000003</v>
      </c>
      <c r="G122" s="251">
        <v>392.80000000000007</v>
      </c>
      <c r="H122" s="251">
        <v>384.6</v>
      </c>
      <c r="I122" s="251">
        <v>379.25000000000006</v>
      </c>
      <c r="J122" s="251">
        <v>406.35000000000008</v>
      </c>
      <c r="K122" s="251">
        <v>411.7000000000001</v>
      </c>
      <c r="L122" s="251">
        <v>419.90000000000009</v>
      </c>
      <c r="M122" s="252">
        <v>403.5</v>
      </c>
      <c r="N122" s="252">
        <v>389.95</v>
      </c>
      <c r="O122" s="252">
        <v>11804800</v>
      </c>
      <c r="P122" s="253">
        <v>-1.6569890950290326E-2</v>
      </c>
    </row>
    <row r="123" spans="1:16" ht="12.75" customHeight="1">
      <c r="A123" s="245">
        <v>113</v>
      </c>
      <c r="B123" s="257" t="s">
        <v>68</v>
      </c>
      <c r="C123" s="249" t="s">
        <v>166</v>
      </c>
      <c r="D123" s="250">
        <v>45379</v>
      </c>
      <c r="E123" s="249">
        <v>586.95000000000005</v>
      </c>
      <c r="F123" s="249">
        <v>587.16666666666663</v>
      </c>
      <c r="G123" s="251">
        <v>577.0333333333333</v>
      </c>
      <c r="H123" s="251">
        <v>567.11666666666667</v>
      </c>
      <c r="I123" s="251">
        <v>556.98333333333335</v>
      </c>
      <c r="J123" s="251">
        <v>597.08333333333326</v>
      </c>
      <c r="K123" s="251">
        <v>607.2166666666667</v>
      </c>
      <c r="L123" s="251">
        <v>617.13333333333321</v>
      </c>
      <c r="M123" s="252">
        <v>597.29999999999995</v>
      </c>
      <c r="N123" s="252">
        <v>577.25</v>
      </c>
      <c r="O123" s="252">
        <v>17608000</v>
      </c>
      <c r="P123" s="253">
        <v>3.5155790711346266E-2</v>
      </c>
    </row>
    <row r="124" spans="1:16" ht="12.75" customHeight="1">
      <c r="A124" s="245">
        <v>114</v>
      </c>
      <c r="B124" s="257" t="s">
        <v>41</v>
      </c>
      <c r="C124" s="254" t="s">
        <v>167</v>
      </c>
      <c r="D124" s="250">
        <v>45379</v>
      </c>
      <c r="E124" s="249">
        <v>3554.7</v>
      </c>
      <c r="F124" s="249">
        <v>3571.5666666666671</v>
      </c>
      <c r="G124" s="251">
        <v>3525.6333333333341</v>
      </c>
      <c r="H124" s="251">
        <v>3496.5666666666671</v>
      </c>
      <c r="I124" s="251">
        <v>3450.6333333333341</v>
      </c>
      <c r="J124" s="251">
        <v>3600.6333333333341</v>
      </c>
      <c r="K124" s="251">
        <v>3646.5666666666675</v>
      </c>
      <c r="L124" s="251">
        <v>3675.6333333333341</v>
      </c>
      <c r="M124" s="252">
        <v>3617.5</v>
      </c>
      <c r="N124" s="252">
        <v>3542.5</v>
      </c>
      <c r="O124" s="252">
        <v>15970800</v>
      </c>
      <c r="P124" s="253">
        <v>-3.4630575990715262E-3</v>
      </c>
    </row>
    <row r="125" spans="1:16" ht="12.75" customHeight="1">
      <c r="A125" s="245">
        <v>115</v>
      </c>
      <c r="B125" s="257" t="s">
        <v>87</v>
      </c>
      <c r="C125" s="249" t="s">
        <v>168</v>
      </c>
      <c r="D125" s="250">
        <v>45379</v>
      </c>
      <c r="E125" s="249">
        <v>5215.75</v>
      </c>
      <c r="F125" s="249">
        <v>5218.6500000000005</v>
      </c>
      <c r="G125" s="251">
        <v>5182.4000000000015</v>
      </c>
      <c r="H125" s="251">
        <v>5149.0500000000011</v>
      </c>
      <c r="I125" s="251">
        <v>5112.800000000002</v>
      </c>
      <c r="J125" s="251">
        <v>5252.0000000000009</v>
      </c>
      <c r="K125" s="251">
        <v>5288.2499999999991</v>
      </c>
      <c r="L125" s="251">
        <v>5321.6</v>
      </c>
      <c r="M125" s="252">
        <v>5254.9</v>
      </c>
      <c r="N125" s="252">
        <v>5185.3</v>
      </c>
      <c r="O125" s="252">
        <v>2757900</v>
      </c>
      <c r="P125" s="253">
        <v>1.8050941306755261E-2</v>
      </c>
    </row>
    <row r="126" spans="1:16" ht="12.75" customHeight="1">
      <c r="A126" s="245">
        <v>116</v>
      </c>
      <c r="B126" s="257" t="s">
        <v>87</v>
      </c>
      <c r="C126" s="249" t="s">
        <v>169</v>
      </c>
      <c r="D126" s="250">
        <v>45379</v>
      </c>
      <c r="E126" s="249">
        <v>5444.8</v>
      </c>
      <c r="F126" s="249">
        <v>5389.7</v>
      </c>
      <c r="G126" s="251">
        <v>5315.0999999999995</v>
      </c>
      <c r="H126" s="251">
        <v>5185.3999999999996</v>
      </c>
      <c r="I126" s="251">
        <v>5110.7999999999993</v>
      </c>
      <c r="J126" s="251">
        <v>5519.4</v>
      </c>
      <c r="K126" s="251">
        <v>5594</v>
      </c>
      <c r="L126" s="251">
        <v>5723.7</v>
      </c>
      <c r="M126" s="252">
        <v>5464.3</v>
      </c>
      <c r="N126" s="252">
        <v>5260</v>
      </c>
      <c r="O126" s="252">
        <v>718400</v>
      </c>
      <c r="P126" s="253">
        <v>-4.3918019696566411E-2</v>
      </c>
    </row>
    <row r="127" spans="1:16" ht="12.75" customHeight="1">
      <c r="A127" s="245">
        <v>117</v>
      </c>
      <c r="B127" s="257" t="s">
        <v>43</v>
      </c>
      <c r="C127" s="249" t="s">
        <v>170</v>
      </c>
      <c r="D127" s="250">
        <v>45379</v>
      </c>
      <c r="E127" s="249">
        <v>1644.1</v>
      </c>
      <c r="F127" s="249">
        <v>1641.1166666666668</v>
      </c>
      <c r="G127" s="251">
        <v>1619.0333333333335</v>
      </c>
      <c r="H127" s="251">
        <v>1593.9666666666667</v>
      </c>
      <c r="I127" s="251">
        <v>1571.8833333333334</v>
      </c>
      <c r="J127" s="251">
        <v>1666.1833333333336</v>
      </c>
      <c r="K127" s="251">
        <v>1688.2666666666667</v>
      </c>
      <c r="L127" s="251">
        <v>1713.3333333333337</v>
      </c>
      <c r="M127" s="252">
        <v>1663.2</v>
      </c>
      <c r="N127" s="252">
        <v>1616.05</v>
      </c>
      <c r="O127" s="252">
        <v>5821650</v>
      </c>
      <c r="P127" s="253">
        <v>-1.7219113215669393E-2</v>
      </c>
    </row>
    <row r="128" spans="1:16" ht="12.75" customHeight="1">
      <c r="A128" s="245">
        <v>118</v>
      </c>
      <c r="B128" s="257" t="s">
        <v>56</v>
      </c>
      <c r="C128" s="249" t="s">
        <v>171</v>
      </c>
      <c r="D128" s="250">
        <v>45379</v>
      </c>
      <c r="E128" s="249">
        <v>1807.45</v>
      </c>
      <c r="F128" s="249">
        <v>1830.4833333333333</v>
      </c>
      <c r="G128" s="251">
        <v>1774.5166666666667</v>
      </c>
      <c r="H128" s="251">
        <v>1741.5833333333333</v>
      </c>
      <c r="I128" s="251">
        <v>1685.6166666666666</v>
      </c>
      <c r="J128" s="251">
        <v>1863.4166666666667</v>
      </c>
      <c r="K128" s="251">
        <v>1919.3833333333334</v>
      </c>
      <c r="L128" s="251">
        <v>1952.3166666666668</v>
      </c>
      <c r="M128" s="252">
        <v>1886.45</v>
      </c>
      <c r="N128" s="252">
        <v>1797.55</v>
      </c>
      <c r="O128" s="252">
        <v>15080100</v>
      </c>
      <c r="P128" s="253">
        <v>6.0421845388988704E-2</v>
      </c>
    </row>
    <row r="129" spans="1:16" ht="12.75" customHeight="1">
      <c r="A129" s="245">
        <v>119</v>
      </c>
      <c r="B129" s="257" t="s">
        <v>68</v>
      </c>
      <c r="C129" s="249" t="s">
        <v>172</v>
      </c>
      <c r="D129" s="250">
        <v>45379</v>
      </c>
      <c r="E129" s="249">
        <v>261.89999999999998</v>
      </c>
      <c r="F129" s="249">
        <v>262.2833333333333</v>
      </c>
      <c r="G129" s="251">
        <v>257.61666666666662</v>
      </c>
      <c r="H129" s="251">
        <v>253.33333333333331</v>
      </c>
      <c r="I129" s="251">
        <v>248.66666666666663</v>
      </c>
      <c r="J129" s="251">
        <v>266.56666666666661</v>
      </c>
      <c r="K129" s="251">
        <v>271.23333333333335</v>
      </c>
      <c r="L129" s="251">
        <v>275.51666666666659</v>
      </c>
      <c r="M129" s="252">
        <v>266.95</v>
      </c>
      <c r="N129" s="252">
        <v>258</v>
      </c>
      <c r="O129" s="252">
        <v>27612000</v>
      </c>
      <c r="P129" s="253">
        <v>3.8123167155425221E-2</v>
      </c>
    </row>
    <row r="130" spans="1:16" ht="12.75" customHeight="1">
      <c r="A130" s="245">
        <v>120</v>
      </c>
      <c r="B130" s="257" t="s">
        <v>68</v>
      </c>
      <c r="C130" s="249" t="s">
        <v>173</v>
      </c>
      <c r="D130" s="250">
        <v>45379</v>
      </c>
      <c r="E130" s="249">
        <v>166.25</v>
      </c>
      <c r="F130" s="249">
        <v>164.85</v>
      </c>
      <c r="G130" s="251">
        <v>162</v>
      </c>
      <c r="H130" s="251">
        <v>157.75</v>
      </c>
      <c r="I130" s="251">
        <v>154.9</v>
      </c>
      <c r="J130" s="251">
        <v>169.1</v>
      </c>
      <c r="K130" s="251">
        <v>171.94999999999996</v>
      </c>
      <c r="L130" s="251">
        <v>176.2</v>
      </c>
      <c r="M130" s="252">
        <v>167.7</v>
      </c>
      <c r="N130" s="252">
        <v>160.6</v>
      </c>
      <c r="O130" s="252">
        <v>55392000</v>
      </c>
      <c r="P130" s="253">
        <v>-2.953852622726795E-2</v>
      </c>
    </row>
    <row r="131" spans="1:16" ht="12.75" customHeight="1">
      <c r="A131" s="245">
        <v>121</v>
      </c>
      <c r="B131" s="257" t="s">
        <v>59</v>
      </c>
      <c r="C131" s="249" t="s">
        <v>174</v>
      </c>
      <c r="D131" s="250">
        <v>45379</v>
      </c>
      <c r="E131" s="249">
        <v>502.55</v>
      </c>
      <c r="F131" s="249">
        <v>503.9666666666667</v>
      </c>
      <c r="G131" s="251">
        <v>497.98333333333341</v>
      </c>
      <c r="H131" s="251">
        <v>493.41666666666669</v>
      </c>
      <c r="I131" s="251">
        <v>487.43333333333339</v>
      </c>
      <c r="J131" s="251">
        <v>508.53333333333342</v>
      </c>
      <c r="K131" s="251">
        <v>514.51666666666677</v>
      </c>
      <c r="L131" s="251">
        <v>519.08333333333348</v>
      </c>
      <c r="M131" s="252">
        <v>509.95</v>
      </c>
      <c r="N131" s="252">
        <v>499.4</v>
      </c>
      <c r="O131" s="252">
        <v>14179200</v>
      </c>
      <c r="P131" s="253">
        <v>3.7492317148125384E-2</v>
      </c>
    </row>
    <row r="132" spans="1:16" ht="12.75" customHeight="1">
      <c r="A132" s="245">
        <v>122</v>
      </c>
      <c r="B132" s="257" t="s">
        <v>56</v>
      </c>
      <c r="C132" s="249" t="s">
        <v>175</v>
      </c>
      <c r="D132" s="250">
        <v>45379</v>
      </c>
      <c r="E132" s="249">
        <v>11493.1</v>
      </c>
      <c r="F132" s="249">
        <v>11455.033333333335</v>
      </c>
      <c r="G132" s="251">
        <v>11373.116666666669</v>
      </c>
      <c r="H132" s="251">
        <v>11253.133333333333</v>
      </c>
      <c r="I132" s="251">
        <v>11171.216666666667</v>
      </c>
      <c r="J132" s="251">
        <v>11575.01666666667</v>
      </c>
      <c r="K132" s="251">
        <v>11656.933333333338</v>
      </c>
      <c r="L132" s="251">
        <v>11776.916666666672</v>
      </c>
      <c r="M132" s="252">
        <v>11536.95</v>
      </c>
      <c r="N132" s="252">
        <v>11335.05</v>
      </c>
      <c r="O132" s="252">
        <v>2542450</v>
      </c>
      <c r="P132" s="253">
        <v>-1.2237999961149207E-2</v>
      </c>
    </row>
    <row r="133" spans="1:16" ht="12.75" customHeight="1">
      <c r="A133" s="245">
        <v>123</v>
      </c>
      <c r="B133" s="257" t="s">
        <v>59</v>
      </c>
      <c r="C133" s="249" t="s">
        <v>176</v>
      </c>
      <c r="D133" s="250">
        <v>45379</v>
      </c>
      <c r="E133" s="249">
        <v>1121.95</v>
      </c>
      <c r="F133" s="249">
        <v>1122.7833333333333</v>
      </c>
      <c r="G133" s="251">
        <v>1111.8166666666666</v>
      </c>
      <c r="H133" s="251">
        <v>1101.6833333333334</v>
      </c>
      <c r="I133" s="251">
        <v>1090.7166666666667</v>
      </c>
      <c r="J133" s="251">
        <v>1132.9166666666665</v>
      </c>
      <c r="K133" s="251">
        <v>1143.8833333333332</v>
      </c>
      <c r="L133" s="251">
        <v>1154.0166666666664</v>
      </c>
      <c r="M133" s="252">
        <v>1133.75</v>
      </c>
      <c r="N133" s="252">
        <v>1112.6500000000001</v>
      </c>
      <c r="O133" s="252">
        <v>6553400</v>
      </c>
      <c r="P133" s="253">
        <v>-1.130003168233182E-2</v>
      </c>
    </row>
    <row r="134" spans="1:16" ht="12.75" customHeight="1">
      <c r="A134" s="245">
        <v>124</v>
      </c>
      <c r="B134" s="257" t="s">
        <v>45</v>
      </c>
      <c r="C134" s="249" t="s">
        <v>177</v>
      </c>
      <c r="D134" s="250">
        <v>45379</v>
      </c>
      <c r="E134" s="249">
        <v>3268.65</v>
      </c>
      <c r="F134" s="249">
        <v>3217.2000000000003</v>
      </c>
      <c r="G134" s="251">
        <v>3141.4500000000007</v>
      </c>
      <c r="H134" s="251">
        <v>3014.2500000000005</v>
      </c>
      <c r="I134" s="251">
        <v>2938.5000000000009</v>
      </c>
      <c r="J134" s="251">
        <v>3344.4000000000005</v>
      </c>
      <c r="K134" s="251">
        <v>3420.1499999999996</v>
      </c>
      <c r="L134" s="251">
        <v>3547.3500000000004</v>
      </c>
      <c r="M134" s="252">
        <v>3292.95</v>
      </c>
      <c r="N134" s="252">
        <v>3090</v>
      </c>
      <c r="O134" s="252">
        <v>2743200</v>
      </c>
      <c r="P134" s="253">
        <v>-1.3663166978282756E-2</v>
      </c>
    </row>
    <row r="135" spans="1:16" ht="12.75" customHeight="1">
      <c r="A135" s="245">
        <v>125</v>
      </c>
      <c r="B135" s="257" t="s">
        <v>43</v>
      </c>
      <c r="C135" s="249" t="s">
        <v>178</v>
      </c>
      <c r="D135" s="250">
        <v>45379</v>
      </c>
      <c r="E135" s="249">
        <v>1596</v>
      </c>
      <c r="F135" s="249">
        <v>1601.1333333333332</v>
      </c>
      <c r="G135" s="251">
        <v>1571.9666666666665</v>
      </c>
      <c r="H135" s="251">
        <v>1547.9333333333332</v>
      </c>
      <c r="I135" s="251">
        <v>1518.7666666666664</v>
      </c>
      <c r="J135" s="251">
        <v>1625.1666666666665</v>
      </c>
      <c r="K135" s="251">
        <v>1654.3333333333335</v>
      </c>
      <c r="L135" s="251">
        <v>1678.3666666666666</v>
      </c>
      <c r="M135" s="252">
        <v>1630.3</v>
      </c>
      <c r="N135" s="252">
        <v>1577.1</v>
      </c>
      <c r="O135" s="252">
        <v>1452800</v>
      </c>
      <c r="P135" s="253">
        <v>1.2545302481182047E-2</v>
      </c>
    </row>
    <row r="136" spans="1:16" ht="12.75" customHeight="1">
      <c r="A136" s="245">
        <v>126</v>
      </c>
      <c r="B136" s="257" t="s">
        <v>68</v>
      </c>
      <c r="C136" s="256" t="s">
        <v>179</v>
      </c>
      <c r="D136" s="250">
        <v>45379</v>
      </c>
      <c r="E136" s="249">
        <v>966.65</v>
      </c>
      <c r="F136" s="249">
        <v>973.25</v>
      </c>
      <c r="G136" s="251">
        <v>948.5</v>
      </c>
      <c r="H136" s="251">
        <v>930.35</v>
      </c>
      <c r="I136" s="251">
        <v>905.6</v>
      </c>
      <c r="J136" s="251">
        <v>991.4</v>
      </c>
      <c r="K136" s="251">
        <v>1016.15</v>
      </c>
      <c r="L136" s="251">
        <v>1034.3</v>
      </c>
      <c r="M136" s="252">
        <v>998</v>
      </c>
      <c r="N136" s="252">
        <v>955.1</v>
      </c>
      <c r="O136" s="252">
        <v>9227200</v>
      </c>
      <c r="P136" s="253">
        <v>-5.6754988550866865E-2</v>
      </c>
    </row>
    <row r="137" spans="1:16" ht="12.75" customHeight="1">
      <c r="A137" s="245">
        <v>127</v>
      </c>
      <c r="B137" s="257" t="s">
        <v>84</v>
      </c>
      <c r="C137" s="256" t="s">
        <v>180</v>
      </c>
      <c r="D137" s="250">
        <v>45379</v>
      </c>
      <c r="E137" s="249">
        <v>1271.2</v>
      </c>
      <c r="F137" s="249">
        <v>1267.6666666666667</v>
      </c>
      <c r="G137" s="251">
        <v>1252.5333333333335</v>
      </c>
      <c r="H137" s="251">
        <v>1233.8666666666668</v>
      </c>
      <c r="I137" s="251">
        <v>1218.7333333333336</v>
      </c>
      <c r="J137" s="251">
        <v>1286.3333333333335</v>
      </c>
      <c r="K137" s="251">
        <v>1301.4666666666667</v>
      </c>
      <c r="L137" s="251">
        <v>1320.1333333333334</v>
      </c>
      <c r="M137" s="252">
        <v>1282.8</v>
      </c>
      <c r="N137" s="252">
        <v>1249</v>
      </c>
      <c r="O137" s="252">
        <v>3220800</v>
      </c>
      <c r="P137" s="253">
        <v>-2.1865889212827987E-2</v>
      </c>
    </row>
    <row r="138" spans="1:16" ht="12.75" customHeight="1">
      <c r="A138" s="245">
        <v>128</v>
      </c>
      <c r="B138" s="257" t="s">
        <v>56</v>
      </c>
      <c r="C138" s="249" t="s">
        <v>181</v>
      </c>
      <c r="D138" s="250">
        <v>45379</v>
      </c>
      <c r="E138" s="249">
        <v>111.75</v>
      </c>
      <c r="F138" s="249">
        <v>111.75</v>
      </c>
      <c r="G138" s="251">
        <v>109.7</v>
      </c>
      <c r="H138" s="251">
        <v>107.65</v>
      </c>
      <c r="I138" s="251">
        <v>105.60000000000001</v>
      </c>
      <c r="J138" s="251">
        <v>113.8</v>
      </c>
      <c r="K138" s="251">
        <v>115.85000000000001</v>
      </c>
      <c r="L138" s="251">
        <v>117.89999999999999</v>
      </c>
      <c r="M138" s="252">
        <v>113.8</v>
      </c>
      <c r="N138" s="252">
        <v>109.7</v>
      </c>
      <c r="O138" s="252">
        <v>156455600</v>
      </c>
      <c r="P138" s="253">
        <v>1.7406159102451638E-2</v>
      </c>
    </row>
    <row r="139" spans="1:16" ht="12.75" customHeight="1">
      <c r="A139" s="245">
        <v>129</v>
      </c>
      <c r="B139" s="257" t="s">
        <v>87</v>
      </c>
      <c r="C139" s="249" t="s">
        <v>182</v>
      </c>
      <c r="D139" s="250">
        <v>45379</v>
      </c>
      <c r="E139" s="249">
        <v>2495.4</v>
      </c>
      <c r="F139" s="249">
        <v>2490.1166666666663</v>
      </c>
      <c r="G139" s="251">
        <v>2467.7333333333327</v>
      </c>
      <c r="H139" s="251">
        <v>2440.0666666666662</v>
      </c>
      <c r="I139" s="251">
        <v>2417.6833333333325</v>
      </c>
      <c r="J139" s="251">
        <v>2517.7833333333328</v>
      </c>
      <c r="K139" s="251">
        <v>2540.166666666667</v>
      </c>
      <c r="L139" s="251">
        <v>2567.833333333333</v>
      </c>
      <c r="M139" s="252">
        <v>2512.5</v>
      </c>
      <c r="N139" s="252">
        <v>2462.4499999999998</v>
      </c>
      <c r="O139" s="252">
        <v>3276625</v>
      </c>
      <c r="P139" s="253">
        <v>-3.5847224469978962E-2</v>
      </c>
    </row>
    <row r="140" spans="1:16" ht="12.75" customHeight="1">
      <c r="A140" s="245">
        <v>130</v>
      </c>
      <c r="B140" s="257" t="s">
        <v>56</v>
      </c>
      <c r="C140" s="254" t="s">
        <v>183</v>
      </c>
      <c r="D140" s="250">
        <v>45379</v>
      </c>
      <c r="E140" s="249">
        <v>140058.75</v>
      </c>
      <c r="F140" s="249">
        <v>139406.5</v>
      </c>
      <c r="G140" s="251">
        <v>138136.5</v>
      </c>
      <c r="H140" s="251">
        <v>136214.25</v>
      </c>
      <c r="I140" s="251">
        <v>134944.25</v>
      </c>
      <c r="J140" s="251">
        <v>141328.75</v>
      </c>
      <c r="K140" s="251">
        <v>142598.75</v>
      </c>
      <c r="L140" s="251">
        <v>144521</v>
      </c>
      <c r="M140" s="252">
        <v>140676.5</v>
      </c>
      <c r="N140" s="252">
        <v>137484.25</v>
      </c>
      <c r="O140" s="252">
        <v>50285</v>
      </c>
      <c r="P140" s="253">
        <v>0.1152140164116212</v>
      </c>
    </row>
    <row r="141" spans="1:16" ht="12.75" customHeight="1">
      <c r="A141" s="245">
        <v>131</v>
      </c>
      <c r="B141" s="257" t="s">
        <v>68</v>
      </c>
      <c r="C141" s="249" t="s">
        <v>184</v>
      </c>
      <c r="D141" s="250">
        <v>45379</v>
      </c>
      <c r="E141" s="249">
        <v>1343.4</v>
      </c>
      <c r="F141" s="249">
        <v>1346.3333333333335</v>
      </c>
      <c r="G141" s="251">
        <v>1325.4666666666669</v>
      </c>
      <c r="H141" s="251">
        <v>1307.5333333333335</v>
      </c>
      <c r="I141" s="251">
        <v>1286.666666666667</v>
      </c>
      <c r="J141" s="251">
        <v>1364.2666666666669</v>
      </c>
      <c r="K141" s="251">
        <v>1385.1333333333337</v>
      </c>
      <c r="L141" s="251">
        <v>1403.0666666666668</v>
      </c>
      <c r="M141" s="252">
        <v>1367.2</v>
      </c>
      <c r="N141" s="252">
        <v>1328.4</v>
      </c>
      <c r="O141" s="252">
        <v>6813950</v>
      </c>
      <c r="P141" s="253">
        <v>-3.6191088949654175E-3</v>
      </c>
    </row>
    <row r="142" spans="1:16" ht="12.75" customHeight="1">
      <c r="A142" s="245">
        <v>132</v>
      </c>
      <c r="B142" s="257" t="s">
        <v>132</v>
      </c>
      <c r="C142" s="249" t="s">
        <v>185</v>
      </c>
      <c r="D142" s="250">
        <v>45379</v>
      </c>
      <c r="E142" s="249">
        <v>137.15</v>
      </c>
      <c r="F142" s="249">
        <v>137.5</v>
      </c>
      <c r="G142" s="251">
        <v>131.25</v>
      </c>
      <c r="H142" s="251">
        <v>125.35</v>
      </c>
      <c r="I142" s="251">
        <v>119.1</v>
      </c>
      <c r="J142" s="251">
        <v>143.4</v>
      </c>
      <c r="K142" s="251">
        <v>149.65</v>
      </c>
      <c r="L142" s="251">
        <v>155.55000000000001</v>
      </c>
      <c r="M142" s="252">
        <v>143.75</v>
      </c>
      <c r="N142" s="252">
        <v>131.6</v>
      </c>
      <c r="O142" s="252">
        <v>79447500</v>
      </c>
      <c r="P142" s="253">
        <v>-3.4366453965360075E-2</v>
      </c>
    </row>
    <row r="143" spans="1:16" ht="12.75" customHeight="1">
      <c r="A143" s="245">
        <v>133</v>
      </c>
      <c r="B143" s="257" t="s">
        <v>45</v>
      </c>
      <c r="C143" s="249" t="s">
        <v>186</v>
      </c>
      <c r="D143" s="250">
        <v>45379</v>
      </c>
      <c r="E143" s="249">
        <v>5252.75</v>
      </c>
      <c r="F143" s="249">
        <v>5242.2333333333336</v>
      </c>
      <c r="G143" s="251">
        <v>5184.7166666666672</v>
      </c>
      <c r="H143" s="251">
        <v>5116.6833333333334</v>
      </c>
      <c r="I143" s="251">
        <v>5059.166666666667</v>
      </c>
      <c r="J143" s="251">
        <v>5310.2666666666673</v>
      </c>
      <c r="K143" s="251">
        <v>5367.7833333333338</v>
      </c>
      <c r="L143" s="251">
        <v>5435.8166666666675</v>
      </c>
      <c r="M143" s="252">
        <v>5299.75</v>
      </c>
      <c r="N143" s="252">
        <v>5174.2</v>
      </c>
      <c r="O143" s="252">
        <v>1238550</v>
      </c>
      <c r="P143" s="253">
        <v>-3.7421310328747959E-2</v>
      </c>
    </row>
    <row r="144" spans="1:16" ht="12.75" customHeight="1">
      <c r="A144" s="245">
        <v>134</v>
      </c>
      <c r="B144" s="257" t="s">
        <v>39</v>
      </c>
      <c r="C144" s="249" t="s">
        <v>187</v>
      </c>
      <c r="D144" s="250">
        <v>45379</v>
      </c>
      <c r="E144" s="249">
        <v>3014.5</v>
      </c>
      <c r="F144" s="249">
        <v>3004.5666666666671</v>
      </c>
      <c r="G144" s="251">
        <v>2986.1333333333341</v>
      </c>
      <c r="H144" s="251">
        <v>2957.7666666666669</v>
      </c>
      <c r="I144" s="251">
        <v>2939.3333333333339</v>
      </c>
      <c r="J144" s="251">
        <v>3032.9333333333343</v>
      </c>
      <c r="K144" s="251">
        <v>3051.3666666666677</v>
      </c>
      <c r="L144" s="251">
        <v>3079.7333333333345</v>
      </c>
      <c r="M144" s="252">
        <v>3023</v>
      </c>
      <c r="N144" s="252">
        <v>2976.2</v>
      </c>
      <c r="O144" s="252">
        <v>1961700</v>
      </c>
      <c r="P144" s="253">
        <v>-6.6084314470186102E-3</v>
      </c>
    </row>
    <row r="145" spans="1:16" ht="12.75" customHeight="1">
      <c r="A145" s="245">
        <v>135</v>
      </c>
      <c r="B145" s="257" t="s">
        <v>59</v>
      </c>
      <c r="C145" s="249" t="s">
        <v>188</v>
      </c>
      <c r="D145" s="250">
        <v>45379</v>
      </c>
      <c r="E145" s="249">
        <v>2615.15</v>
      </c>
      <c r="F145" s="249">
        <v>2615.9666666666667</v>
      </c>
      <c r="G145" s="251">
        <v>2595.7333333333336</v>
      </c>
      <c r="H145" s="251">
        <v>2576.3166666666671</v>
      </c>
      <c r="I145" s="251">
        <v>2556.0833333333339</v>
      </c>
      <c r="J145" s="251">
        <v>2635.3833333333332</v>
      </c>
      <c r="K145" s="251">
        <v>2655.6166666666659</v>
      </c>
      <c r="L145" s="251">
        <v>2675.0333333333328</v>
      </c>
      <c r="M145" s="252">
        <v>2636.2</v>
      </c>
      <c r="N145" s="252">
        <v>2596.5500000000002</v>
      </c>
      <c r="O145" s="252">
        <v>5072000</v>
      </c>
      <c r="P145" s="253">
        <v>1.504963176432917E-2</v>
      </c>
    </row>
    <row r="146" spans="1:16" ht="12.75" customHeight="1">
      <c r="A146" s="245">
        <v>136</v>
      </c>
      <c r="B146" s="257" t="s">
        <v>132</v>
      </c>
      <c r="C146" s="249" t="s">
        <v>189</v>
      </c>
      <c r="D146" s="250">
        <v>45379</v>
      </c>
      <c r="E146" s="249">
        <v>198.5</v>
      </c>
      <c r="F146" s="249">
        <v>198.06666666666669</v>
      </c>
      <c r="G146" s="251">
        <v>191.33333333333337</v>
      </c>
      <c r="H146" s="251">
        <v>184.16666666666669</v>
      </c>
      <c r="I146" s="251">
        <v>177.43333333333337</v>
      </c>
      <c r="J146" s="251">
        <v>205.23333333333338</v>
      </c>
      <c r="K146" s="251">
        <v>211.96666666666667</v>
      </c>
      <c r="L146" s="251">
        <v>219.13333333333338</v>
      </c>
      <c r="M146" s="252">
        <v>204.8</v>
      </c>
      <c r="N146" s="252">
        <v>190.9</v>
      </c>
      <c r="O146" s="252">
        <v>94707000</v>
      </c>
      <c r="P146" s="253">
        <v>6.9374671068369934E-3</v>
      </c>
    </row>
    <row r="147" spans="1:16" ht="12.75" customHeight="1">
      <c r="A147" s="245">
        <v>137</v>
      </c>
      <c r="B147" s="257" t="s">
        <v>190</v>
      </c>
      <c r="C147" s="249" t="s">
        <v>191</v>
      </c>
      <c r="D147" s="250">
        <v>45379</v>
      </c>
      <c r="E147" s="249">
        <v>317.95</v>
      </c>
      <c r="F147" s="249">
        <v>317.26666666666665</v>
      </c>
      <c r="G147" s="251">
        <v>307.93333333333328</v>
      </c>
      <c r="H147" s="251">
        <v>297.91666666666663</v>
      </c>
      <c r="I147" s="251">
        <v>288.58333333333326</v>
      </c>
      <c r="J147" s="251">
        <v>327.2833333333333</v>
      </c>
      <c r="K147" s="251">
        <v>336.61666666666667</v>
      </c>
      <c r="L147" s="251">
        <v>346.63333333333333</v>
      </c>
      <c r="M147" s="252">
        <v>326.60000000000002</v>
      </c>
      <c r="N147" s="252">
        <v>307.25</v>
      </c>
      <c r="O147" s="252">
        <v>101850000</v>
      </c>
      <c r="P147" s="253">
        <v>8.84899006091696E-2</v>
      </c>
    </row>
    <row r="148" spans="1:16" ht="12.75" customHeight="1">
      <c r="A148" s="245">
        <v>138</v>
      </c>
      <c r="B148" s="257" t="s">
        <v>108</v>
      </c>
      <c r="C148" s="249" t="s">
        <v>192</v>
      </c>
      <c r="D148" s="250">
        <v>45379</v>
      </c>
      <c r="E148" s="249">
        <v>1328.85</v>
      </c>
      <c r="F148" s="249">
        <v>1325.2666666666667</v>
      </c>
      <c r="G148" s="251">
        <v>1303.7833333333333</v>
      </c>
      <c r="H148" s="251">
        <v>1278.7166666666667</v>
      </c>
      <c r="I148" s="251">
        <v>1257.2333333333333</v>
      </c>
      <c r="J148" s="251">
        <v>1350.3333333333333</v>
      </c>
      <c r="K148" s="251">
        <v>1371.8166666666664</v>
      </c>
      <c r="L148" s="251">
        <v>1396.8833333333332</v>
      </c>
      <c r="M148" s="252">
        <v>1346.75</v>
      </c>
      <c r="N148" s="252">
        <v>1300.2</v>
      </c>
      <c r="O148" s="252">
        <v>6098400</v>
      </c>
      <c r="P148" s="253">
        <v>-7.5187969924812026E-3</v>
      </c>
    </row>
    <row r="149" spans="1:16" ht="12.75" customHeight="1">
      <c r="A149" s="245">
        <v>139</v>
      </c>
      <c r="B149" s="257" t="s">
        <v>87</v>
      </c>
      <c r="C149" s="249" t="s">
        <v>193</v>
      </c>
      <c r="D149" s="250">
        <v>45379</v>
      </c>
      <c r="E149" s="249">
        <v>8488.6</v>
      </c>
      <c r="F149" s="249">
        <v>8399.9833333333336</v>
      </c>
      <c r="G149" s="251">
        <v>8273.9166666666679</v>
      </c>
      <c r="H149" s="251">
        <v>8059.2333333333345</v>
      </c>
      <c r="I149" s="251">
        <v>7933.1666666666688</v>
      </c>
      <c r="J149" s="251">
        <v>8614.6666666666679</v>
      </c>
      <c r="K149" s="251">
        <v>8740.7333333333336</v>
      </c>
      <c r="L149" s="251">
        <v>8955.4166666666661</v>
      </c>
      <c r="M149" s="252">
        <v>8526.0499999999993</v>
      </c>
      <c r="N149" s="252">
        <v>8185.3</v>
      </c>
      <c r="O149" s="252">
        <v>1179200</v>
      </c>
      <c r="P149" s="253">
        <v>3.6750483558994199E-2</v>
      </c>
    </row>
    <row r="150" spans="1:16" ht="12.75" customHeight="1">
      <c r="A150" s="245">
        <v>140</v>
      </c>
      <c r="B150" s="257" t="s">
        <v>84</v>
      </c>
      <c r="C150" s="254" t="s">
        <v>194</v>
      </c>
      <c r="D150" s="250">
        <v>45379</v>
      </c>
      <c r="E150" s="249">
        <v>260.14999999999998</v>
      </c>
      <c r="F150" s="249">
        <v>259.14999999999998</v>
      </c>
      <c r="G150" s="251">
        <v>251.09999999999997</v>
      </c>
      <c r="H150" s="251">
        <v>242.04999999999998</v>
      </c>
      <c r="I150" s="251">
        <v>233.99999999999997</v>
      </c>
      <c r="J150" s="251">
        <v>268.19999999999993</v>
      </c>
      <c r="K150" s="251">
        <v>276.24999999999989</v>
      </c>
      <c r="L150" s="251">
        <v>285.29999999999995</v>
      </c>
      <c r="M150" s="252">
        <v>267.2</v>
      </c>
      <c r="N150" s="252">
        <v>250.1</v>
      </c>
      <c r="O150" s="252">
        <v>93620450</v>
      </c>
      <c r="P150" s="253">
        <v>7.0667488552307145E-2</v>
      </c>
    </row>
    <row r="151" spans="1:16" ht="12.75" customHeight="1">
      <c r="A151" s="245">
        <v>141</v>
      </c>
      <c r="B151" s="257" t="s">
        <v>47</v>
      </c>
      <c r="C151" s="256" t="s">
        <v>195</v>
      </c>
      <c r="D151" s="250">
        <v>45379</v>
      </c>
      <c r="E151" s="249">
        <v>34930.75</v>
      </c>
      <c r="F151" s="249">
        <v>34799.916666666664</v>
      </c>
      <c r="G151" s="251">
        <v>34336.48333333333</v>
      </c>
      <c r="H151" s="251">
        <v>33742.216666666667</v>
      </c>
      <c r="I151" s="251">
        <v>33278.783333333333</v>
      </c>
      <c r="J151" s="251">
        <v>35394.183333333327</v>
      </c>
      <c r="K151" s="251">
        <v>35857.616666666661</v>
      </c>
      <c r="L151" s="251">
        <v>36451.883333333324</v>
      </c>
      <c r="M151" s="252">
        <v>35263.35</v>
      </c>
      <c r="N151" s="252">
        <v>34205.65</v>
      </c>
      <c r="O151" s="252">
        <v>182790</v>
      </c>
      <c r="P151" s="253">
        <v>9.6257646635480393E-2</v>
      </c>
    </row>
    <row r="152" spans="1:16" ht="12.75" customHeight="1">
      <c r="A152" s="245">
        <v>142</v>
      </c>
      <c r="B152" s="257" t="s">
        <v>43</v>
      </c>
      <c r="C152" s="249" t="s">
        <v>196</v>
      </c>
      <c r="D152" s="250">
        <v>45379</v>
      </c>
      <c r="E152" s="249">
        <v>826.8</v>
      </c>
      <c r="F152" s="249">
        <v>829.93333333333339</v>
      </c>
      <c r="G152" s="251">
        <v>814.91666666666674</v>
      </c>
      <c r="H152" s="251">
        <v>803.0333333333333</v>
      </c>
      <c r="I152" s="251">
        <v>788.01666666666665</v>
      </c>
      <c r="J152" s="251">
        <v>841.81666666666683</v>
      </c>
      <c r="K152" s="251">
        <v>856.83333333333348</v>
      </c>
      <c r="L152" s="251">
        <v>868.71666666666692</v>
      </c>
      <c r="M152" s="252">
        <v>844.95</v>
      </c>
      <c r="N152" s="252">
        <v>818.05</v>
      </c>
      <c r="O152" s="252">
        <v>12763500</v>
      </c>
      <c r="P152" s="253">
        <v>-7.6389293836375298E-3</v>
      </c>
    </row>
    <row r="153" spans="1:16" ht="12.75" customHeight="1">
      <c r="A153" s="245">
        <v>143</v>
      </c>
      <c r="B153" s="257" t="s">
        <v>87</v>
      </c>
      <c r="C153" s="249" t="s">
        <v>197</v>
      </c>
      <c r="D153" s="250">
        <v>45379</v>
      </c>
      <c r="E153" s="249">
        <v>8430.7000000000007</v>
      </c>
      <c r="F153" s="249">
        <v>8366.3000000000011</v>
      </c>
      <c r="G153" s="251">
        <v>8279.2500000000018</v>
      </c>
      <c r="H153" s="251">
        <v>8127.8000000000011</v>
      </c>
      <c r="I153" s="251">
        <v>8040.7500000000018</v>
      </c>
      <c r="J153" s="251">
        <v>8517.7500000000018</v>
      </c>
      <c r="K153" s="251">
        <v>8604.8000000000011</v>
      </c>
      <c r="L153" s="251">
        <v>8756.2500000000018</v>
      </c>
      <c r="M153" s="252">
        <v>8453.35</v>
      </c>
      <c r="N153" s="252">
        <v>8214.85</v>
      </c>
      <c r="O153" s="252">
        <v>1539500</v>
      </c>
      <c r="P153" s="253">
        <v>-3.2187087445778591E-2</v>
      </c>
    </row>
    <row r="154" spans="1:16" ht="12.75" customHeight="1">
      <c r="A154" s="245">
        <v>144</v>
      </c>
      <c r="B154" s="257" t="s">
        <v>84</v>
      </c>
      <c r="C154" s="249" t="s">
        <v>198</v>
      </c>
      <c r="D154" s="250">
        <v>45379</v>
      </c>
      <c r="E154" s="249">
        <v>265.14999999999998</v>
      </c>
      <c r="F154" s="249">
        <v>264.61666666666662</v>
      </c>
      <c r="G154" s="251">
        <v>258.98333333333323</v>
      </c>
      <c r="H154" s="251">
        <v>252.81666666666661</v>
      </c>
      <c r="I154" s="251">
        <v>247.18333333333322</v>
      </c>
      <c r="J154" s="251">
        <v>270.78333333333325</v>
      </c>
      <c r="K154" s="251">
        <v>276.41666666666657</v>
      </c>
      <c r="L154" s="251">
        <v>282.58333333333326</v>
      </c>
      <c r="M154" s="252">
        <v>270.25</v>
      </c>
      <c r="N154" s="252">
        <v>258.45</v>
      </c>
      <c r="O154" s="252">
        <v>40377000</v>
      </c>
      <c r="P154" s="253">
        <v>-2.2869173805720924E-2</v>
      </c>
    </row>
    <row r="155" spans="1:16" ht="12.75" customHeight="1">
      <c r="A155" s="245">
        <v>145</v>
      </c>
      <c r="B155" s="257" t="s">
        <v>68</v>
      </c>
      <c r="C155" s="254" t="s">
        <v>199</v>
      </c>
      <c r="D155" s="250">
        <v>45379</v>
      </c>
      <c r="E155" s="249">
        <v>380.05</v>
      </c>
      <c r="F155" s="249">
        <v>383.05</v>
      </c>
      <c r="G155" s="251">
        <v>366.1</v>
      </c>
      <c r="H155" s="251">
        <v>352.15000000000003</v>
      </c>
      <c r="I155" s="251">
        <v>335.20000000000005</v>
      </c>
      <c r="J155" s="251">
        <v>397</v>
      </c>
      <c r="K155" s="251">
        <v>413.94999999999993</v>
      </c>
      <c r="L155" s="251">
        <v>427.9</v>
      </c>
      <c r="M155" s="252">
        <v>400</v>
      </c>
      <c r="N155" s="252">
        <v>369.1</v>
      </c>
      <c r="O155" s="252">
        <v>85002000</v>
      </c>
      <c r="P155" s="253">
        <v>0.12193126022913257</v>
      </c>
    </row>
    <row r="156" spans="1:16" ht="12.75" customHeight="1">
      <c r="A156" s="245">
        <v>146</v>
      </c>
      <c r="B156" s="257" t="s">
        <v>59</v>
      </c>
      <c r="C156" s="249" t="s">
        <v>200</v>
      </c>
      <c r="D156" s="250">
        <v>45379</v>
      </c>
      <c r="E156" s="249">
        <v>2881.5</v>
      </c>
      <c r="F156" s="249">
        <v>2867.0666666666671</v>
      </c>
      <c r="G156" s="251">
        <v>2844.1333333333341</v>
      </c>
      <c r="H156" s="251">
        <v>2806.7666666666669</v>
      </c>
      <c r="I156" s="251">
        <v>2783.8333333333339</v>
      </c>
      <c r="J156" s="251">
        <v>2904.4333333333343</v>
      </c>
      <c r="K156" s="251">
        <v>2927.3666666666677</v>
      </c>
      <c r="L156" s="251">
        <v>2964.7333333333345</v>
      </c>
      <c r="M156" s="252">
        <v>2890</v>
      </c>
      <c r="N156" s="252">
        <v>2829.7</v>
      </c>
      <c r="O156" s="252">
        <v>2130750</v>
      </c>
      <c r="P156" s="253">
        <v>-1.7408346783490892E-2</v>
      </c>
    </row>
    <row r="157" spans="1:16" ht="12.75" customHeight="1">
      <c r="A157" s="245">
        <v>147</v>
      </c>
      <c r="B157" s="257" t="s">
        <v>39</v>
      </c>
      <c r="C157" s="249" t="s">
        <v>201</v>
      </c>
      <c r="D157" s="250">
        <v>45379</v>
      </c>
      <c r="E157" s="249">
        <v>3665.65</v>
      </c>
      <c r="F157" s="249">
        <v>3646.9666666666667</v>
      </c>
      <c r="G157" s="251">
        <v>3621.1833333333334</v>
      </c>
      <c r="H157" s="251">
        <v>3576.7166666666667</v>
      </c>
      <c r="I157" s="251">
        <v>3550.9333333333334</v>
      </c>
      <c r="J157" s="251">
        <v>3691.4333333333334</v>
      </c>
      <c r="K157" s="251">
        <v>3717.2166666666672</v>
      </c>
      <c r="L157" s="251">
        <v>3761.6833333333334</v>
      </c>
      <c r="M157" s="252">
        <v>3672.75</v>
      </c>
      <c r="N157" s="252">
        <v>3602.5</v>
      </c>
      <c r="O157" s="252">
        <v>1852500</v>
      </c>
      <c r="P157" s="253">
        <v>-1.4758675708017551E-2</v>
      </c>
    </row>
    <row r="158" spans="1:16" ht="12.75" customHeight="1">
      <c r="A158" s="245">
        <v>148</v>
      </c>
      <c r="B158" s="257" t="s">
        <v>63</v>
      </c>
      <c r="C158" s="249" t="s">
        <v>202</v>
      </c>
      <c r="D158" s="250">
        <v>45379</v>
      </c>
      <c r="E158" s="249">
        <v>118.15</v>
      </c>
      <c r="F158" s="249">
        <v>118.26666666666665</v>
      </c>
      <c r="G158" s="251">
        <v>114.98333333333331</v>
      </c>
      <c r="H158" s="251">
        <v>111.81666666666665</v>
      </c>
      <c r="I158" s="251">
        <v>108.5333333333333</v>
      </c>
      <c r="J158" s="251">
        <v>121.43333333333331</v>
      </c>
      <c r="K158" s="251">
        <v>124.71666666666667</v>
      </c>
      <c r="L158" s="251">
        <v>127.88333333333331</v>
      </c>
      <c r="M158" s="252">
        <v>121.55</v>
      </c>
      <c r="N158" s="252">
        <v>115.1</v>
      </c>
      <c r="O158" s="252">
        <v>241560000</v>
      </c>
      <c r="P158" s="253">
        <v>4.1745730550284632E-2</v>
      </c>
    </row>
    <row r="159" spans="1:16" ht="12.75" customHeight="1">
      <c r="A159" s="245">
        <v>149</v>
      </c>
      <c r="B159" s="257" t="s">
        <v>45</v>
      </c>
      <c r="C159" s="249" t="s">
        <v>203</v>
      </c>
      <c r="D159" s="250">
        <v>45379</v>
      </c>
      <c r="E159" s="249">
        <v>4907.95</v>
      </c>
      <c r="F159" s="249">
        <v>4871.0333333333328</v>
      </c>
      <c r="G159" s="251">
        <v>4822.1166666666659</v>
      </c>
      <c r="H159" s="251">
        <v>4736.2833333333328</v>
      </c>
      <c r="I159" s="251">
        <v>4687.3666666666659</v>
      </c>
      <c r="J159" s="251">
        <v>4956.8666666666659</v>
      </c>
      <c r="K159" s="251">
        <v>5005.7833333333338</v>
      </c>
      <c r="L159" s="251">
        <v>5091.6166666666659</v>
      </c>
      <c r="M159" s="252">
        <v>4919.95</v>
      </c>
      <c r="N159" s="252">
        <v>4785.2</v>
      </c>
      <c r="O159" s="252">
        <v>1942300</v>
      </c>
      <c r="P159" s="253">
        <v>-2.2545417945750088E-2</v>
      </c>
    </row>
    <row r="160" spans="1:16" ht="12.75" customHeight="1">
      <c r="A160" s="245">
        <v>150</v>
      </c>
      <c r="B160" s="257" t="s">
        <v>190</v>
      </c>
      <c r="C160" s="249" t="s">
        <v>204</v>
      </c>
      <c r="D160" s="250">
        <v>45379</v>
      </c>
      <c r="E160" s="249">
        <v>266.95</v>
      </c>
      <c r="F160" s="249">
        <v>266.15000000000003</v>
      </c>
      <c r="G160" s="251">
        <v>259.80000000000007</v>
      </c>
      <c r="H160" s="251">
        <v>252.65000000000003</v>
      </c>
      <c r="I160" s="251">
        <v>246.30000000000007</v>
      </c>
      <c r="J160" s="251">
        <v>273.30000000000007</v>
      </c>
      <c r="K160" s="251">
        <v>279.65000000000009</v>
      </c>
      <c r="L160" s="251">
        <v>286.80000000000007</v>
      </c>
      <c r="M160" s="252">
        <v>272.5</v>
      </c>
      <c r="N160" s="252">
        <v>259</v>
      </c>
      <c r="O160" s="252">
        <v>66204000</v>
      </c>
      <c r="P160" s="253">
        <v>1.72585462993694E-2</v>
      </c>
    </row>
    <row r="161" spans="1:16" ht="12.75" customHeight="1">
      <c r="A161" s="245">
        <v>151</v>
      </c>
      <c r="B161" s="257" t="s">
        <v>205</v>
      </c>
      <c r="C161" s="256" t="s">
        <v>206</v>
      </c>
      <c r="D161" s="250">
        <v>45379</v>
      </c>
      <c r="E161" s="249">
        <v>1316.1</v>
      </c>
      <c r="F161" s="249">
        <v>1321.3666666666666</v>
      </c>
      <c r="G161" s="251">
        <v>1301.7333333333331</v>
      </c>
      <c r="H161" s="251">
        <v>1287.3666666666666</v>
      </c>
      <c r="I161" s="251">
        <v>1267.7333333333331</v>
      </c>
      <c r="J161" s="251">
        <v>1335.7333333333331</v>
      </c>
      <c r="K161" s="251">
        <v>1355.3666666666668</v>
      </c>
      <c r="L161" s="251">
        <v>1369.7333333333331</v>
      </c>
      <c r="M161" s="252">
        <v>1341</v>
      </c>
      <c r="N161" s="252">
        <v>1307</v>
      </c>
      <c r="O161" s="252">
        <v>7276753</v>
      </c>
      <c r="P161" s="253">
        <v>-8.0998613037447983E-3</v>
      </c>
    </row>
    <row r="162" spans="1:16" ht="12.75" customHeight="1">
      <c r="A162" s="245">
        <v>152</v>
      </c>
      <c r="B162" s="257" t="s">
        <v>49</v>
      </c>
      <c r="C162" s="249" t="s">
        <v>208</v>
      </c>
      <c r="D162" s="250">
        <v>45379</v>
      </c>
      <c r="E162" s="249">
        <v>807.9</v>
      </c>
      <c r="F162" s="249">
        <v>803.96666666666658</v>
      </c>
      <c r="G162" s="251">
        <v>797.88333333333321</v>
      </c>
      <c r="H162" s="251">
        <v>787.86666666666667</v>
      </c>
      <c r="I162" s="251">
        <v>781.7833333333333</v>
      </c>
      <c r="J162" s="251">
        <v>813.98333333333312</v>
      </c>
      <c r="K162" s="251">
        <v>820.06666666666638</v>
      </c>
      <c r="L162" s="251">
        <v>830.08333333333303</v>
      </c>
      <c r="M162" s="252">
        <v>810.05</v>
      </c>
      <c r="N162" s="252">
        <v>793.95</v>
      </c>
      <c r="O162" s="252">
        <v>4748950</v>
      </c>
      <c r="P162" s="253">
        <v>4.8561151079136687E-3</v>
      </c>
    </row>
    <row r="163" spans="1:16" ht="12.75" customHeight="1">
      <c r="A163" s="245">
        <v>153</v>
      </c>
      <c r="B163" s="257" t="s">
        <v>63</v>
      </c>
      <c r="C163" s="249" t="s">
        <v>209</v>
      </c>
      <c r="D163" s="250">
        <v>45379</v>
      </c>
      <c r="E163" s="249">
        <v>225.4</v>
      </c>
      <c r="F163" s="249">
        <v>226.6</v>
      </c>
      <c r="G163" s="251">
        <v>220.29999999999998</v>
      </c>
      <c r="H163" s="251">
        <v>215.2</v>
      </c>
      <c r="I163" s="251">
        <v>208.89999999999998</v>
      </c>
      <c r="J163" s="251">
        <v>231.7</v>
      </c>
      <c r="K163" s="251">
        <v>238</v>
      </c>
      <c r="L163" s="251">
        <v>243.1</v>
      </c>
      <c r="M163" s="252">
        <v>232.9</v>
      </c>
      <c r="N163" s="252">
        <v>221.5</v>
      </c>
      <c r="O163" s="252">
        <v>66737500</v>
      </c>
      <c r="P163" s="253">
        <v>-2.3055809698078682E-2</v>
      </c>
    </row>
    <row r="164" spans="1:16" ht="12.75" customHeight="1">
      <c r="A164" s="245">
        <v>154</v>
      </c>
      <c r="B164" s="257" t="s">
        <v>190</v>
      </c>
      <c r="C164" s="249" t="s">
        <v>210</v>
      </c>
      <c r="D164" s="250">
        <v>45379</v>
      </c>
      <c r="E164" s="249">
        <v>446.3</v>
      </c>
      <c r="F164" s="249">
        <v>446.7166666666667</v>
      </c>
      <c r="G164" s="251">
        <v>428.68333333333339</v>
      </c>
      <c r="H164" s="251">
        <v>411.06666666666672</v>
      </c>
      <c r="I164" s="251">
        <v>393.03333333333342</v>
      </c>
      <c r="J164" s="251">
        <v>464.33333333333337</v>
      </c>
      <c r="K164" s="251">
        <v>482.36666666666667</v>
      </c>
      <c r="L164" s="251">
        <v>499.98333333333335</v>
      </c>
      <c r="M164" s="252">
        <v>464.75</v>
      </c>
      <c r="N164" s="252">
        <v>429.1</v>
      </c>
      <c r="O164" s="252">
        <v>43056000</v>
      </c>
      <c r="P164" s="253">
        <v>6.0910703725606148E-2</v>
      </c>
    </row>
    <row r="165" spans="1:16" ht="12.75" customHeight="1">
      <c r="A165" s="245">
        <v>155</v>
      </c>
      <c r="B165" s="257" t="s">
        <v>84</v>
      </c>
      <c r="C165" s="249" t="s">
        <v>211</v>
      </c>
      <c r="D165" s="250">
        <v>45379</v>
      </c>
      <c r="E165" s="249">
        <v>2849.95</v>
      </c>
      <c r="F165" s="249">
        <v>2855.3333333333335</v>
      </c>
      <c r="G165" s="251">
        <v>2835.0666666666671</v>
      </c>
      <c r="H165" s="251">
        <v>2820.1833333333334</v>
      </c>
      <c r="I165" s="251">
        <v>2799.916666666667</v>
      </c>
      <c r="J165" s="251">
        <v>2870.2166666666672</v>
      </c>
      <c r="K165" s="251">
        <v>2890.4833333333336</v>
      </c>
      <c r="L165" s="251">
        <v>2905.3666666666672</v>
      </c>
      <c r="M165" s="252">
        <v>2875.6</v>
      </c>
      <c r="N165" s="252">
        <v>2840.45</v>
      </c>
      <c r="O165" s="252">
        <v>42324000</v>
      </c>
      <c r="P165" s="253">
        <v>-1.6335147694503253E-3</v>
      </c>
    </row>
    <row r="166" spans="1:16" ht="12.75" customHeight="1">
      <c r="A166" s="245">
        <v>156</v>
      </c>
      <c r="B166" s="257" t="s">
        <v>132</v>
      </c>
      <c r="C166" s="249" t="s">
        <v>212</v>
      </c>
      <c r="D166" s="250">
        <v>45379</v>
      </c>
      <c r="E166" s="249">
        <v>121.85</v>
      </c>
      <c r="F166" s="249">
        <v>121.78333333333335</v>
      </c>
      <c r="G166" s="251">
        <v>119.06666666666669</v>
      </c>
      <c r="H166" s="251">
        <v>116.28333333333335</v>
      </c>
      <c r="I166" s="251">
        <v>113.56666666666669</v>
      </c>
      <c r="J166" s="251">
        <v>124.56666666666669</v>
      </c>
      <c r="K166" s="251">
        <v>127.28333333333336</v>
      </c>
      <c r="L166" s="251">
        <v>130.06666666666669</v>
      </c>
      <c r="M166" s="252">
        <v>124.5</v>
      </c>
      <c r="N166" s="252">
        <v>119</v>
      </c>
      <c r="O166" s="252">
        <v>140264000</v>
      </c>
      <c r="P166" s="253">
        <v>-2.0940361849452759E-2</v>
      </c>
    </row>
    <row r="167" spans="1:16" ht="12.75" customHeight="1">
      <c r="A167" s="245">
        <v>157</v>
      </c>
      <c r="B167" s="257" t="s">
        <v>63</v>
      </c>
      <c r="C167" s="249" t="s">
        <v>213</v>
      </c>
      <c r="D167" s="250">
        <v>45379</v>
      </c>
      <c r="E167" s="249">
        <v>698.2</v>
      </c>
      <c r="F167" s="249">
        <v>698.16666666666663</v>
      </c>
      <c r="G167" s="251">
        <v>694.68333333333328</v>
      </c>
      <c r="H167" s="251">
        <v>691.16666666666663</v>
      </c>
      <c r="I167" s="251">
        <v>687.68333333333328</v>
      </c>
      <c r="J167" s="251">
        <v>701.68333333333328</v>
      </c>
      <c r="K167" s="251">
        <v>705.16666666666663</v>
      </c>
      <c r="L167" s="251">
        <v>708.68333333333328</v>
      </c>
      <c r="M167" s="252">
        <v>701.65</v>
      </c>
      <c r="N167" s="252">
        <v>694.65</v>
      </c>
      <c r="O167" s="252">
        <v>23096000</v>
      </c>
      <c r="P167" s="253">
        <v>-1.0046977334293454E-2</v>
      </c>
    </row>
    <row r="168" spans="1:16" ht="12.75" customHeight="1">
      <c r="A168" s="245">
        <v>158</v>
      </c>
      <c r="B168" s="257" t="s">
        <v>68</v>
      </c>
      <c r="C168" s="249" t="s">
        <v>214</v>
      </c>
      <c r="D168" s="250">
        <v>45379</v>
      </c>
      <c r="E168" s="249">
        <v>1507.45</v>
      </c>
      <c r="F168" s="249">
        <v>1502.5666666666668</v>
      </c>
      <c r="G168" s="251">
        <v>1492.9833333333336</v>
      </c>
      <c r="H168" s="251">
        <v>1478.5166666666667</v>
      </c>
      <c r="I168" s="251">
        <v>1468.9333333333334</v>
      </c>
      <c r="J168" s="251">
        <v>1517.0333333333338</v>
      </c>
      <c r="K168" s="251">
        <v>1526.6166666666672</v>
      </c>
      <c r="L168" s="251">
        <v>1541.0833333333339</v>
      </c>
      <c r="M168" s="252">
        <v>1512.15</v>
      </c>
      <c r="N168" s="252">
        <v>1488.1</v>
      </c>
      <c r="O168" s="252">
        <v>8742750</v>
      </c>
      <c r="P168" s="253">
        <v>9.7011693373754877E-3</v>
      </c>
    </row>
    <row r="169" spans="1:16" ht="12.75" customHeight="1">
      <c r="A169" s="245">
        <v>159</v>
      </c>
      <c r="B169" s="257" t="s">
        <v>63</v>
      </c>
      <c r="C169" s="254" t="s">
        <v>215</v>
      </c>
      <c r="D169" s="250">
        <v>45379</v>
      </c>
      <c r="E169" s="249">
        <v>734.45</v>
      </c>
      <c r="F169" s="249">
        <v>736.83333333333337</v>
      </c>
      <c r="G169" s="251">
        <v>723.7166666666667</v>
      </c>
      <c r="H169" s="251">
        <v>712.98333333333335</v>
      </c>
      <c r="I169" s="251">
        <v>699.86666666666667</v>
      </c>
      <c r="J169" s="251">
        <v>747.56666666666672</v>
      </c>
      <c r="K169" s="251">
        <v>760.68333333333328</v>
      </c>
      <c r="L169" s="251">
        <v>771.41666666666674</v>
      </c>
      <c r="M169" s="252">
        <v>749.95</v>
      </c>
      <c r="N169" s="252">
        <v>726.1</v>
      </c>
      <c r="O169" s="252">
        <v>99063000</v>
      </c>
      <c r="P169" s="253">
        <v>4.7155451258958585E-2</v>
      </c>
    </row>
    <row r="170" spans="1:16" ht="12.75" customHeight="1">
      <c r="A170" s="245">
        <v>160</v>
      </c>
      <c r="B170" s="257" t="s">
        <v>49</v>
      </c>
      <c r="C170" s="249" t="s">
        <v>216</v>
      </c>
      <c r="D170" s="250">
        <v>45379</v>
      </c>
      <c r="E170" s="249">
        <v>25200.3</v>
      </c>
      <c r="F170" s="249">
        <v>25032.45</v>
      </c>
      <c r="G170" s="251">
        <v>24797.9</v>
      </c>
      <c r="H170" s="251">
        <v>24395.5</v>
      </c>
      <c r="I170" s="251">
        <v>24160.95</v>
      </c>
      <c r="J170" s="251">
        <v>25434.850000000002</v>
      </c>
      <c r="K170" s="251">
        <v>25669.399999999998</v>
      </c>
      <c r="L170" s="251">
        <v>26071.800000000003</v>
      </c>
      <c r="M170" s="252">
        <v>25267</v>
      </c>
      <c r="N170" s="252">
        <v>24630.05</v>
      </c>
      <c r="O170" s="252">
        <v>283050</v>
      </c>
      <c r="P170" s="253">
        <v>-2.4217874687580798E-2</v>
      </c>
    </row>
    <row r="171" spans="1:16" ht="12.75" customHeight="1">
      <c r="A171" s="245">
        <v>161</v>
      </c>
      <c r="B171" s="257" t="s">
        <v>41</v>
      </c>
      <c r="C171" s="249" t="s">
        <v>217</v>
      </c>
      <c r="D171" s="250">
        <v>45379</v>
      </c>
      <c r="E171" s="249">
        <v>4797.25</v>
      </c>
      <c r="F171" s="249">
        <v>4779.583333333333</v>
      </c>
      <c r="G171" s="251">
        <v>4720.5166666666664</v>
      </c>
      <c r="H171" s="251">
        <v>4643.7833333333338</v>
      </c>
      <c r="I171" s="251">
        <v>4584.7166666666672</v>
      </c>
      <c r="J171" s="251">
        <v>4856.3166666666657</v>
      </c>
      <c r="K171" s="251">
        <v>4915.3833333333332</v>
      </c>
      <c r="L171" s="251">
        <v>4992.116666666665</v>
      </c>
      <c r="M171" s="252">
        <v>4838.6499999999996</v>
      </c>
      <c r="N171" s="252">
        <v>4702.8500000000004</v>
      </c>
      <c r="O171" s="252">
        <v>1057500</v>
      </c>
      <c r="P171" s="253">
        <v>-1.5088013411567477E-2</v>
      </c>
    </row>
    <row r="172" spans="1:16" ht="12.75" customHeight="1">
      <c r="A172" s="245">
        <v>162</v>
      </c>
      <c r="B172" s="257" t="s">
        <v>47</v>
      </c>
      <c r="C172" s="249" t="s">
        <v>218</v>
      </c>
      <c r="D172" s="250">
        <v>45379</v>
      </c>
      <c r="E172" s="249">
        <v>2438.3000000000002</v>
      </c>
      <c r="F172" s="249">
        <v>2438.7999999999997</v>
      </c>
      <c r="G172" s="251">
        <v>2415.5999999999995</v>
      </c>
      <c r="H172" s="251">
        <v>2392.8999999999996</v>
      </c>
      <c r="I172" s="251">
        <v>2369.6999999999994</v>
      </c>
      <c r="J172" s="251">
        <v>2461.4999999999995</v>
      </c>
      <c r="K172" s="251">
        <v>2484.6999999999994</v>
      </c>
      <c r="L172" s="251">
        <v>2507.3999999999996</v>
      </c>
      <c r="M172" s="252">
        <v>2462</v>
      </c>
      <c r="N172" s="252">
        <v>2416.1</v>
      </c>
      <c r="O172" s="252">
        <v>3355500</v>
      </c>
      <c r="P172" s="253">
        <v>-1.2906784335355763E-2</v>
      </c>
    </row>
    <row r="173" spans="1:16" ht="12.75" customHeight="1">
      <c r="A173" s="245">
        <v>163</v>
      </c>
      <c r="B173" s="257" t="s">
        <v>68</v>
      </c>
      <c r="C173" s="249" t="s">
        <v>219</v>
      </c>
      <c r="D173" s="250">
        <v>45379</v>
      </c>
      <c r="E173" s="249">
        <v>2276.0500000000002</v>
      </c>
      <c r="F173" s="249">
        <v>2286.4</v>
      </c>
      <c r="G173" s="251">
        <v>2248.2000000000003</v>
      </c>
      <c r="H173" s="251">
        <v>2220.3500000000004</v>
      </c>
      <c r="I173" s="251">
        <v>2182.1500000000005</v>
      </c>
      <c r="J173" s="251">
        <v>2314.25</v>
      </c>
      <c r="K173" s="251">
        <v>2352.4499999999998</v>
      </c>
      <c r="L173" s="251">
        <v>2380.2999999999997</v>
      </c>
      <c r="M173" s="252">
        <v>2324.6</v>
      </c>
      <c r="N173" s="252">
        <v>2258.5500000000002</v>
      </c>
      <c r="O173" s="252">
        <v>6554400</v>
      </c>
      <c r="P173" s="253">
        <v>2.8722101892833599E-2</v>
      </c>
    </row>
    <row r="174" spans="1:16" ht="12.75" customHeight="1">
      <c r="A174" s="245">
        <v>164</v>
      </c>
      <c r="B174" s="257" t="s">
        <v>43</v>
      </c>
      <c r="C174" s="249" t="s">
        <v>220</v>
      </c>
      <c r="D174" s="250">
        <v>45379</v>
      </c>
      <c r="E174" s="249">
        <v>1552.8</v>
      </c>
      <c r="F174" s="249">
        <v>1557.9166666666667</v>
      </c>
      <c r="G174" s="251">
        <v>1541.2833333333335</v>
      </c>
      <c r="H174" s="251">
        <v>1529.7666666666669</v>
      </c>
      <c r="I174" s="251">
        <v>1513.1333333333337</v>
      </c>
      <c r="J174" s="251">
        <v>1569.4333333333334</v>
      </c>
      <c r="K174" s="251">
        <v>1586.0666666666666</v>
      </c>
      <c r="L174" s="251">
        <v>1597.5833333333333</v>
      </c>
      <c r="M174" s="252">
        <v>1574.55</v>
      </c>
      <c r="N174" s="252">
        <v>1546.4</v>
      </c>
      <c r="O174" s="252">
        <v>14030800</v>
      </c>
      <c r="P174" s="253">
        <v>-4.5887281035795889E-2</v>
      </c>
    </row>
    <row r="175" spans="1:16" ht="12.75" customHeight="1">
      <c r="A175" s="245">
        <v>165</v>
      </c>
      <c r="B175" s="257" t="s">
        <v>205</v>
      </c>
      <c r="C175" s="249" t="s">
        <v>221</v>
      </c>
      <c r="D175" s="250">
        <v>45379</v>
      </c>
      <c r="E175" s="249">
        <v>592.25</v>
      </c>
      <c r="F175" s="249">
        <v>590.41666666666663</v>
      </c>
      <c r="G175" s="251">
        <v>582.33333333333326</v>
      </c>
      <c r="H175" s="251">
        <v>572.41666666666663</v>
      </c>
      <c r="I175" s="251">
        <v>564.33333333333326</v>
      </c>
      <c r="J175" s="251">
        <v>600.33333333333326</v>
      </c>
      <c r="K175" s="251">
        <v>608.41666666666652</v>
      </c>
      <c r="L175" s="251">
        <v>618.33333333333326</v>
      </c>
      <c r="M175" s="252">
        <v>598.5</v>
      </c>
      <c r="N175" s="252">
        <v>580.5</v>
      </c>
      <c r="O175" s="252">
        <v>6994500</v>
      </c>
      <c r="P175" s="253">
        <v>-1.2285532726117349E-2</v>
      </c>
    </row>
    <row r="176" spans="1:16" ht="12.75" customHeight="1">
      <c r="A176" s="245">
        <v>166</v>
      </c>
      <c r="B176" s="257" t="s">
        <v>43</v>
      </c>
      <c r="C176" s="249" t="s">
        <v>222</v>
      </c>
      <c r="D176" s="250">
        <v>45379</v>
      </c>
      <c r="E176" s="249">
        <v>676.55</v>
      </c>
      <c r="F176" s="249">
        <v>679.83333333333337</v>
      </c>
      <c r="G176" s="251">
        <v>669.7166666666667</v>
      </c>
      <c r="H176" s="251">
        <v>662.88333333333333</v>
      </c>
      <c r="I176" s="251">
        <v>652.76666666666665</v>
      </c>
      <c r="J176" s="251">
        <v>686.66666666666674</v>
      </c>
      <c r="K176" s="251">
        <v>696.7833333333333</v>
      </c>
      <c r="L176" s="251">
        <v>703.61666666666679</v>
      </c>
      <c r="M176" s="252">
        <v>689.95</v>
      </c>
      <c r="N176" s="252">
        <v>673</v>
      </c>
      <c r="O176" s="252">
        <v>5059000</v>
      </c>
      <c r="P176" s="253">
        <v>-1.1141516810007818E-2</v>
      </c>
    </row>
    <row r="177" spans="1:16" ht="12.75" customHeight="1">
      <c r="A177" s="245">
        <v>167</v>
      </c>
      <c r="B177" s="257" t="s">
        <v>39</v>
      </c>
      <c r="C177" s="249" t="s">
        <v>223</v>
      </c>
      <c r="D177" s="250">
        <v>45379</v>
      </c>
      <c r="E177" s="249">
        <v>1125.75</v>
      </c>
      <c r="F177" s="249">
        <v>1125.4166666666667</v>
      </c>
      <c r="G177" s="251">
        <v>1111.9833333333336</v>
      </c>
      <c r="H177" s="251">
        <v>1098.2166666666669</v>
      </c>
      <c r="I177" s="251">
        <v>1084.7833333333338</v>
      </c>
      <c r="J177" s="251">
        <v>1139.1833333333334</v>
      </c>
      <c r="K177" s="251">
        <v>1152.6166666666663</v>
      </c>
      <c r="L177" s="251">
        <v>1166.3833333333332</v>
      </c>
      <c r="M177" s="252">
        <v>1138.8499999999999</v>
      </c>
      <c r="N177" s="252">
        <v>1111.6500000000001</v>
      </c>
      <c r="O177" s="252">
        <v>11297000</v>
      </c>
      <c r="P177" s="253">
        <v>-1.6519032798659326E-2</v>
      </c>
    </row>
    <row r="178" spans="1:16" ht="12.75" customHeight="1">
      <c r="A178" s="245">
        <v>168</v>
      </c>
      <c r="B178" s="257" t="s">
        <v>79</v>
      </c>
      <c r="C178" s="256" t="s">
        <v>224</v>
      </c>
      <c r="D178" s="250">
        <v>45379</v>
      </c>
      <c r="E178" s="249">
        <v>1943.45</v>
      </c>
      <c r="F178" s="249">
        <v>1935.8166666666666</v>
      </c>
      <c r="G178" s="251">
        <v>1909.6333333333332</v>
      </c>
      <c r="H178" s="251">
        <v>1875.8166666666666</v>
      </c>
      <c r="I178" s="251">
        <v>1849.6333333333332</v>
      </c>
      <c r="J178" s="251">
        <v>1969.6333333333332</v>
      </c>
      <c r="K178" s="251">
        <v>1995.8166666666666</v>
      </c>
      <c r="L178" s="251">
        <v>2029.6333333333332</v>
      </c>
      <c r="M178" s="252">
        <v>1962</v>
      </c>
      <c r="N178" s="252">
        <v>1902</v>
      </c>
      <c r="O178" s="252">
        <v>6971500</v>
      </c>
      <c r="P178" s="253">
        <v>-1.5753669889008236E-3</v>
      </c>
    </row>
    <row r="179" spans="1:16" ht="12.75" customHeight="1">
      <c r="A179" s="245">
        <v>169</v>
      </c>
      <c r="B179" s="257" t="s">
        <v>59</v>
      </c>
      <c r="C179" s="249" t="s">
        <v>225</v>
      </c>
      <c r="D179" s="250">
        <v>45379</v>
      </c>
      <c r="E179" s="249">
        <v>1215.05</v>
      </c>
      <c r="F179" s="249">
        <v>1205.5166666666667</v>
      </c>
      <c r="G179" s="251">
        <v>1189.9833333333333</v>
      </c>
      <c r="H179" s="251">
        <v>1164.9166666666667</v>
      </c>
      <c r="I179" s="251">
        <v>1149.3833333333334</v>
      </c>
      <c r="J179" s="251">
        <v>1230.5833333333333</v>
      </c>
      <c r="K179" s="251">
        <v>1246.1166666666666</v>
      </c>
      <c r="L179" s="251">
        <v>1271.1833333333332</v>
      </c>
      <c r="M179" s="252">
        <v>1221.05</v>
      </c>
      <c r="N179" s="252">
        <v>1180.45</v>
      </c>
      <c r="O179" s="252">
        <v>10142100</v>
      </c>
      <c r="P179" s="253">
        <v>-4.4676161410647675E-2</v>
      </c>
    </row>
    <row r="180" spans="1:16" ht="12.75" customHeight="1">
      <c r="A180" s="245">
        <v>170</v>
      </c>
      <c r="B180" s="257" t="s">
        <v>56</v>
      </c>
      <c r="C180" s="255" t="s">
        <v>226</v>
      </c>
      <c r="D180" s="250">
        <v>45379</v>
      </c>
      <c r="E180" s="249">
        <v>949.5</v>
      </c>
      <c r="F180" s="249">
        <v>957.88333333333333</v>
      </c>
      <c r="G180" s="251">
        <v>933.76666666666665</v>
      </c>
      <c r="H180" s="251">
        <v>918.0333333333333</v>
      </c>
      <c r="I180" s="251">
        <v>893.91666666666663</v>
      </c>
      <c r="J180" s="251">
        <v>973.61666666666667</v>
      </c>
      <c r="K180" s="251">
        <v>997.73333333333323</v>
      </c>
      <c r="L180" s="251">
        <v>1013.4666666666667</v>
      </c>
      <c r="M180" s="252">
        <v>982</v>
      </c>
      <c r="N180" s="252">
        <v>942.15</v>
      </c>
      <c r="O180" s="252">
        <v>68177700</v>
      </c>
      <c r="P180" s="253">
        <v>3.5237855524792349E-3</v>
      </c>
    </row>
    <row r="181" spans="1:16" ht="12.75" customHeight="1">
      <c r="A181" s="245">
        <v>171</v>
      </c>
      <c r="B181" s="257" t="s">
        <v>190</v>
      </c>
      <c r="C181" s="249" t="s">
        <v>227</v>
      </c>
      <c r="D181" s="250">
        <v>45379</v>
      </c>
      <c r="E181" s="249">
        <v>382.15</v>
      </c>
      <c r="F181" s="249">
        <v>381.2166666666667</v>
      </c>
      <c r="G181" s="251">
        <v>373.93333333333339</v>
      </c>
      <c r="H181" s="251">
        <v>365.7166666666667</v>
      </c>
      <c r="I181" s="251">
        <v>358.43333333333339</v>
      </c>
      <c r="J181" s="251">
        <v>389.43333333333339</v>
      </c>
      <c r="K181" s="251">
        <v>396.7166666666667</v>
      </c>
      <c r="L181" s="251">
        <v>404.93333333333339</v>
      </c>
      <c r="M181" s="252">
        <v>388.5</v>
      </c>
      <c r="N181" s="252">
        <v>373</v>
      </c>
      <c r="O181" s="252">
        <v>94813875</v>
      </c>
      <c r="P181" s="253">
        <v>-1.9544201305273446E-2</v>
      </c>
    </row>
    <row r="182" spans="1:16" ht="12.75" customHeight="1">
      <c r="A182" s="245">
        <v>172</v>
      </c>
      <c r="B182" s="257" t="s">
        <v>132</v>
      </c>
      <c r="C182" s="249" t="s">
        <v>228</v>
      </c>
      <c r="D182" s="250">
        <v>45379</v>
      </c>
      <c r="E182" s="249">
        <v>142.30000000000001</v>
      </c>
      <c r="F182" s="249">
        <v>142.29999999999998</v>
      </c>
      <c r="G182" s="251">
        <v>140.24999999999997</v>
      </c>
      <c r="H182" s="251">
        <v>138.19999999999999</v>
      </c>
      <c r="I182" s="251">
        <v>136.14999999999998</v>
      </c>
      <c r="J182" s="251">
        <v>144.34999999999997</v>
      </c>
      <c r="K182" s="251">
        <v>146.39999999999998</v>
      </c>
      <c r="L182" s="251">
        <v>148.44999999999996</v>
      </c>
      <c r="M182" s="252">
        <v>144.35</v>
      </c>
      <c r="N182" s="252">
        <v>140.25</v>
      </c>
      <c r="O182" s="252">
        <v>306850500</v>
      </c>
      <c r="P182" s="253">
        <v>2.0616859358993121E-2</v>
      </c>
    </row>
    <row r="183" spans="1:16" ht="12.75" customHeight="1">
      <c r="A183" s="245">
        <v>173</v>
      </c>
      <c r="B183" s="257" t="s">
        <v>87</v>
      </c>
      <c r="C183" s="249" t="s">
        <v>229</v>
      </c>
      <c r="D183" s="250">
        <v>45379</v>
      </c>
      <c r="E183" s="249">
        <v>4239.75</v>
      </c>
      <c r="F183" s="249">
        <v>4226.4333333333334</v>
      </c>
      <c r="G183" s="251">
        <v>4200.3166666666666</v>
      </c>
      <c r="H183" s="251">
        <v>4160.8833333333332</v>
      </c>
      <c r="I183" s="251">
        <v>4134.7666666666664</v>
      </c>
      <c r="J183" s="251">
        <v>4265.8666666666668</v>
      </c>
      <c r="K183" s="251">
        <v>4291.9833333333336</v>
      </c>
      <c r="L183" s="251">
        <v>4331.416666666667</v>
      </c>
      <c r="M183" s="252">
        <v>4252.55</v>
      </c>
      <c r="N183" s="252">
        <v>4187</v>
      </c>
      <c r="O183" s="252">
        <v>13659800</v>
      </c>
      <c r="P183" s="253">
        <v>3.303384362266867E-3</v>
      </c>
    </row>
    <row r="184" spans="1:16" ht="12.75" customHeight="1">
      <c r="A184" s="245">
        <v>174</v>
      </c>
      <c r="B184" s="257" t="s">
        <v>87</v>
      </c>
      <c r="C184" s="249" t="s">
        <v>230</v>
      </c>
      <c r="D184" s="250">
        <v>45379</v>
      </c>
      <c r="E184" s="249">
        <v>1288.3</v>
      </c>
      <c r="F184" s="249">
        <v>1285.3166666666668</v>
      </c>
      <c r="G184" s="251">
        <v>1276.6333333333337</v>
      </c>
      <c r="H184" s="251">
        <v>1264.9666666666669</v>
      </c>
      <c r="I184" s="251">
        <v>1256.2833333333338</v>
      </c>
      <c r="J184" s="251">
        <v>1296.9833333333336</v>
      </c>
      <c r="K184" s="251">
        <v>1305.6666666666665</v>
      </c>
      <c r="L184" s="251">
        <v>1317.3333333333335</v>
      </c>
      <c r="M184" s="252">
        <v>1294</v>
      </c>
      <c r="N184" s="252">
        <v>1273.6500000000001</v>
      </c>
      <c r="O184" s="252">
        <v>13512600</v>
      </c>
      <c r="P184" s="253">
        <v>-9.9788992438895729E-3</v>
      </c>
    </row>
    <row r="185" spans="1:16" ht="12.75" customHeight="1">
      <c r="A185" s="245">
        <v>175</v>
      </c>
      <c r="B185" s="257" t="s">
        <v>59</v>
      </c>
      <c r="C185" s="249" t="s">
        <v>231</v>
      </c>
      <c r="D185" s="250">
        <v>45379</v>
      </c>
      <c r="E185" s="249">
        <v>3650.1</v>
      </c>
      <c r="F185" s="249">
        <v>3646.1166666666668</v>
      </c>
      <c r="G185" s="251">
        <v>3625.1333333333337</v>
      </c>
      <c r="H185" s="251">
        <v>3600.166666666667</v>
      </c>
      <c r="I185" s="251">
        <v>3579.1833333333338</v>
      </c>
      <c r="J185" s="251">
        <v>3671.0833333333335</v>
      </c>
      <c r="K185" s="251">
        <v>3692.0666666666671</v>
      </c>
      <c r="L185" s="251">
        <v>3717.0333333333333</v>
      </c>
      <c r="M185" s="252">
        <v>3667.1</v>
      </c>
      <c r="N185" s="252">
        <v>3621.15</v>
      </c>
      <c r="O185" s="252">
        <v>5159525</v>
      </c>
      <c r="P185" s="253">
        <v>1.0938142915923741E-2</v>
      </c>
    </row>
    <row r="186" spans="1:16" ht="12.75" customHeight="1">
      <c r="A186" s="245">
        <v>176</v>
      </c>
      <c r="B186" s="257" t="s">
        <v>43</v>
      </c>
      <c r="C186" s="249" t="s">
        <v>232</v>
      </c>
      <c r="D186" s="250">
        <v>45379</v>
      </c>
      <c r="E186" s="249">
        <v>2605.85</v>
      </c>
      <c r="F186" s="249">
        <v>2636.6</v>
      </c>
      <c r="G186" s="251">
        <v>2559.2999999999997</v>
      </c>
      <c r="H186" s="251">
        <v>2512.75</v>
      </c>
      <c r="I186" s="251">
        <v>2435.4499999999998</v>
      </c>
      <c r="J186" s="251">
        <v>2683.1499999999996</v>
      </c>
      <c r="K186" s="251">
        <v>2760.45</v>
      </c>
      <c r="L186" s="251">
        <v>2806.9999999999995</v>
      </c>
      <c r="M186" s="252">
        <v>2713.9</v>
      </c>
      <c r="N186" s="252">
        <v>2590.0500000000002</v>
      </c>
      <c r="O186" s="252">
        <v>1591500</v>
      </c>
      <c r="P186" s="253">
        <v>1.0155506188511583E-2</v>
      </c>
    </row>
    <row r="187" spans="1:16" ht="12.75" customHeight="1">
      <c r="A187" s="245">
        <v>177</v>
      </c>
      <c r="B187" s="257" t="s">
        <v>45</v>
      </c>
      <c r="C187" s="249" t="s">
        <v>233</v>
      </c>
      <c r="D187" s="250">
        <v>45379</v>
      </c>
      <c r="E187" s="249">
        <v>4082.15</v>
      </c>
      <c r="F187" s="249">
        <v>4076.4333333333329</v>
      </c>
      <c r="G187" s="251">
        <v>3999.7666666666655</v>
      </c>
      <c r="H187" s="251">
        <v>3917.3833333333328</v>
      </c>
      <c r="I187" s="251">
        <v>3840.7166666666653</v>
      </c>
      <c r="J187" s="251">
        <v>4158.8166666666657</v>
      </c>
      <c r="K187" s="251">
        <v>4235.4833333333327</v>
      </c>
      <c r="L187" s="251">
        <v>4317.8666666666659</v>
      </c>
      <c r="M187" s="252">
        <v>4153.1000000000004</v>
      </c>
      <c r="N187" s="252">
        <v>3994.05</v>
      </c>
      <c r="O187" s="252">
        <v>2913600</v>
      </c>
      <c r="P187" s="253">
        <v>-8.4399673291587259E-3</v>
      </c>
    </row>
    <row r="188" spans="1:16" ht="12.75" customHeight="1">
      <c r="A188" s="245">
        <v>178</v>
      </c>
      <c r="B188" s="257" t="s">
        <v>56</v>
      </c>
      <c r="C188" s="249" t="s">
        <v>234</v>
      </c>
      <c r="D188" s="250">
        <v>45379</v>
      </c>
      <c r="E188" s="249">
        <v>2067.9499999999998</v>
      </c>
      <c r="F188" s="249">
        <v>2094.1</v>
      </c>
      <c r="G188" s="251">
        <v>2031.8999999999996</v>
      </c>
      <c r="H188" s="251">
        <v>1995.85</v>
      </c>
      <c r="I188" s="251">
        <v>1933.6499999999996</v>
      </c>
      <c r="J188" s="251">
        <v>2130.1499999999996</v>
      </c>
      <c r="K188" s="251">
        <v>2192.3499999999995</v>
      </c>
      <c r="L188" s="251">
        <v>2228.3999999999996</v>
      </c>
      <c r="M188" s="252">
        <v>2156.3000000000002</v>
      </c>
      <c r="N188" s="252">
        <v>2058.0500000000002</v>
      </c>
      <c r="O188" s="252">
        <v>5061000</v>
      </c>
      <c r="P188" s="253">
        <v>1.6625103906899418E-3</v>
      </c>
    </row>
    <row r="189" spans="1:16" ht="12.75" customHeight="1">
      <c r="A189" s="245">
        <v>179</v>
      </c>
      <c r="B189" s="257" t="s">
        <v>59</v>
      </c>
      <c r="C189" s="249" t="s">
        <v>235</v>
      </c>
      <c r="D189" s="250">
        <v>45379</v>
      </c>
      <c r="E189" s="249">
        <v>1746.9</v>
      </c>
      <c r="F189" s="249">
        <v>1734.3666666666668</v>
      </c>
      <c r="G189" s="251">
        <v>1714.7333333333336</v>
      </c>
      <c r="H189" s="251">
        <v>1682.5666666666668</v>
      </c>
      <c r="I189" s="251">
        <v>1662.9333333333336</v>
      </c>
      <c r="J189" s="251">
        <v>1766.5333333333335</v>
      </c>
      <c r="K189" s="251">
        <v>1786.1666666666667</v>
      </c>
      <c r="L189" s="251">
        <v>1818.3333333333335</v>
      </c>
      <c r="M189" s="252">
        <v>1754</v>
      </c>
      <c r="N189" s="252">
        <v>1702.2</v>
      </c>
      <c r="O189" s="252">
        <v>2534000</v>
      </c>
      <c r="P189" s="253">
        <v>4.0400722614550827E-2</v>
      </c>
    </row>
    <row r="190" spans="1:16" ht="12.75" customHeight="1">
      <c r="A190" s="245">
        <v>180</v>
      </c>
      <c r="B190" s="257" t="s">
        <v>49</v>
      </c>
      <c r="C190" s="249" t="s">
        <v>236</v>
      </c>
      <c r="D190" s="250">
        <v>45379</v>
      </c>
      <c r="E190" s="249">
        <v>9676.2000000000007</v>
      </c>
      <c r="F190" s="249">
        <v>9680.9</v>
      </c>
      <c r="G190" s="251">
        <v>9591.75</v>
      </c>
      <c r="H190" s="251">
        <v>9507.3000000000011</v>
      </c>
      <c r="I190" s="251">
        <v>9418.1500000000015</v>
      </c>
      <c r="J190" s="251">
        <v>9765.3499999999985</v>
      </c>
      <c r="K190" s="251">
        <v>9854.4999999999964</v>
      </c>
      <c r="L190" s="251">
        <v>9938.9499999999971</v>
      </c>
      <c r="M190" s="252">
        <v>9770.0499999999993</v>
      </c>
      <c r="N190" s="252">
        <v>9596.4500000000007</v>
      </c>
      <c r="O190" s="252">
        <v>2154200</v>
      </c>
      <c r="P190" s="253">
        <v>-1.8811204736961969E-2</v>
      </c>
    </row>
    <row r="191" spans="1:16" ht="12.75" customHeight="1">
      <c r="A191" s="245">
        <v>181</v>
      </c>
      <c r="B191" s="257" t="s">
        <v>39</v>
      </c>
      <c r="C191" s="249" t="s">
        <v>237</v>
      </c>
      <c r="D191" s="250">
        <v>45379</v>
      </c>
      <c r="E191" s="249">
        <v>476.75</v>
      </c>
      <c r="F191" s="249">
        <v>472.2833333333333</v>
      </c>
      <c r="G191" s="251">
        <v>466.36666666666662</v>
      </c>
      <c r="H191" s="251">
        <v>455.98333333333329</v>
      </c>
      <c r="I191" s="251">
        <v>450.06666666666661</v>
      </c>
      <c r="J191" s="251">
        <v>482.66666666666663</v>
      </c>
      <c r="K191" s="251">
        <v>488.58333333333337</v>
      </c>
      <c r="L191" s="251">
        <v>498.96666666666664</v>
      </c>
      <c r="M191" s="252">
        <v>478.2</v>
      </c>
      <c r="N191" s="252">
        <v>461.9</v>
      </c>
      <c r="O191" s="252">
        <v>39000000</v>
      </c>
      <c r="P191" s="253">
        <v>-2.9578915882880787E-3</v>
      </c>
    </row>
    <row r="192" spans="1:16" ht="12.75" customHeight="1">
      <c r="A192" s="245">
        <v>182</v>
      </c>
      <c r="B192" s="257" t="s">
        <v>132</v>
      </c>
      <c r="C192" s="249" t="s">
        <v>238</v>
      </c>
      <c r="D192" s="250">
        <v>45379</v>
      </c>
      <c r="E192" s="249">
        <v>265.60000000000002</v>
      </c>
      <c r="F192" s="249">
        <v>262.68333333333334</v>
      </c>
      <c r="G192" s="251">
        <v>258.91666666666669</v>
      </c>
      <c r="H192" s="251">
        <v>252.23333333333335</v>
      </c>
      <c r="I192" s="251">
        <v>248.4666666666667</v>
      </c>
      <c r="J192" s="251">
        <v>269.36666666666667</v>
      </c>
      <c r="K192" s="251">
        <v>273.13333333333333</v>
      </c>
      <c r="L192" s="251">
        <v>279.81666666666666</v>
      </c>
      <c r="M192" s="252">
        <v>266.45</v>
      </c>
      <c r="N192" s="252">
        <v>256</v>
      </c>
      <c r="O192" s="252">
        <v>120411900</v>
      </c>
      <c r="P192" s="253">
        <v>-2.7022506365342799E-2</v>
      </c>
    </row>
    <row r="193" spans="1:16" ht="12.75" customHeight="1">
      <c r="A193" s="245">
        <v>183</v>
      </c>
      <c r="B193" s="257" t="s">
        <v>41</v>
      </c>
      <c r="C193" s="249" t="s">
        <v>239</v>
      </c>
      <c r="D193" s="250">
        <v>45379</v>
      </c>
      <c r="E193" s="249">
        <v>1068.25</v>
      </c>
      <c r="F193" s="249">
        <v>1066.3333333333333</v>
      </c>
      <c r="G193" s="251">
        <v>1057.8666666666666</v>
      </c>
      <c r="H193" s="251">
        <v>1047.4833333333333</v>
      </c>
      <c r="I193" s="251">
        <v>1039.0166666666667</v>
      </c>
      <c r="J193" s="251">
        <v>1076.7166666666665</v>
      </c>
      <c r="K193" s="251">
        <v>1085.1833333333332</v>
      </c>
      <c r="L193" s="251">
        <v>1095.5666666666664</v>
      </c>
      <c r="M193" s="252">
        <v>1074.8</v>
      </c>
      <c r="N193" s="252">
        <v>1055.95</v>
      </c>
      <c r="O193" s="252">
        <v>8334600</v>
      </c>
      <c r="P193" s="253">
        <v>-1.7331635540464064E-2</v>
      </c>
    </row>
    <row r="194" spans="1:16" ht="12.75" customHeight="1">
      <c r="A194" s="245">
        <v>184</v>
      </c>
      <c r="B194" s="257" t="s">
        <v>87</v>
      </c>
      <c r="C194" s="249" t="s">
        <v>240</v>
      </c>
      <c r="D194" s="250">
        <v>45379</v>
      </c>
      <c r="E194" s="249">
        <v>517.95000000000005</v>
      </c>
      <c r="F194" s="249">
        <v>514.86666666666667</v>
      </c>
      <c r="G194" s="251">
        <v>510.48333333333335</v>
      </c>
      <c r="H194" s="251">
        <v>503.01666666666665</v>
      </c>
      <c r="I194" s="251">
        <v>498.63333333333333</v>
      </c>
      <c r="J194" s="251">
        <v>522.33333333333337</v>
      </c>
      <c r="K194" s="251">
        <v>526.71666666666681</v>
      </c>
      <c r="L194" s="251">
        <v>534.18333333333339</v>
      </c>
      <c r="M194" s="252">
        <v>519.25</v>
      </c>
      <c r="N194" s="252">
        <v>507.4</v>
      </c>
      <c r="O194" s="252">
        <v>50103000</v>
      </c>
      <c r="P194" s="253">
        <v>4.9038779746683114E-3</v>
      </c>
    </row>
    <row r="195" spans="1:16" ht="12.75" customHeight="1">
      <c r="A195" s="245">
        <v>185</v>
      </c>
      <c r="B195" s="257" t="s">
        <v>205</v>
      </c>
      <c r="C195" s="249" t="s">
        <v>241</v>
      </c>
      <c r="D195" s="250">
        <v>45379</v>
      </c>
      <c r="E195" s="249">
        <v>141.9</v>
      </c>
      <c r="F195" s="249">
        <v>143.88333333333333</v>
      </c>
      <c r="G195" s="251">
        <v>139.51666666666665</v>
      </c>
      <c r="H195" s="251">
        <v>137.13333333333333</v>
      </c>
      <c r="I195" s="251">
        <v>132.76666666666665</v>
      </c>
      <c r="J195" s="251">
        <v>146.26666666666665</v>
      </c>
      <c r="K195" s="251">
        <v>150.63333333333333</v>
      </c>
      <c r="L195" s="251">
        <v>153.01666666666665</v>
      </c>
      <c r="M195" s="252">
        <v>148.25</v>
      </c>
      <c r="N195" s="252">
        <v>141.5</v>
      </c>
      <c r="O195" s="252">
        <v>116208000</v>
      </c>
      <c r="P195" s="253">
        <v>-4.6253469010175763E-3</v>
      </c>
    </row>
    <row r="196" spans="1:16" ht="12.75" customHeight="1">
      <c r="A196" s="245">
        <v>186</v>
      </c>
      <c r="B196" s="257" t="s">
        <v>43</v>
      </c>
      <c r="C196" s="249" t="s">
        <v>242</v>
      </c>
      <c r="D196" s="250">
        <v>45379</v>
      </c>
      <c r="E196" s="249">
        <v>989.05</v>
      </c>
      <c r="F196" s="249">
        <v>988.15</v>
      </c>
      <c r="G196" s="251">
        <v>976.59999999999991</v>
      </c>
      <c r="H196" s="251">
        <v>964.15</v>
      </c>
      <c r="I196" s="251">
        <v>952.59999999999991</v>
      </c>
      <c r="J196" s="251">
        <v>1000.5999999999999</v>
      </c>
      <c r="K196" s="251">
        <v>1012.1499999999999</v>
      </c>
      <c r="L196" s="251">
        <v>1024.5999999999999</v>
      </c>
      <c r="M196" s="252">
        <v>999.7</v>
      </c>
      <c r="N196" s="252">
        <v>975.7</v>
      </c>
      <c r="O196" s="252">
        <v>7670700</v>
      </c>
      <c r="P196" s="253">
        <v>3.6504945831370701E-3</v>
      </c>
    </row>
    <row r="197" spans="1:16" ht="12.75" customHeight="1">
      <c r="A197" s="245"/>
      <c r="B197" s="257"/>
      <c r="C197" s="249"/>
      <c r="D197" s="250"/>
      <c r="E197" s="249"/>
      <c r="F197" s="249"/>
      <c r="G197" s="251"/>
      <c r="H197" s="251"/>
      <c r="I197" s="251"/>
      <c r="J197" s="251"/>
      <c r="K197" s="251"/>
      <c r="L197" s="251"/>
      <c r="M197" s="252"/>
      <c r="N197" s="252"/>
      <c r="O197" s="252"/>
      <c r="P197" s="253"/>
    </row>
    <row r="198" spans="1:16" ht="12.75" customHeight="1">
      <c r="A198" s="245"/>
      <c r="B198" s="257"/>
      <c r="C198" s="249"/>
      <c r="D198" s="250"/>
      <c r="E198" s="249"/>
      <c r="F198" s="249"/>
      <c r="G198" s="251"/>
      <c r="H198" s="251"/>
      <c r="I198" s="251"/>
      <c r="J198" s="251"/>
      <c r="K198" s="251"/>
      <c r="L198" s="251"/>
      <c r="M198" s="252"/>
      <c r="N198" s="252"/>
      <c r="O198" s="252"/>
      <c r="P198" s="253"/>
    </row>
    <row r="199" spans="1:16" ht="12.75" customHeight="1">
      <c r="A199" s="239"/>
      <c r="B199" s="43"/>
      <c r="C199" s="239"/>
      <c r="D199" s="240"/>
      <c r="E199" s="241"/>
      <c r="F199" s="241"/>
      <c r="G199" s="242"/>
      <c r="H199" s="242"/>
      <c r="I199" s="242"/>
      <c r="J199" s="242"/>
      <c r="K199" s="242"/>
      <c r="L199" s="242"/>
      <c r="M199" s="239"/>
      <c r="N199" s="239"/>
      <c r="O199" s="243"/>
      <c r="P199" s="244"/>
    </row>
    <row r="200" spans="1:16" ht="12.75" customHeight="1">
      <c r="A200" s="239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45"/>
  <sheetViews>
    <sheetView zoomScale="85" zoomScaleNormal="85" workbookViewId="0">
      <pane ySplit="9" topLeftCell="A414" activePane="bottomLeft" state="frozen"/>
      <selection pane="bottomLeft" activeCell="O445" sqref="O445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45369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4" t="s">
        <v>16</v>
      </c>
      <c r="B8" s="366"/>
      <c r="C8" s="369" t="s">
        <v>20</v>
      </c>
      <c r="D8" s="369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6"/>
      <c r="L8" s="48"/>
      <c r="M8" s="48"/>
      <c r="N8" s="1"/>
      <c r="O8" s="1"/>
    </row>
    <row r="9" spans="1:15" ht="36" customHeight="1">
      <c r="A9" s="365"/>
      <c r="B9" s="368"/>
      <c r="C9" s="368"/>
      <c r="D9" s="3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22023.35</v>
      </c>
      <c r="D10" s="34">
        <v>22025.316666666666</v>
      </c>
      <c r="E10" s="34">
        <v>21929.73333333333</v>
      </c>
      <c r="F10" s="34">
        <v>21836.116666666665</v>
      </c>
      <c r="G10" s="34">
        <v>21740.533333333329</v>
      </c>
      <c r="H10" s="34">
        <v>22118.933333333331</v>
      </c>
      <c r="I10" s="34">
        <v>22214.516666666666</v>
      </c>
      <c r="J10" s="34">
        <v>22308.133333333331</v>
      </c>
      <c r="K10" s="34">
        <v>22120.9</v>
      </c>
      <c r="L10" s="34">
        <v>21931.7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46594.1</v>
      </c>
      <c r="D11" s="34">
        <v>46569.049999999996</v>
      </c>
      <c r="E11" s="34">
        <v>46335.549999999988</v>
      </c>
      <c r="F11" s="34">
        <v>46076.999999999993</v>
      </c>
      <c r="G11" s="34">
        <v>45843.499999999985</v>
      </c>
      <c r="H11" s="34">
        <v>46827.599999999991</v>
      </c>
      <c r="I11" s="34">
        <v>47061.100000000006</v>
      </c>
      <c r="J11" s="34">
        <v>47319.649999999994</v>
      </c>
      <c r="K11" s="34">
        <v>46802.55</v>
      </c>
      <c r="L11" s="34">
        <v>46310.5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5486.65</v>
      </c>
      <c r="D12" s="36">
        <v>5472.416666666667</v>
      </c>
      <c r="E12" s="36">
        <v>5309.6833333333343</v>
      </c>
      <c r="F12" s="36">
        <v>5132.7166666666672</v>
      </c>
      <c r="G12" s="36">
        <v>4969.9833333333345</v>
      </c>
      <c r="H12" s="36">
        <v>5649.3833333333341</v>
      </c>
      <c r="I12" s="36">
        <v>5812.1166666666659</v>
      </c>
      <c r="J12" s="36">
        <v>5989.0833333333339</v>
      </c>
      <c r="K12" s="36">
        <v>5635.15</v>
      </c>
      <c r="L12" s="36">
        <v>5295.45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7988.05</v>
      </c>
      <c r="D13" s="36">
        <v>7981.1833333333334</v>
      </c>
      <c r="E13" s="36">
        <v>7905.666666666667</v>
      </c>
      <c r="F13" s="36">
        <v>7823.2833333333338</v>
      </c>
      <c r="G13" s="36">
        <v>7747.7666666666673</v>
      </c>
      <c r="H13" s="36">
        <v>8063.5666666666666</v>
      </c>
      <c r="I13" s="36">
        <v>8139.083333333333</v>
      </c>
      <c r="J13" s="36">
        <v>8221.4666666666672</v>
      </c>
      <c r="K13" s="36">
        <v>8056.7</v>
      </c>
      <c r="L13" s="36">
        <v>7898.8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37500.699999999997</v>
      </c>
      <c r="D14" s="36">
        <v>37452.549999999996</v>
      </c>
      <c r="E14" s="36">
        <v>37313.049999999988</v>
      </c>
      <c r="F14" s="36">
        <v>37125.399999999994</v>
      </c>
      <c r="G14" s="36">
        <v>36985.899999999987</v>
      </c>
      <c r="H14" s="36">
        <v>37640.19999999999</v>
      </c>
      <c r="I14" s="36">
        <v>37779.700000000004</v>
      </c>
      <c r="J14" s="36">
        <v>37967.349999999991</v>
      </c>
      <c r="K14" s="36">
        <v>37592.050000000003</v>
      </c>
      <c r="L14" s="36">
        <v>37264.9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8722.35</v>
      </c>
      <c r="D15" s="36">
        <v>8707.3333333333339</v>
      </c>
      <c r="E15" s="36">
        <v>8443.6666666666679</v>
      </c>
      <c r="F15" s="36">
        <v>8164.9833333333336</v>
      </c>
      <c r="G15" s="36">
        <v>7901.3166666666675</v>
      </c>
      <c r="H15" s="36">
        <v>8986.0166666666682</v>
      </c>
      <c r="I15" s="36">
        <v>9249.6833333333361</v>
      </c>
      <c r="J15" s="36">
        <v>9528.3666666666686</v>
      </c>
      <c r="K15" s="36">
        <v>8971</v>
      </c>
      <c r="L15" s="36">
        <v>8428.65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13345.55</v>
      </c>
      <c r="D16" s="36">
        <v>13304.616666666667</v>
      </c>
      <c r="E16" s="36">
        <v>13172.683333333334</v>
      </c>
      <c r="F16" s="36">
        <v>12999.816666666668</v>
      </c>
      <c r="G16" s="36">
        <v>12867.883333333335</v>
      </c>
      <c r="H16" s="36">
        <v>13477.483333333334</v>
      </c>
      <c r="I16" s="36">
        <v>13609.416666666664</v>
      </c>
      <c r="J16" s="36">
        <v>13782.283333333333</v>
      </c>
      <c r="K16" s="36">
        <v>13436.55</v>
      </c>
      <c r="L16" s="36">
        <v>13131.75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5616.55</v>
      </c>
      <c r="D17" s="36">
        <v>5663.95</v>
      </c>
      <c r="E17" s="36">
        <v>5538.0999999999995</v>
      </c>
      <c r="F17" s="36">
        <v>5459.65</v>
      </c>
      <c r="G17" s="36">
        <v>5333.7999999999993</v>
      </c>
      <c r="H17" s="36">
        <v>5742.4</v>
      </c>
      <c r="I17" s="36">
        <v>5868.25</v>
      </c>
      <c r="J17" s="36">
        <v>5946.7</v>
      </c>
      <c r="K17" s="31">
        <v>5789.8</v>
      </c>
      <c r="L17" s="31">
        <v>5585.5</v>
      </c>
      <c r="M17" s="31">
        <v>8.1005400000000005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2502.9499999999998</v>
      </c>
      <c r="D18" s="36">
        <v>2484.4833333333331</v>
      </c>
      <c r="E18" s="36">
        <v>2445.0166666666664</v>
      </c>
      <c r="F18" s="36">
        <v>2387.0833333333335</v>
      </c>
      <c r="G18" s="36">
        <v>2347.6166666666668</v>
      </c>
      <c r="H18" s="36">
        <v>2542.4166666666661</v>
      </c>
      <c r="I18" s="36">
        <v>2581.8833333333323</v>
      </c>
      <c r="J18" s="36">
        <v>2639.8166666666657</v>
      </c>
      <c r="K18" s="31">
        <v>2523.9499999999998</v>
      </c>
      <c r="L18" s="31">
        <v>2426.5500000000002</v>
      </c>
      <c r="M18" s="31">
        <v>3.3350599999999999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1474.7</v>
      </c>
      <c r="D19" s="36">
        <v>1485.8999999999999</v>
      </c>
      <c r="E19" s="36">
        <v>1452.7999999999997</v>
      </c>
      <c r="F19" s="36">
        <v>1430.8999999999999</v>
      </c>
      <c r="G19" s="36">
        <v>1397.7999999999997</v>
      </c>
      <c r="H19" s="36">
        <v>1507.7999999999997</v>
      </c>
      <c r="I19" s="36">
        <v>1540.8999999999996</v>
      </c>
      <c r="J19" s="36">
        <v>1562.7999999999997</v>
      </c>
      <c r="K19" s="31">
        <v>1519</v>
      </c>
      <c r="L19" s="31">
        <v>1464</v>
      </c>
      <c r="M19" s="31">
        <v>5.4042899999999996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578.25</v>
      </c>
      <c r="D20" s="36">
        <v>580.2166666666667</v>
      </c>
      <c r="E20" s="36">
        <v>573.13333333333344</v>
      </c>
      <c r="F20" s="36">
        <v>568.01666666666677</v>
      </c>
      <c r="G20" s="36">
        <v>560.93333333333351</v>
      </c>
      <c r="H20" s="36">
        <v>585.33333333333337</v>
      </c>
      <c r="I20" s="36">
        <v>592.41666666666663</v>
      </c>
      <c r="J20" s="36">
        <v>597.5333333333333</v>
      </c>
      <c r="K20" s="31">
        <v>587.29999999999995</v>
      </c>
      <c r="L20" s="31">
        <v>575.1</v>
      </c>
      <c r="M20" s="31">
        <v>21.814699999999998</v>
      </c>
      <c r="N20" s="1"/>
      <c r="O20" s="1"/>
    </row>
    <row r="21" spans="1:15" ht="12.75" customHeight="1">
      <c r="A21" s="51">
        <v>12</v>
      </c>
      <c r="B21" s="53" t="s">
        <v>883</v>
      </c>
      <c r="C21" s="31">
        <v>1045.8499999999999</v>
      </c>
      <c r="D21" s="36">
        <v>1048.8999999999999</v>
      </c>
      <c r="E21" s="36">
        <v>1020.7999999999997</v>
      </c>
      <c r="F21" s="36">
        <v>995.74999999999989</v>
      </c>
      <c r="G21" s="36">
        <v>967.64999999999975</v>
      </c>
      <c r="H21" s="36">
        <v>1073.9499999999998</v>
      </c>
      <c r="I21" s="36">
        <v>1102.0499999999997</v>
      </c>
      <c r="J21" s="36">
        <v>1127.0999999999997</v>
      </c>
      <c r="K21" s="31">
        <v>1077</v>
      </c>
      <c r="L21" s="31">
        <v>1023.85</v>
      </c>
      <c r="M21" s="31">
        <v>39.876480000000001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3132.2</v>
      </c>
      <c r="D22" s="36">
        <v>3112.2833333333333</v>
      </c>
      <c r="E22" s="36">
        <v>3081.1666666666665</v>
      </c>
      <c r="F22" s="36">
        <v>3030.1333333333332</v>
      </c>
      <c r="G22" s="36">
        <v>2999.0166666666664</v>
      </c>
      <c r="H22" s="36">
        <v>3163.3166666666666</v>
      </c>
      <c r="I22" s="36">
        <v>3194.4333333333334</v>
      </c>
      <c r="J22" s="36">
        <v>3245.4666666666667</v>
      </c>
      <c r="K22" s="31">
        <v>3143.4</v>
      </c>
      <c r="L22" s="31">
        <v>3061.25</v>
      </c>
      <c r="M22" s="31">
        <v>21.990939999999998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1902.6</v>
      </c>
      <c r="D23" s="36">
        <v>1906</v>
      </c>
      <c r="E23" s="36">
        <v>1867.05</v>
      </c>
      <c r="F23" s="36">
        <v>1831.5</v>
      </c>
      <c r="G23" s="36">
        <v>1792.55</v>
      </c>
      <c r="H23" s="36">
        <v>1941.55</v>
      </c>
      <c r="I23" s="36">
        <v>1980.4999999999998</v>
      </c>
      <c r="J23" s="36">
        <v>2016.05</v>
      </c>
      <c r="K23" s="31">
        <v>1944.95</v>
      </c>
      <c r="L23" s="31">
        <v>1870.45</v>
      </c>
      <c r="M23" s="31">
        <v>17.499939999999999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1283</v>
      </c>
      <c r="D24" s="36">
        <v>1276.1666666666667</v>
      </c>
      <c r="E24" s="36">
        <v>1263.4833333333336</v>
      </c>
      <c r="F24" s="36">
        <v>1243.9666666666669</v>
      </c>
      <c r="G24" s="36">
        <v>1231.2833333333338</v>
      </c>
      <c r="H24" s="36">
        <v>1295.6833333333334</v>
      </c>
      <c r="I24" s="36">
        <v>1308.3666666666663</v>
      </c>
      <c r="J24" s="36">
        <v>1327.8833333333332</v>
      </c>
      <c r="K24" s="31">
        <v>1288.8499999999999</v>
      </c>
      <c r="L24" s="31">
        <v>1256.6500000000001</v>
      </c>
      <c r="M24" s="31">
        <v>40.24586</v>
      </c>
      <c r="N24" s="1"/>
      <c r="O24" s="1"/>
    </row>
    <row r="25" spans="1:15" ht="12.75" customHeight="1">
      <c r="A25" s="51">
        <v>16</v>
      </c>
      <c r="B25" s="53" t="s">
        <v>826</v>
      </c>
      <c r="C25" s="31">
        <v>530.4</v>
      </c>
      <c r="D25" s="36">
        <v>530.13333333333333</v>
      </c>
      <c r="E25" s="36">
        <v>520.26666666666665</v>
      </c>
      <c r="F25" s="36">
        <v>510.13333333333333</v>
      </c>
      <c r="G25" s="36">
        <v>500.26666666666665</v>
      </c>
      <c r="H25" s="36">
        <v>540.26666666666665</v>
      </c>
      <c r="I25" s="36">
        <v>550.13333333333321</v>
      </c>
      <c r="J25" s="36">
        <v>560.26666666666665</v>
      </c>
      <c r="K25" s="31">
        <v>540</v>
      </c>
      <c r="L25" s="31">
        <v>520</v>
      </c>
      <c r="M25" s="31">
        <v>22.95233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989</v>
      </c>
      <c r="D26" s="36">
        <v>980.41666666666663</v>
      </c>
      <c r="E26" s="36">
        <v>953.83333333333326</v>
      </c>
      <c r="F26" s="36">
        <v>918.66666666666663</v>
      </c>
      <c r="G26" s="36">
        <v>892.08333333333326</v>
      </c>
      <c r="H26" s="36">
        <v>1015.5833333333333</v>
      </c>
      <c r="I26" s="36">
        <v>1042.1666666666665</v>
      </c>
      <c r="J26" s="36">
        <v>1077.3333333333333</v>
      </c>
      <c r="K26" s="31">
        <v>1007</v>
      </c>
      <c r="L26" s="31">
        <v>945.25</v>
      </c>
      <c r="M26" s="31">
        <v>60.935870000000001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344.15</v>
      </c>
      <c r="D27" s="36">
        <v>347.15000000000003</v>
      </c>
      <c r="E27" s="36">
        <v>338.50000000000006</v>
      </c>
      <c r="F27" s="36">
        <v>332.85</v>
      </c>
      <c r="G27" s="36">
        <v>324.20000000000005</v>
      </c>
      <c r="H27" s="36">
        <v>352.80000000000007</v>
      </c>
      <c r="I27" s="36">
        <v>361.45000000000005</v>
      </c>
      <c r="J27" s="36">
        <v>367.10000000000008</v>
      </c>
      <c r="K27" s="31">
        <v>355.8</v>
      </c>
      <c r="L27" s="31">
        <v>341.5</v>
      </c>
      <c r="M27" s="31">
        <v>21.80481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173.8</v>
      </c>
      <c r="D28" s="36">
        <v>172.45000000000002</v>
      </c>
      <c r="E28" s="36">
        <v>170.60000000000002</v>
      </c>
      <c r="F28" s="36">
        <v>167.4</v>
      </c>
      <c r="G28" s="36">
        <v>165.55</v>
      </c>
      <c r="H28" s="36">
        <v>175.65000000000003</v>
      </c>
      <c r="I28" s="36">
        <v>177.5</v>
      </c>
      <c r="J28" s="36">
        <v>180.70000000000005</v>
      </c>
      <c r="K28" s="31">
        <v>174.3</v>
      </c>
      <c r="L28" s="31">
        <v>169.25</v>
      </c>
      <c r="M28" s="31">
        <v>46.114150000000002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207.35</v>
      </c>
      <c r="D29" s="36">
        <v>207</v>
      </c>
      <c r="E29" s="36">
        <v>201.35</v>
      </c>
      <c r="F29" s="36">
        <v>195.35</v>
      </c>
      <c r="G29" s="36">
        <v>189.7</v>
      </c>
      <c r="H29" s="36">
        <v>213</v>
      </c>
      <c r="I29" s="36">
        <v>218.64999999999998</v>
      </c>
      <c r="J29" s="36">
        <v>224.65</v>
      </c>
      <c r="K29" s="31">
        <v>212.65</v>
      </c>
      <c r="L29" s="31">
        <v>201</v>
      </c>
      <c r="M29" s="31">
        <v>114.25573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5045.2</v>
      </c>
      <c r="D30" s="36">
        <v>4999.2999999999993</v>
      </c>
      <c r="E30" s="36">
        <v>4902.9499999999989</v>
      </c>
      <c r="F30" s="36">
        <v>4760.7</v>
      </c>
      <c r="G30" s="36">
        <v>4664.3499999999995</v>
      </c>
      <c r="H30" s="36">
        <v>5141.5499999999984</v>
      </c>
      <c r="I30" s="36">
        <v>5237.8999999999987</v>
      </c>
      <c r="J30" s="36">
        <v>5380.1499999999978</v>
      </c>
      <c r="K30" s="31">
        <v>5095.6499999999996</v>
      </c>
      <c r="L30" s="31">
        <v>4857.05</v>
      </c>
      <c r="M30" s="31">
        <v>3.42923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600.75</v>
      </c>
      <c r="D31" s="36">
        <v>593.48333333333323</v>
      </c>
      <c r="E31" s="36">
        <v>583.11666666666645</v>
      </c>
      <c r="F31" s="36">
        <v>565.48333333333323</v>
      </c>
      <c r="G31" s="36">
        <v>555.11666666666645</v>
      </c>
      <c r="H31" s="36">
        <v>611.11666666666645</v>
      </c>
      <c r="I31" s="36">
        <v>621.48333333333323</v>
      </c>
      <c r="J31" s="36">
        <v>639.11666666666645</v>
      </c>
      <c r="K31" s="31">
        <v>603.85</v>
      </c>
      <c r="L31" s="31">
        <v>575.85</v>
      </c>
      <c r="M31" s="31">
        <v>36.933250000000001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5983.2</v>
      </c>
      <c r="D32" s="36">
        <v>5985.2166666666672</v>
      </c>
      <c r="E32" s="36">
        <v>5939.5833333333339</v>
      </c>
      <c r="F32" s="36">
        <v>5895.9666666666672</v>
      </c>
      <c r="G32" s="36">
        <v>5850.3333333333339</v>
      </c>
      <c r="H32" s="36">
        <v>6028.8333333333339</v>
      </c>
      <c r="I32" s="36">
        <v>6074.4666666666672</v>
      </c>
      <c r="J32" s="36">
        <v>6118.0833333333339</v>
      </c>
      <c r="K32" s="31">
        <v>6030.85</v>
      </c>
      <c r="L32" s="31">
        <v>5941.6</v>
      </c>
      <c r="M32" s="31">
        <v>7.6426999999999996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472.95</v>
      </c>
      <c r="D33" s="36">
        <v>482.33333333333331</v>
      </c>
      <c r="E33" s="36">
        <v>461.31666666666661</v>
      </c>
      <c r="F33" s="36">
        <v>449.68333333333328</v>
      </c>
      <c r="G33" s="36">
        <v>428.66666666666657</v>
      </c>
      <c r="H33" s="36">
        <v>493.96666666666664</v>
      </c>
      <c r="I33" s="36">
        <v>514.98333333333335</v>
      </c>
      <c r="J33" s="36">
        <v>526.61666666666667</v>
      </c>
      <c r="K33" s="31">
        <v>503.35</v>
      </c>
      <c r="L33" s="31">
        <v>470.7</v>
      </c>
      <c r="M33" s="31">
        <v>29.235320000000002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161.85</v>
      </c>
      <c r="D34" s="36">
        <v>162.31666666666666</v>
      </c>
      <c r="E34" s="36">
        <v>159.78333333333333</v>
      </c>
      <c r="F34" s="36">
        <v>157.71666666666667</v>
      </c>
      <c r="G34" s="36">
        <v>155.18333333333334</v>
      </c>
      <c r="H34" s="36">
        <v>164.38333333333333</v>
      </c>
      <c r="I34" s="36">
        <v>166.91666666666663</v>
      </c>
      <c r="J34" s="36">
        <v>168.98333333333332</v>
      </c>
      <c r="K34" s="31">
        <v>164.85</v>
      </c>
      <c r="L34" s="31">
        <v>160.25</v>
      </c>
      <c r="M34" s="31">
        <v>190.74491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2867.55</v>
      </c>
      <c r="D35" s="36">
        <v>2871.5</v>
      </c>
      <c r="E35" s="36">
        <v>2846.05</v>
      </c>
      <c r="F35" s="36">
        <v>2824.55</v>
      </c>
      <c r="G35" s="36">
        <v>2799.1000000000004</v>
      </c>
      <c r="H35" s="36">
        <v>2893</v>
      </c>
      <c r="I35" s="36">
        <v>2918.45</v>
      </c>
      <c r="J35" s="36">
        <v>2939.95</v>
      </c>
      <c r="K35" s="31">
        <v>2896.95</v>
      </c>
      <c r="L35" s="31">
        <v>2850</v>
      </c>
      <c r="M35" s="31">
        <v>13.56226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2030.2</v>
      </c>
      <c r="D36" s="36">
        <v>2014.8000000000002</v>
      </c>
      <c r="E36" s="36">
        <v>1972.2000000000003</v>
      </c>
      <c r="F36" s="36">
        <v>1914.2</v>
      </c>
      <c r="G36" s="36">
        <v>1871.6000000000001</v>
      </c>
      <c r="H36" s="36">
        <v>2072.8000000000002</v>
      </c>
      <c r="I36" s="36">
        <v>2115.4000000000005</v>
      </c>
      <c r="J36" s="36">
        <v>2173.4000000000005</v>
      </c>
      <c r="K36" s="31">
        <v>2057.4</v>
      </c>
      <c r="L36" s="31">
        <v>1956.8</v>
      </c>
      <c r="M36" s="31">
        <v>5.1453100000000003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1001.35</v>
      </c>
      <c r="D37" s="36">
        <v>1000.4833333333332</v>
      </c>
      <c r="E37" s="36">
        <v>985.16666666666652</v>
      </c>
      <c r="F37" s="36">
        <v>968.98333333333323</v>
      </c>
      <c r="G37" s="36">
        <v>953.66666666666652</v>
      </c>
      <c r="H37" s="36">
        <v>1016.6666666666665</v>
      </c>
      <c r="I37" s="36">
        <v>1031.9833333333333</v>
      </c>
      <c r="J37" s="36">
        <v>1048.1666666666665</v>
      </c>
      <c r="K37" s="31">
        <v>1015.8</v>
      </c>
      <c r="L37" s="31">
        <v>984.3</v>
      </c>
      <c r="M37" s="31">
        <v>20.84432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3932.1</v>
      </c>
      <c r="D38" s="36">
        <v>3957.0333333333333</v>
      </c>
      <c r="E38" s="36">
        <v>3879.0666666666666</v>
      </c>
      <c r="F38" s="36">
        <v>3826.0333333333333</v>
      </c>
      <c r="G38" s="36">
        <v>3748.0666666666666</v>
      </c>
      <c r="H38" s="36">
        <v>4010.0666666666666</v>
      </c>
      <c r="I38" s="36">
        <v>4088.0333333333328</v>
      </c>
      <c r="J38" s="36">
        <v>4141.0666666666666</v>
      </c>
      <c r="K38" s="31">
        <v>4035</v>
      </c>
      <c r="L38" s="31">
        <v>3904</v>
      </c>
      <c r="M38" s="31">
        <v>3.48203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1046.4000000000001</v>
      </c>
      <c r="D39" s="36">
        <v>1044.3</v>
      </c>
      <c r="E39" s="36">
        <v>1032.3499999999999</v>
      </c>
      <c r="F39" s="36">
        <v>1018.3</v>
      </c>
      <c r="G39" s="36">
        <v>1006.3499999999999</v>
      </c>
      <c r="H39" s="36">
        <v>1058.3499999999999</v>
      </c>
      <c r="I39" s="36">
        <v>1070.3000000000002</v>
      </c>
      <c r="J39" s="36">
        <v>1084.3499999999999</v>
      </c>
      <c r="K39" s="31">
        <v>1056.25</v>
      </c>
      <c r="L39" s="31">
        <v>1030.25</v>
      </c>
      <c r="M39" s="31">
        <v>177.98175000000001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8350.7000000000007</v>
      </c>
      <c r="D40" s="36">
        <v>8297.6</v>
      </c>
      <c r="E40" s="36">
        <v>8163.1</v>
      </c>
      <c r="F40" s="36">
        <v>7975.5</v>
      </c>
      <c r="G40" s="36">
        <v>7841</v>
      </c>
      <c r="H40" s="36">
        <v>8485.2000000000007</v>
      </c>
      <c r="I40" s="36">
        <v>8619.7000000000007</v>
      </c>
      <c r="J40" s="36">
        <v>8807.3000000000011</v>
      </c>
      <c r="K40" s="31">
        <v>8432.1</v>
      </c>
      <c r="L40" s="31">
        <v>8110</v>
      </c>
      <c r="M40" s="31">
        <v>6.7686999999999999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6514.35</v>
      </c>
      <c r="D41" s="36">
        <v>6484.1166666666659</v>
      </c>
      <c r="E41" s="36">
        <v>6390.2333333333318</v>
      </c>
      <c r="F41" s="36">
        <v>6266.1166666666659</v>
      </c>
      <c r="G41" s="36">
        <v>6172.2333333333318</v>
      </c>
      <c r="H41" s="36">
        <v>6608.2333333333318</v>
      </c>
      <c r="I41" s="36">
        <v>6702.116666666665</v>
      </c>
      <c r="J41" s="36">
        <v>6826.2333333333318</v>
      </c>
      <c r="K41" s="31">
        <v>6578</v>
      </c>
      <c r="L41" s="31">
        <v>6360</v>
      </c>
      <c r="M41" s="31">
        <v>19.704999999999998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1571.45</v>
      </c>
      <c r="D42" s="36">
        <v>1569.5166666666667</v>
      </c>
      <c r="E42" s="36">
        <v>1549.4333333333334</v>
      </c>
      <c r="F42" s="36">
        <v>1527.4166666666667</v>
      </c>
      <c r="G42" s="36">
        <v>1507.3333333333335</v>
      </c>
      <c r="H42" s="36">
        <v>1591.5333333333333</v>
      </c>
      <c r="I42" s="36">
        <v>1611.6166666666668</v>
      </c>
      <c r="J42" s="36">
        <v>1633.6333333333332</v>
      </c>
      <c r="K42" s="31">
        <v>1589.6</v>
      </c>
      <c r="L42" s="31">
        <v>1547.5</v>
      </c>
      <c r="M42" s="31">
        <v>19.295970000000001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8243.75</v>
      </c>
      <c r="D43" s="36">
        <v>8228.5666666666675</v>
      </c>
      <c r="E43" s="36">
        <v>8157.2333333333354</v>
      </c>
      <c r="F43" s="36">
        <v>8070.7166666666681</v>
      </c>
      <c r="G43" s="36">
        <v>7999.3833333333359</v>
      </c>
      <c r="H43" s="36">
        <v>8315.0833333333358</v>
      </c>
      <c r="I43" s="36">
        <v>8386.4166666666679</v>
      </c>
      <c r="J43" s="36">
        <v>8472.9333333333343</v>
      </c>
      <c r="K43" s="31">
        <v>8299.9</v>
      </c>
      <c r="L43" s="31">
        <v>8142.05</v>
      </c>
      <c r="M43" s="31">
        <v>0.46749000000000002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2267</v>
      </c>
      <c r="D44" s="36">
        <v>2262.0499999999997</v>
      </c>
      <c r="E44" s="36">
        <v>2237.9499999999994</v>
      </c>
      <c r="F44" s="36">
        <v>2208.8999999999996</v>
      </c>
      <c r="G44" s="36">
        <v>2184.7999999999993</v>
      </c>
      <c r="H44" s="36">
        <v>2291.0999999999995</v>
      </c>
      <c r="I44" s="36">
        <v>2315.1999999999998</v>
      </c>
      <c r="J44" s="36">
        <v>2344.2499999999995</v>
      </c>
      <c r="K44" s="31">
        <v>2286.15</v>
      </c>
      <c r="L44" s="31">
        <v>2233</v>
      </c>
      <c r="M44" s="31">
        <v>2.8279200000000002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183.15</v>
      </c>
      <c r="D45" s="36">
        <v>182.75</v>
      </c>
      <c r="E45" s="36">
        <v>179.5</v>
      </c>
      <c r="F45" s="36">
        <v>175.85</v>
      </c>
      <c r="G45" s="36">
        <v>172.6</v>
      </c>
      <c r="H45" s="36">
        <v>186.4</v>
      </c>
      <c r="I45" s="36">
        <v>189.65</v>
      </c>
      <c r="J45" s="36">
        <v>193.3</v>
      </c>
      <c r="K45" s="31">
        <v>186</v>
      </c>
      <c r="L45" s="31">
        <v>179.1</v>
      </c>
      <c r="M45" s="31">
        <v>122.23804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254</v>
      </c>
      <c r="D46" s="36">
        <v>255.21666666666667</v>
      </c>
      <c r="E46" s="36">
        <v>248.93333333333334</v>
      </c>
      <c r="F46" s="36">
        <v>243.86666666666667</v>
      </c>
      <c r="G46" s="36">
        <v>237.58333333333334</v>
      </c>
      <c r="H46" s="36">
        <v>260.2833333333333</v>
      </c>
      <c r="I46" s="36">
        <v>266.56666666666672</v>
      </c>
      <c r="J46" s="36">
        <v>271.63333333333333</v>
      </c>
      <c r="K46" s="31">
        <v>261.5</v>
      </c>
      <c r="L46" s="31">
        <v>250.15</v>
      </c>
      <c r="M46" s="31">
        <v>171.26874000000001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134.30000000000001</v>
      </c>
      <c r="D47" s="36">
        <v>131.83333333333334</v>
      </c>
      <c r="E47" s="36">
        <v>128.06666666666669</v>
      </c>
      <c r="F47" s="36">
        <v>121.83333333333334</v>
      </c>
      <c r="G47" s="36">
        <v>118.06666666666669</v>
      </c>
      <c r="H47" s="36">
        <v>138.06666666666669</v>
      </c>
      <c r="I47" s="36">
        <v>141.83333333333334</v>
      </c>
      <c r="J47" s="36">
        <v>148.06666666666669</v>
      </c>
      <c r="K47" s="31">
        <v>135.6</v>
      </c>
      <c r="L47" s="31">
        <v>125.6</v>
      </c>
      <c r="M47" s="31">
        <v>251.12860000000001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1390.5</v>
      </c>
      <c r="D48" s="36">
        <v>1398.6000000000001</v>
      </c>
      <c r="E48" s="36">
        <v>1378.3500000000004</v>
      </c>
      <c r="F48" s="36">
        <v>1366.2000000000003</v>
      </c>
      <c r="G48" s="36">
        <v>1345.9500000000005</v>
      </c>
      <c r="H48" s="36">
        <v>1410.7500000000002</v>
      </c>
      <c r="I48" s="36">
        <v>1430.9999999999998</v>
      </c>
      <c r="J48" s="36">
        <v>1443.15</v>
      </c>
      <c r="K48" s="31">
        <v>1418.85</v>
      </c>
      <c r="L48" s="31">
        <v>1386.45</v>
      </c>
      <c r="M48" s="31">
        <v>4.2177199999999999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557.79999999999995</v>
      </c>
      <c r="D49" s="36">
        <v>560.43333333333328</v>
      </c>
      <c r="E49" s="36">
        <v>553.36666666666656</v>
      </c>
      <c r="F49" s="36">
        <v>548.93333333333328</v>
      </c>
      <c r="G49" s="36">
        <v>541.86666666666656</v>
      </c>
      <c r="H49" s="36">
        <v>564.86666666666656</v>
      </c>
      <c r="I49" s="36">
        <v>571.93333333333339</v>
      </c>
      <c r="J49" s="36">
        <v>576.36666666666656</v>
      </c>
      <c r="K49" s="31">
        <v>567.5</v>
      </c>
      <c r="L49" s="31">
        <v>556</v>
      </c>
      <c r="M49" s="31">
        <v>7.1068800000000003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1681.9</v>
      </c>
      <c r="D50" s="36">
        <v>1660.5166666666667</v>
      </c>
      <c r="E50" s="36">
        <v>1623.4333333333334</v>
      </c>
      <c r="F50" s="36">
        <v>1564.9666666666667</v>
      </c>
      <c r="G50" s="36">
        <v>1527.8833333333334</v>
      </c>
      <c r="H50" s="36">
        <v>1718.9833333333333</v>
      </c>
      <c r="I50" s="36">
        <v>1756.0666666666668</v>
      </c>
      <c r="J50" s="36">
        <v>1814.5333333333333</v>
      </c>
      <c r="K50" s="31">
        <v>1697.6</v>
      </c>
      <c r="L50" s="31">
        <v>1602.05</v>
      </c>
      <c r="M50" s="31">
        <v>9.8266600000000004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188.85</v>
      </c>
      <c r="D51" s="36">
        <v>188.23333333333335</v>
      </c>
      <c r="E51" s="36">
        <v>179.7166666666667</v>
      </c>
      <c r="F51" s="36">
        <v>170.58333333333334</v>
      </c>
      <c r="G51" s="36">
        <v>162.06666666666669</v>
      </c>
      <c r="H51" s="36">
        <v>197.3666666666667</v>
      </c>
      <c r="I51" s="36">
        <v>205.88333333333335</v>
      </c>
      <c r="J51" s="36">
        <v>215.01666666666671</v>
      </c>
      <c r="K51" s="31">
        <v>196.75</v>
      </c>
      <c r="L51" s="31">
        <v>179.1</v>
      </c>
      <c r="M51" s="31">
        <v>887.81998999999996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1119.5</v>
      </c>
      <c r="D52" s="36">
        <v>1116.4166666666667</v>
      </c>
      <c r="E52" s="36">
        <v>1102.1833333333334</v>
      </c>
      <c r="F52" s="36">
        <v>1084.8666666666666</v>
      </c>
      <c r="G52" s="36">
        <v>1070.6333333333332</v>
      </c>
      <c r="H52" s="36">
        <v>1133.7333333333336</v>
      </c>
      <c r="I52" s="36">
        <v>1147.9666666666667</v>
      </c>
      <c r="J52" s="36">
        <v>1165.2833333333338</v>
      </c>
      <c r="K52" s="31">
        <v>1130.6500000000001</v>
      </c>
      <c r="L52" s="31">
        <v>1099.0999999999999</v>
      </c>
      <c r="M52" s="31">
        <v>10.040649999999999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216.75</v>
      </c>
      <c r="D53" s="36">
        <v>217.18333333333331</v>
      </c>
      <c r="E53" s="36">
        <v>206.66666666666663</v>
      </c>
      <c r="F53" s="36">
        <v>196.58333333333331</v>
      </c>
      <c r="G53" s="36">
        <v>186.06666666666663</v>
      </c>
      <c r="H53" s="36">
        <v>227.26666666666662</v>
      </c>
      <c r="I53" s="36">
        <v>237.78333333333333</v>
      </c>
      <c r="J53" s="36">
        <v>247.86666666666662</v>
      </c>
      <c r="K53" s="31">
        <v>227.7</v>
      </c>
      <c r="L53" s="31">
        <v>207.1</v>
      </c>
      <c r="M53" s="31">
        <v>525.63647000000003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586.45000000000005</v>
      </c>
      <c r="D54" s="36">
        <v>581.81666666666672</v>
      </c>
      <c r="E54" s="36">
        <v>563.63333333333344</v>
      </c>
      <c r="F54" s="36">
        <v>540.81666666666672</v>
      </c>
      <c r="G54" s="36">
        <v>522.63333333333344</v>
      </c>
      <c r="H54" s="36">
        <v>604.63333333333344</v>
      </c>
      <c r="I54" s="36">
        <v>622.81666666666661</v>
      </c>
      <c r="J54" s="36">
        <v>645.63333333333344</v>
      </c>
      <c r="K54" s="31">
        <v>600</v>
      </c>
      <c r="L54" s="31">
        <v>559</v>
      </c>
      <c r="M54" s="31">
        <v>285.19659000000001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1220</v>
      </c>
      <c r="D55" s="36">
        <v>1210.2166666666667</v>
      </c>
      <c r="E55" s="36">
        <v>1197.6333333333334</v>
      </c>
      <c r="F55" s="36">
        <v>1175.2666666666667</v>
      </c>
      <c r="G55" s="36">
        <v>1162.6833333333334</v>
      </c>
      <c r="H55" s="36">
        <v>1232.5833333333335</v>
      </c>
      <c r="I55" s="36">
        <v>1245.1666666666665</v>
      </c>
      <c r="J55" s="36">
        <v>1267.5333333333335</v>
      </c>
      <c r="K55" s="31">
        <v>1222.8</v>
      </c>
      <c r="L55" s="31">
        <v>1187.8499999999999</v>
      </c>
      <c r="M55" s="31">
        <v>101.15416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251.65</v>
      </c>
      <c r="D56" s="36">
        <v>254.83333333333334</v>
      </c>
      <c r="E56" s="36">
        <v>247.06666666666666</v>
      </c>
      <c r="F56" s="36">
        <v>242.48333333333332</v>
      </c>
      <c r="G56" s="36">
        <v>234.71666666666664</v>
      </c>
      <c r="H56" s="36">
        <v>259.41666666666669</v>
      </c>
      <c r="I56" s="36">
        <v>267.18333333333339</v>
      </c>
      <c r="J56" s="36">
        <v>271.76666666666671</v>
      </c>
      <c r="K56" s="31">
        <v>262.60000000000002</v>
      </c>
      <c r="L56" s="31">
        <v>250.25</v>
      </c>
      <c r="M56" s="31">
        <v>100.73254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29571.55</v>
      </c>
      <c r="D57" s="36">
        <v>29430.116666666669</v>
      </c>
      <c r="E57" s="36">
        <v>29096.433333333338</v>
      </c>
      <c r="F57" s="36">
        <v>28621.316666666669</v>
      </c>
      <c r="G57" s="36">
        <v>28287.633333333339</v>
      </c>
      <c r="H57" s="36">
        <v>29905.233333333337</v>
      </c>
      <c r="I57" s="36">
        <v>30238.916666666672</v>
      </c>
      <c r="J57" s="36">
        <v>30714.033333333336</v>
      </c>
      <c r="K57" s="31">
        <v>29763.8</v>
      </c>
      <c r="L57" s="31">
        <v>28955</v>
      </c>
      <c r="M57" s="31">
        <v>0.53434000000000004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4974.2</v>
      </c>
      <c r="D58" s="36">
        <v>4964.9666666666662</v>
      </c>
      <c r="E58" s="36">
        <v>4921.2333333333327</v>
      </c>
      <c r="F58" s="36">
        <v>4868.2666666666664</v>
      </c>
      <c r="G58" s="36">
        <v>4824.5333333333328</v>
      </c>
      <c r="H58" s="36">
        <v>5017.9333333333325</v>
      </c>
      <c r="I58" s="36">
        <v>5061.6666666666661</v>
      </c>
      <c r="J58" s="36">
        <v>5114.6333333333323</v>
      </c>
      <c r="K58" s="31">
        <v>5008.7</v>
      </c>
      <c r="L58" s="31">
        <v>4912</v>
      </c>
      <c r="M58" s="31">
        <v>4.9157099999999998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469.7</v>
      </c>
      <c r="D59" s="36">
        <v>473.01666666666671</v>
      </c>
      <c r="E59" s="36">
        <v>461.03333333333342</v>
      </c>
      <c r="F59" s="36">
        <v>452.36666666666673</v>
      </c>
      <c r="G59" s="36">
        <v>440.38333333333344</v>
      </c>
      <c r="H59" s="36">
        <v>481.68333333333339</v>
      </c>
      <c r="I59" s="36">
        <v>493.66666666666663</v>
      </c>
      <c r="J59" s="36">
        <v>502.33333333333337</v>
      </c>
      <c r="K59" s="31">
        <v>485</v>
      </c>
      <c r="L59" s="31">
        <v>464.35</v>
      </c>
      <c r="M59" s="31">
        <v>64.270169999999993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549.15</v>
      </c>
      <c r="D60" s="36">
        <v>544.30000000000007</v>
      </c>
      <c r="E60" s="36">
        <v>534.60000000000014</v>
      </c>
      <c r="F60" s="36">
        <v>520.05000000000007</v>
      </c>
      <c r="G60" s="36">
        <v>510.35000000000014</v>
      </c>
      <c r="H60" s="36">
        <v>558.85000000000014</v>
      </c>
      <c r="I60" s="36">
        <v>568.55000000000018</v>
      </c>
      <c r="J60" s="36">
        <v>583.10000000000014</v>
      </c>
      <c r="K60" s="31">
        <v>554</v>
      </c>
      <c r="L60" s="31">
        <v>529.75</v>
      </c>
      <c r="M60" s="31">
        <v>95.271249999999995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1067.8499999999999</v>
      </c>
      <c r="D61" s="36">
        <v>1069.8333333333333</v>
      </c>
      <c r="E61" s="36">
        <v>1053.6666666666665</v>
      </c>
      <c r="F61" s="36">
        <v>1039.4833333333333</v>
      </c>
      <c r="G61" s="36">
        <v>1023.3166666666666</v>
      </c>
      <c r="H61" s="36">
        <v>1084.0166666666664</v>
      </c>
      <c r="I61" s="36">
        <v>1100.1833333333329</v>
      </c>
      <c r="J61" s="36">
        <v>1114.3666666666663</v>
      </c>
      <c r="K61" s="31">
        <v>1086</v>
      </c>
      <c r="L61" s="31">
        <v>1055.6500000000001</v>
      </c>
      <c r="M61" s="31">
        <v>16.703800000000001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1488.05</v>
      </c>
      <c r="D62" s="36">
        <v>1483.4333333333334</v>
      </c>
      <c r="E62" s="36">
        <v>1470.6666666666667</v>
      </c>
      <c r="F62" s="36">
        <v>1453.2833333333333</v>
      </c>
      <c r="G62" s="36">
        <v>1440.5166666666667</v>
      </c>
      <c r="H62" s="36">
        <v>1500.8166666666668</v>
      </c>
      <c r="I62" s="36">
        <v>1513.5833333333333</v>
      </c>
      <c r="J62" s="36">
        <v>1530.9666666666669</v>
      </c>
      <c r="K62" s="31">
        <v>1496.2</v>
      </c>
      <c r="L62" s="31">
        <v>1466.05</v>
      </c>
      <c r="M62" s="31">
        <v>15.37072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415.25</v>
      </c>
      <c r="D63" s="36">
        <v>414.83333333333331</v>
      </c>
      <c r="E63" s="36">
        <v>401.61666666666662</v>
      </c>
      <c r="F63" s="36">
        <v>387.98333333333329</v>
      </c>
      <c r="G63" s="36">
        <v>374.76666666666659</v>
      </c>
      <c r="H63" s="36">
        <v>428.46666666666664</v>
      </c>
      <c r="I63" s="36">
        <v>441.68333333333334</v>
      </c>
      <c r="J63" s="36">
        <v>455.31666666666666</v>
      </c>
      <c r="K63" s="31">
        <v>428.05</v>
      </c>
      <c r="L63" s="31">
        <v>401.2</v>
      </c>
      <c r="M63" s="31">
        <v>254.35001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6116.4</v>
      </c>
      <c r="D64" s="36">
        <v>6087.3499999999995</v>
      </c>
      <c r="E64" s="36">
        <v>6037.3499999999985</v>
      </c>
      <c r="F64" s="36">
        <v>5958.2999999999993</v>
      </c>
      <c r="G64" s="36">
        <v>5908.2999999999984</v>
      </c>
      <c r="H64" s="36">
        <v>6166.3999999999987</v>
      </c>
      <c r="I64" s="36">
        <v>6216.4000000000005</v>
      </c>
      <c r="J64" s="36">
        <v>6295.4499999999989</v>
      </c>
      <c r="K64" s="31">
        <v>6137.35</v>
      </c>
      <c r="L64" s="31">
        <v>6008.3</v>
      </c>
      <c r="M64" s="31">
        <v>2.1037400000000002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2728.55</v>
      </c>
      <c r="D65" s="36">
        <v>2716.3</v>
      </c>
      <c r="E65" s="36">
        <v>2685.4500000000003</v>
      </c>
      <c r="F65" s="36">
        <v>2642.35</v>
      </c>
      <c r="G65" s="36">
        <v>2611.5</v>
      </c>
      <c r="H65" s="36">
        <v>2759.4000000000005</v>
      </c>
      <c r="I65" s="36">
        <v>2790.2500000000009</v>
      </c>
      <c r="J65" s="36">
        <v>2833.3500000000008</v>
      </c>
      <c r="K65" s="31">
        <v>2747.15</v>
      </c>
      <c r="L65" s="31">
        <v>2673.2</v>
      </c>
      <c r="M65" s="31">
        <v>9.3440399999999997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865.75</v>
      </c>
      <c r="D66" s="36">
        <v>861.05000000000007</v>
      </c>
      <c r="E66" s="36">
        <v>849.70000000000016</v>
      </c>
      <c r="F66" s="36">
        <v>833.65000000000009</v>
      </c>
      <c r="G66" s="36">
        <v>822.30000000000018</v>
      </c>
      <c r="H66" s="36">
        <v>877.10000000000014</v>
      </c>
      <c r="I66" s="36">
        <v>888.45</v>
      </c>
      <c r="J66" s="36">
        <v>904.50000000000011</v>
      </c>
      <c r="K66" s="31">
        <v>872.4</v>
      </c>
      <c r="L66" s="31">
        <v>845</v>
      </c>
      <c r="M66" s="31">
        <v>22.845569999999999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1074.8499999999999</v>
      </c>
      <c r="D67" s="36">
        <v>1081.5333333333333</v>
      </c>
      <c r="E67" s="36">
        <v>1053.0666666666666</v>
      </c>
      <c r="F67" s="36">
        <v>1031.2833333333333</v>
      </c>
      <c r="G67" s="36">
        <v>1002.8166666666666</v>
      </c>
      <c r="H67" s="36">
        <v>1103.3166666666666</v>
      </c>
      <c r="I67" s="36">
        <v>1131.7833333333333</v>
      </c>
      <c r="J67" s="36">
        <v>1153.5666666666666</v>
      </c>
      <c r="K67" s="31">
        <v>1110</v>
      </c>
      <c r="L67" s="31">
        <v>1059.75</v>
      </c>
      <c r="M67" s="31">
        <v>12.15774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275.5</v>
      </c>
      <c r="D68" s="36">
        <v>278.55</v>
      </c>
      <c r="E68" s="36">
        <v>271.3</v>
      </c>
      <c r="F68" s="36">
        <v>267.10000000000002</v>
      </c>
      <c r="G68" s="36">
        <v>259.85000000000002</v>
      </c>
      <c r="H68" s="36">
        <v>282.75</v>
      </c>
      <c r="I68" s="36">
        <v>290</v>
      </c>
      <c r="J68" s="36">
        <v>294.2</v>
      </c>
      <c r="K68" s="31">
        <v>285.8</v>
      </c>
      <c r="L68" s="31">
        <v>274.35000000000002</v>
      </c>
      <c r="M68" s="31">
        <v>34.061990000000002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2707.65</v>
      </c>
      <c r="D69" s="36">
        <v>2707.75</v>
      </c>
      <c r="E69" s="36">
        <v>2678.4</v>
      </c>
      <c r="F69" s="36">
        <v>2649.15</v>
      </c>
      <c r="G69" s="36">
        <v>2619.8000000000002</v>
      </c>
      <c r="H69" s="36">
        <v>2737</v>
      </c>
      <c r="I69" s="36">
        <v>2766.3500000000004</v>
      </c>
      <c r="J69" s="36">
        <v>2795.6</v>
      </c>
      <c r="K69" s="31">
        <v>2737.1</v>
      </c>
      <c r="L69" s="31">
        <v>2678.5</v>
      </c>
      <c r="M69" s="31">
        <v>4.7247500000000002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823.7</v>
      </c>
      <c r="D70" s="36">
        <v>827.25</v>
      </c>
      <c r="E70" s="36">
        <v>805.75</v>
      </c>
      <c r="F70" s="36">
        <v>787.8</v>
      </c>
      <c r="G70" s="36">
        <v>766.3</v>
      </c>
      <c r="H70" s="36">
        <v>845.2</v>
      </c>
      <c r="I70" s="36">
        <v>866.7</v>
      </c>
      <c r="J70" s="36">
        <v>884.65000000000009</v>
      </c>
      <c r="K70" s="31">
        <v>848.75</v>
      </c>
      <c r="L70" s="31">
        <v>809.3</v>
      </c>
      <c r="M70" s="31">
        <v>61.295050000000003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526.54999999999995</v>
      </c>
      <c r="D71" s="36">
        <v>527.05000000000007</v>
      </c>
      <c r="E71" s="36">
        <v>523.75000000000011</v>
      </c>
      <c r="F71" s="36">
        <v>520.95000000000005</v>
      </c>
      <c r="G71" s="36">
        <v>517.65000000000009</v>
      </c>
      <c r="H71" s="36">
        <v>529.85000000000014</v>
      </c>
      <c r="I71" s="36">
        <v>533.15000000000009</v>
      </c>
      <c r="J71" s="36">
        <v>535.95000000000016</v>
      </c>
      <c r="K71" s="31">
        <v>530.35</v>
      </c>
      <c r="L71" s="31">
        <v>524.25</v>
      </c>
      <c r="M71" s="31">
        <v>17.108250000000002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1880.4</v>
      </c>
      <c r="D72" s="36">
        <v>1876.3333333333333</v>
      </c>
      <c r="E72" s="36">
        <v>1858.7666666666664</v>
      </c>
      <c r="F72" s="36">
        <v>1837.1333333333332</v>
      </c>
      <c r="G72" s="36">
        <v>1819.5666666666664</v>
      </c>
      <c r="H72" s="36">
        <v>1897.9666666666665</v>
      </c>
      <c r="I72" s="36">
        <v>1915.5333333333335</v>
      </c>
      <c r="J72" s="36">
        <v>1937.1666666666665</v>
      </c>
      <c r="K72" s="31">
        <v>1893.9</v>
      </c>
      <c r="L72" s="31">
        <v>1854.7</v>
      </c>
      <c r="M72" s="31">
        <v>3.99126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2098.65</v>
      </c>
      <c r="D73" s="36">
        <v>2100.7333333333336</v>
      </c>
      <c r="E73" s="36">
        <v>2077.916666666667</v>
      </c>
      <c r="F73" s="36">
        <v>2057.1833333333334</v>
      </c>
      <c r="G73" s="36">
        <v>2034.3666666666668</v>
      </c>
      <c r="H73" s="36">
        <v>2121.4666666666672</v>
      </c>
      <c r="I73" s="36">
        <v>2144.2833333333338</v>
      </c>
      <c r="J73" s="36">
        <v>2165.0166666666673</v>
      </c>
      <c r="K73" s="31">
        <v>2123.5500000000002</v>
      </c>
      <c r="L73" s="31">
        <v>2080</v>
      </c>
      <c r="M73" s="31">
        <v>2.3416600000000001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437.85</v>
      </c>
      <c r="D74" s="36">
        <v>442.09999999999997</v>
      </c>
      <c r="E74" s="36">
        <v>429.24999999999994</v>
      </c>
      <c r="F74" s="36">
        <v>420.65</v>
      </c>
      <c r="G74" s="36">
        <v>407.79999999999995</v>
      </c>
      <c r="H74" s="36">
        <v>450.69999999999993</v>
      </c>
      <c r="I74" s="36">
        <v>463.54999999999995</v>
      </c>
      <c r="J74" s="36">
        <v>472.14999999999992</v>
      </c>
      <c r="K74" s="31">
        <v>454.95</v>
      </c>
      <c r="L74" s="31">
        <v>433.5</v>
      </c>
      <c r="M74" s="31">
        <v>13.92276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154.1</v>
      </c>
      <c r="D75" s="36">
        <v>152.68333333333331</v>
      </c>
      <c r="E75" s="36">
        <v>150.51666666666662</v>
      </c>
      <c r="F75" s="36">
        <v>146.93333333333331</v>
      </c>
      <c r="G75" s="36">
        <v>144.76666666666662</v>
      </c>
      <c r="H75" s="36">
        <v>156.26666666666662</v>
      </c>
      <c r="I75" s="36">
        <v>158.43333333333331</v>
      </c>
      <c r="J75" s="36">
        <v>162.01666666666662</v>
      </c>
      <c r="K75" s="31">
        <v>154.85</v>
      </c>
      <c r="L75" s="31">
        <v>149.1</v>
      </c>
      <c r="M75" s="31">
        <v>24.31549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3485.4</v>
      </c>
      <c r="D76" s="36">
        <v>3488.3833333333337</v>
      </c>
      <c r="E76" s="36">
        <v>3452.0666666666675</v>
      </c>
      <c r="F76" s="36">
        <v>3418.733333333334</v>
      </c>
      <c r="G76" s="36">
        <v>3382.4166666666679</v>
      </c>
      <c r="H76" s="36">
        <v>3521.7166666666672</v>
      </c>
      <c r="I76" s="36">
        <v>3558.0333333333338</v>
      </c>
      <c r="J76" s="36">
        <v>3591.3666666666668</v>
      </c>
      <c r="K76" s="31">
        <v>3524.7</v>
      </c>
      <c r="L76" s="31">
        <v>3455.05</v>
      </c>
      <c r="M76" s="31">
        <v>3.1707900000000002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6962</v>
      </c>
      <c r="D77" s="36">
        <v>6887.9833333333336</v>
      </c>
      <c r="E77" s="36">
        <v>6796.0166666666673</v>
      </c>
      <c r="F77" s="36">
        <v>6630.0333333333338</v>
      </c>
      <c r="G77" s="36">
        <v>6538.0666666666675</v>
      </c>
      <c r="H77" s="36">
        <v>7053.9666666666672</v>
      </c>
      <c r="I77" s="36">
        <v>7145.9333333333343</v>
      </c>
      <c r="J77" s="36">
        <v>7311.916666666667</v>
      </c>
      <c r="K77" s="31">
        <v>6979.95</v>
      </c>
      <c r="L77" s="31">
        <v>6722</v>
      </c>
      <c r="M77" s="31">
        <v>2.8828299999999998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2022.15</v>
      </c>
      <c r="D78" s="36">
        <v>2033.45</v>
      </c>
      <c r="E78" s="36">
        <v>2001.9</v>
      </c>
      <c r="F78" s="36">
        <v>1981.65</v>
      </c>
      <c r="G78" s="36">
        <v>1950.1000000000001</v>
      </c>
      <c r="H78" s="36">
        <v>2053.6999999999998</v>
      </c>
      <c r="I78" s="36">
        <v>2085.25</v>
      </c>
      <c r="J78" s="36">
        <v>2105.5</v>
      </c>
      <c r="K78" s="31">
        <v>2065</v>
      </c>
      <c r="L78" s="31">
        <v>2013.2</v>
      </c>
      <c r="M78" s="31">
        <v>1.82206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6284.9</v>
      </c>
      <c r="D79" s="36">
        <v>6269.3166666666666</v>
      </c>
      <c r="E79" s="36">
        <v>6230.083333333333</v>
      </c>
      <c r="F79" s="36">
        <v>6175.2666666666664</v>
      </c>
      <c r="G79" s="36">
        <v>6136.0333333333328</v>
      </c>
      <c r="H79" s="36">
        <v>6324.1333333333332</v>
      </c>
      <c r="I79" s="36">
        <v>6363.3666666666668</v>
      </c>
      <c r="J79" s="36">
        <v>6418.1833333333334</v>
      </c>
      <c r="K79" s="31">
        <v>6308.55</v>
      </c>
      <c r="L79" s="31">
        <v>6214.5</v>
      </c>
      <c r="M79" s="31">
        <v>4.85947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3745.65</v>
      </c>
      <c r="D80" s="36">
        <v>3744.2166666666672</v>
      </c>
      <c r="E80" s="36">
        <v>3708.4833333333345</v>
      </c>
      <c r="F80" s="36">
        <v>3671.3166666666675</v>
      </c>
      <c r="G80" s="36">
        <v>3635.5833333333348</v>
      </c>
      <c r="H80" s="36">
        <v>3781.3833333333341</v>
      </c>
      <c r="I80" s="36">
        <v>3817.1166666666668</v>
      </c>
      <c r="J80" s="36">
        <v>3854.2833333333338</v>
      </c>
      <c r="K80" s="31">
        <v>3779.95</v>
      </c>
      <c r="L80" s="31">
        <v>3707.05</v>
      </c>
      <c r="M80" s="31">
        <v>4.8774899999999999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2702.55</v>
      </c>
      <c r="D81" s="36">
        <v>2719.6666666666665</v>
      </c>
      <c r="E81" s="36">
        <v>2665.3833333333332</v>
      </c>
      <c r="F81" s="36">
        <v>2628.2166666666667</v>
      </c>
      <c r="G81" s="36">
        <v>2573.9333333333334</v>
      </c>
      <c r="H81" s="36">
        <v>2756.833333333333</v>
      </c>
      <c r="I81" s="36">
        <v>2811.1166666666668</v>
      </c>
      <c r="J81" s="36">
        <v>2848.2833333333328</v>
      </c>
      <c r="K81" s="31">
        <v>2773.95</v>
      </c>
      <c r="L81" s="31">
        <v>2682.5</v>
      </c>
      <c r="M81" s="31">
        <v>2.0433699999999999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149.94999999999999</v>
      </c>
      <c r="D82" s="36">
        <v>150.04999999999998</v>
      </c>
      <c r="E82" s="36">
        <v>148.24999999999997</v>
      </c>
      <c r="F82" s="36">
        <v>146.54999999999998</v>
      </c>
      <c r="G82" s="36">
        <v>144.74999999999997</v>
      </c>
      <c r="H82" s="36">
        <v>151.74999999999997</v>
      </c>
      <c r="I82" s="36">
        <v>153.54999999999998</v>
      </c>
      <c r="J82" s="36">
        <v>155.24999999999997</v>
      </c>
      <c r="K82" s="31">
        <v>151.85</v>
      </c>
      <c r="L82" s="31">
        <v>148.35</v>
      </c>
      <c r="M82" s="31">
        <v>50.521520000000002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150.44999999999999</v>
      </c>
      <c r="D83" s="36">
        <v>149.20000000000002</v>
      </c>
      <c r="E83" s="36">
        <v>147.25000000000003</v>
      </c>
      <c r="F83" s="36">
        <v>144.05000000000001</v>
      </c>
      <c r="G83" s="36">
        <v>142.10000000000002</v>
      </c>
      <c r="H83" s="36">
        <v>152.40000000000003</v>
      </c>
      <c r="I83" s="36">
        <v>154.35000000000002</v>
      </c>
      <c r="J83" s="36">
        <v>157.55000000000004</v>
      </c>
      <c r="K83" s="31">
        <v>151.15</v>
      </c>
      <c r="L83" s="31">
        <v>146</v>
      </c>
      <c r="M83" s="31">
        <v>185.05435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652.1</v>
      </c>
      <c r="D84" s="36">
        <v>667.69999999999993</v>
      </c>
      <c r="E84" s="36">
        <v>627.39999999999986</v>
      </c>
      <c r="F84" s="36">
        <v>602.69999999999993</v>
      </c>
      <c r="G84" s="36">
        <v>562.39999999999986</v>
      </c>
      <c r="H84" s="36">
        <v>692.39999999999986</v>
      </c>
      <c r="I84" s="36">
        <v>732.69999999999982</v>
      </c>
      <c r="J84" s="36">
        <v>757.39999999999986</v>
      </c>
      <c r="K84" s="31">
        <v>708</v>
      </c>
      <c r="L84" s="31">
        <v>643</v>
      </c>
      <c r="M84" s="31">
        <v>9.7144300000000001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388.85</v>
      </c>
      <c r="D85" s="36">
        <v>394.09999999999997</v>
      </c>
      <c r="E85" s="36">
        <v>381.19999999999993</v>
      </c>
      <c r="F85" s="36">
        <v>373.54999999999995</v>
      </c>
      <c r="G85" s="36">
        <v>360.64999999999992</v>
      </c>
      <c r="H85" s="36">
        <v>401.74999999999994</v>
      </c>
      <c r="I85" s="36">
        <v>414.64999999999992</v>
      </c>
      <c r="J85" s="36">
        <v>422.29999999999995</v>
      </c>
      <c r="K85" s="31">
        <v>407</v>
      </c>
      <c r="L85" s="31">
        <v>386.45</v>
      </c>
      <c r="M85" s="31">
        <v>10.53016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173.8</v>
      </c>
      <c r="D86" s="36">
        <v>172</v>
      </c>
      <c r="E86" s="36">
        <v>167.35</v>
      </c>
      <c r="F86" s="36">
        <v>160.9</v>
      </c>
      <c r="G86" s="36">
        <v>156.25</v>
      </c>
      <c r="H86" s="36">
        <v>178.45</v>
      </c>
      <c r="I86" s="36">
        <v>183.09999999999997</v>
      </c>
      <c r="J86" s="36">
        <v>189.54999999999998</v>
      </c>
      <c r="K86" s="31">
        <v>176.65</v>
      </c>
      <c r="L86" s="31">
        <v>165.55</v>
      </c>
      <c r="M86" s="31">
        <v>422.41332999999997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1790</v>
      </c>
      <c r="D87" s="36">
        <v>1776.8833333333332</v>
      </c>
      <c r="E87" s="36">
        <v>1741.8666666666663</v>
      </c>
      <c r="F87" s="36">
        <v>1693.7333333333331</v>
      </c>
      <c r="G87" s="36">
        <v>1658.7166666666662</v>
      </c>
      <c r="H87" s="36">
        <v>1825.0166666666664</v>
      </c>
      <c r="I87" s="36">
        <v>1860.0333333333333</v>
      </c>
      <c r="J87" s="36">
        <v>1908.1666666666665</v>
      </c>
      <c r="K87" s="31">
        <v>1811.9</v>
      </c>
      <c r="L87" s="31">
        <v>1728.75</v>
      </c>
      <c r="M87" s="31">
        <v>1.70394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1212.7</v>
      </c>
      <c r="D88" s="36">
        <v>1213.3999999999999</v>
      </c>
      <c r="E88" s="36">
        <v>1202.9999999999998</v>
      </c>
      <c r="F88" s="36">
        <v>1193.3</v>
      </c>
      <c r="G88" s="36">
        <v>1182.8999999999999</v>
      </c>
      <c r="H88" s="36">
        <v>1223.0999999999997</v>
      </c>
      <c r="I88" s="36">
        <v>1233.4999999999998</v>
      </c>
      <c r="J88" s="36">
        <v>1243.1999999999996</v>
      </c>
      <c r="K88" s="31">
        <v>1223.8</v>
      </c>
      <c r="L88" s="31">
        <v>1203.7</v>
      </c>
      <c r="M88" s="31">
        <v>12.8332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2218.25</v>
      </c>
      <c r="D89" s="36">
        <v>2203.4666666666667</v>
      </c>
      <c r="E89" s="36">
        <v>2172.7333333333336</v>
      </c>
      <c r="F89" s="36">
        <v>2127.2166666666667</v>
      </c>
      <c r="G89" s="36">
        <v>2096.4833333333336</v>
      </c>
      <c r="H89" s="36">
        <v>2248.9833333333336</v>
      </c>
      <c r="I89" s="36">
        <v>2279.7166666666662</v>
      </c>
      <c r="J89" s="36">
        <v>2325.2333333333336</v>
      </c>
      <c r="K89" s="31">
        <v>2234.1999999999998</v>
      </c>
      <c r="L89" s="31">
        <v>2157.9499999999998</v>
      </c>
      <c r="M89" s="31">
        <v>7.4782000000000002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2197.1</v>
      </c>
      <c r="D90" s="36">
        <v>2190.35</v>
      </c>
      <c r="E90" s="36">
        <v>2171.7999999999997</v>
      </c>
      <c r="F90" s="36">
        <v>2146.5</v>
      </c>
      <c r="G90" s="36">
        <v>2127.9499999999998</v>
      </c>
      <c r="H90" s="36">
        <v>2215.6499999999996</v>
      </c>
      <c r="I90" s="36">
        <v>2234.1999999999998</v>
      </c>
      <c r="J90" s="36">
        <v>2259.4999999999995</v>
      </c>
      <c r="K90" s="31">
        <v>2208.9</v>
      </c>
      <c r="L90" s="31">
        <v>2165.0500000000002</v>
      </c>
      <c r="M90" s="31">
        <v>26.3048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3203.3</v>
      </c>
      <c r="D91" s="36">
        <v>3247.4666666666667</v>
      </c>
      <c r="E91" s="36">
        <v>3137.4833333333336</v>
      </c>
      <c r="F91" s="36">
        <v>3071.666666666667</v>
      </c>
      <c r="G91" s="36">
        <v>2961.6833333333338</v>
      </c>
      <c r="H91" s="36">
        <v>3313.2833333333333</v>
      </c>
      <c r="I91" s="36">
        <v>3423.266666666666</v>
      </c>
      <c r="J91" s="36">
        <v>3489.083333333333</v>
      </c>
      <c r="K91" s="31">
        <v>3357.45</v>
      </c>
      <c r="L91" s="31">
        <v>3181.65</v>
      </c>
      <c r="M91" s="31">
        <v>0.88926000000000005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543.15</v>
      </c>
      <c r="D92" s="36">
        <v>539.54999999999995</v>
      </c>
      <c r="E92" s="36">
        <v>532.14999999999986</v>
      </c>
      <c r="F92" s="36">
        <v>521.14999999999986</v>
      </c>
      <c r="G92" s="36">
        <v>513.74999999999977</v>
      </c>
      <c r="H92" s="36">
        <v>550.54999999999995</v>
      </c>
      <c r="I92" s="36">
        <v>557.95000000000005</v>
      </c>
      <c r="J92" s="36">
        <v>568.95000000000005</v>
      </c>
      <c r="K92" s="31">
        <v>546.95000000000005</v>
      </c>
      <c r="L92" s="31">
        <v>528.54999999999995</v>
      </c>
      <c r="M92" s="31">
        <v>9.0298300000000005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1647.3</v>
      </c>
      <c r="D93" s="36">
        <v>1655.7166666666665</v>
      </c>
      <c r="E93" s="36">
        <v>1634.4333333333329</v>
      </c>
      <c r="F93" s="36">
        <v>1621.5666666666664</v>
      </c>
      <c r="G93" s="36">
        <v>1600.2833333333328</v>
      </c>
      <c r="H93" s="36">
        <v>1668.583333333333</v>
      </c>
      <c r="I93" s="36">
        <v>1689.8666666666663</v>
      </c>
      <c r="J93" s="36">
        <v>1702.7333333333331</v>
      </c>
      <c r="K93" s="31">
        <v>1677</v>
      </c>
      <c r="L93" s="31">
        <v>1642.85</v>
      </c>
      <c r="M93" s="31">
        <v>39.31561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3818.65</v>
      </c>
      <c r="D94" s="36">
        <v>3776.7000000000003</v>
      </c>
      <c r="E94" s="36">
        <v>3721.9500000000007</v>
      </c>
      <c r="F94" s="36">
        <v>3625.2500000000005</v>
      </c>
      <c r="G94" s="36">
        <v>3570.5000000000009</v>
      </c>
      <c r="H94" s="36">
        <v>3873.4000000000005</v>
      </c>
      <c r="I94" s="36">
        <v>3928.1499999999996</v>
      </c>
      <c r="J94" s="36">
        <v>4024.8500000000004</v>
      </c>
      <c r="K94" s="31">
        <v>3831.45</v>
      </c>
      <c r="L94" s="31">
        <v>3680</v>
      </c>
      <c r="M94" s="31">
        <v>6.3946500000000004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1452.65</v>
      </c>
      <c r="D95" s="36">
        <v>1451.3999999999999</v>
      </c>
      <c r="E95" s="36">
        <v>1443.4999999999998</v>
      </c>
      <c r="F95" s="36">
        <v>1434.35</v>
      </c>
      <c r="G95" s="36">
        <v>1426.4499999999998</v>
      </c>
      <c r="H95" s="36">
        <v>1460.5499999999997</v>
      </c>
      <c r="I95" s="36">
        <v>1468.4499999999998</v>
      </c>
      <c r="J95" s="36">
        <v>1477.5999999999997</v>
      </c>
      <c r="K95" s="31">
        <v>1459.3</v>
      </c>
      <c r="L95" s="31">
        <v>1442.25</v>
      </c>
      <c r="M95" s="31">
        <v>718.06902000000002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632.35</v>
      </c>
      <c r="D96" s="36">
        <v>626.15</v>
      </c>
      <c r="E96" s="36">
        <v>617.5</v>
      </c>
      <c r="F96" s="36">
        <v>602.65</v>
      </c>
      <c r="G96" s="36">
        <v>594</v>
      </c>
      <c r="H96" s="36">
        <v>641</v>
      </c>
      <c r="I96" s="36">
        <v>649.64999999999986</v>
      </c>
      <c r="J96" s="36">
        <v>664.5</v>
      </c>
      <c r="K96" s="31">
        <v>634.79999999999995</v>
      </c>
      <c r="L96" s="31">
        <v>611.29999999999995</v>
      </c>
      <c r="M96" s="31">
        <v>48.96049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1482.3</v>
      </c>
      <c r="D97" s="36">
        <v>1492.8833333333332</v>
      </c>
      <c r="E97" s="36">
        <v>1465.4666666666665</v>
      </c>
      <c r="F97" s="36">
        <v>1448.6333333333332</v>
      </c>
      <c r="G97" s="36">
        <v>1421.2166666666665</v>
      </c>
      <c r="H97" s="36">
        <v>1509.7166666666665</v>
      </c>
      <c r="I97" s="36">
        <v>1537.1333333333334</v>
      </c>
      <c r="J97" s="36">
        <v>1553.9666666666665</v>
      </c>
      <c r="K97" s="31">
        <v>1520.3</v>
      </c>
      <c r="L97" s="31">
        <v>1476.05</v>
      </c>
      <c r="M97" s="31">
        <v>10.50296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4585.3</v>
      </c>
      <c r="D98" s="36">
        <v>4588.9333333333334</v>
      </c>
      <c r="E98" s="36">
        <v>4497.0166666666664</v>
      </c>
      <c r="F98" s="36">
        <v>4408.7333333333327</v>
      </c>
      <c r="G98" s="36">
        <v>4316.8166666666657</v>
      </c>
      <c r="H98" s="36">
        <v>4677.2166666666672</v>
      </c>
      <c r="I98" s="36">
        <v>4769.1333333333332</v>
      </c>
      <c r="J98" s="36">
        <v>4857.4166666666679</v>
      </c>
      <c r="K98" s="31">
        <v>4680.8500000000004</v>
      </c>
      <c r="L98" s="31">
        <v>4500.6499999999996</v>
      </c>
      <c r="M98" s="31">
        <v>12.786949999999999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532.54999999999995</v>
      </c>
      <c r="D99" s="36">
        <v>528.0333333333333</v>
      </c>
      <c r="E99" s="36">
        <v>522.01666666666665</v>
      </c>
      <c r="F99" s="36">
        <v>511.48333333333335</v>
      </c>
      <c r="G99" s="36">
        <v>505.4666666666667</v>
      </c>
      <c r="H99" s="36">
        <v>538.56666666666661</v>
      </c>
      <c r="I99" s="36">
        <v>544.58333333333326</v>
      </c>
      <c r="J99" s="36">
        <v>555.11666666666656</v>
      </c>
      <c r="K99" s="31">
        <v>534.04999999999995</v>
      </c>
      <c r="L99" s="31">
        <v>517.5</v>
      </c>
      <c r="M99" s="31">
        <v>84.676599999999993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3099.1</v>
      </c>
      <c r="D100" s="36">
        <v>3095.8833333333332</v>
      </c>
      <c r="E100" s="36">
        <v>3009.2166666666662</v>
      </c>
      <c r="F100" s="36">
        <v>2919.333333333333</v>
      </c>
      <c r="G100" s="36">
        <v>2832.6666666666661</v>
      </c>
      <c r="H100" s="36">
        <v>3185.7666666666664</v>
      </c>
      <c r="I100" s="36">
        <v>3272.4333333333334</v>
      </c>
      <c r="J100" s="36">
        <v>3362.3166666666666</v>
      </c>
      <c r="K100" s="31">
        <v>3182.55</v>
      </c>
      <c r="L100" s="31">
        <v>3006</v>
      </c>
      <c r="M100" s="31">
        <v>28.64705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468.85</v>
      </c>
      <c r="D101" s="36">
        <v>469.95</v>
      </c>
      <c r="E101" s="36">
        <v>450.04999999999995</v>
      </c>
      <c r="F101" s="36">
        <v>431.24999999999994</v>
      </c>
      <c r="G101" s="36">
        <v>411.34999999999991</v>
      </c>
      <c r="H101" s="36">
        <v>488.75</v>
      </c>
      <c r="I101" s="36">
        <v>508.65</v>
      </c>
      <c r="J101" s="36">
        <v>527.45000000000005</v>
      </c>
      <c r="K101" s="31">
        <v>489.85</v>
      </c>
      <c r="L101" s="31">
        <v>451.15</v>
      </c>
      <c r="M101" s="31">
        <v>317.13010000000003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2327.6999999999998</v>
      </c>
      <c r="D102" s="36">
        <v>2326.85</v>
      </c>
      <c r="E102" s="36">
        <v>2316.75</v>
      </c>
      <c r="F102" s="36">
        <v>2305.8000000000002</v>
      </c>
      <c r="G102" s="36">
        <v>2295.7000000000003</v>
      </c>
      <c r="H102" s="36">
        <v>2337.7999999999997</v>
      </c>
      <c r="I102" s="36">
        <v>2347.8999999999992</v>
      </c>
      <c r="J102" s="36">
        <v>2358.8499999999995</v>
      </c>
      <c r="K102" s="31">
        <v>2336.9499999999998</v>
      </c>
      <c r="L102" s="31">
        <v>2315.9</v>
      </c>
      <c r="M102" s="31">
        <v>27.514030000000002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1080.3499999999999</v>
      </c>
      <c r="D103" s="36">
        <v>1078.8666666666666</v>
      </c>
      <c r="E103" s="36">
        <v>1071.4833333333331</v>
      </c>
      <c r="F103" s="36">
        <v>1062.6166666666666</v>
      </c>
      <c r="G103" s="36">
        <v>1055.2333333333331</v>
      </c>
      <c r="H103" s="36">
        <v>1087.7333333333331</v>
      </c>
      <c r="I103" s="36">
        <v>1095.1166666666668</v>
      </c>
      <c r="J103" s="36">
        <v>1103.9833333333331</v>
      </c>
      <c r="K103" s="31">
        <v>1086.25</v>
      </c>
      <c r="L103" s="31">
        <v>1070</v>
      </c>
      <c r="M103" s="31">
        <v>661.92733999999996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1651.35</v>
      </c>
      <c r="D104" s="36">
        <v>1657.7166666666665</v>
      </c>
      <c r="E104" s="36">
        <v>1626.6833333333329</v>
      </c>
      <c r="F104" s="36">
        <v>1602.0166666666664</v>
      </c>
      <c r="G104" s="36">
        <v>1570.9833333333329</v>
      </c>
      <c r="H104" s="36">
        <v>1682.383333333333</v>
      </c>
      <c r="I104" s="36">
        <v>1713.4166666666663</v>
      </c>
      <c r="J104" s="36">
        <v>1738.083333333333</v>
      </c>
      <c r="K104" s="31">
        <v>1688.75</v>
      </c>
      <c r="L104" s="31">
        <v>1633.05</v>
      </c>
      <c r="M104" s="31">
        <v>4.8400100000000004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567.75</v>
      </c>
      <c r="D105" s="36">
        <v>569.91666666666663</v>
      </c>
      <c r="E105" s="36">
        <v>560.83333333333326</v>
      </c>
      <c r="F105" s="36">
        <v>553.91666666666663</v>
      </c>
      <c r="G105" s="36">
        <v>544.83333333333326</v>
      </c>
      <c r="H105" s="36">
        <v>576.83333333333326</v>
      </c>
      <c r="I105" s="36">
        <v>585.91666666666652</v>
      </c>
      <c r="J105" s="36">
        <v>592.83333333333326</v>
      </c>
      <c r="K105" s="31">
        <v>579</v>
      </c>
      <c r="L105" s="31">
        <v>563</v>
      </c>
      <c r="M105" s="31">
        <v>23.564139999999998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78.7</v>
      </c>
      <c r="D106" s="36">
        <v>78.399999999999991</v>
      </c>
      <c r="E106" s="36">
        <v>77.499999999999986</v>
      </c>
      <c r="F106" s="36">
        <v>76.3</v>
      </c>
      <c r="G106" s="36">
        <v>75.399999999999991</v>
      </c>
      <c r="H106" s="36">
        <v>79.59999999999998</v>
      </c>
      <c r="I106" s="36">
        <v>80.499999999999986</v>
      </c>
      <c r="J106" s="36">
        <v>81.699999999999974</v>
      </c>
      <c r="K106" s="31">
        <v>79.3</v>
      </c>
      <c r="L106" s="31">
        <v>77.2</v>
      </c>
      <c r="M106" s="31">
        <v>236.91683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419.1</v>
      </c>
      <c r="D107" s="36">
        <v>420.9666666666667</v>
      </c>
      <c r="E107" s="36">
        <v>413.38333333333338</v>
      </c>
      <c r="F107" s="36">
        <v>407.66666666666669</v>
      </c>
      <c r="G107" s="36">
        <v>400.08333333333337</v>
      </c>
      <c r="H107" s="36">
        <v>426.68333333333339</v>
      </c>
      <c r="I107" s="36">
        <v>434.26666666666665</v>
      </c>
      <c r="J107" s="36">
        <v>439.98333333333341</v>
      </c>
      <c r="K107" s="31">
        <v>428.55</v>
      </c>
      <c r="L107" s="31">
        <v>415.25</v>
      </c>
      <c r="M107" s="31">
        <v>732.53754000000004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509.3</v>
      </c>
      <c r="D108" s="36">
        <v>505.16666666666669</v>
      </c>
      <c r="E108" s="36">
        <v>492.43333333333339</v>
      </c>
      <c r="F108" s="36">
        <v>475.56666666666672</v>
      </c>
      <c r="G108" s="36">
        <v>462.83333333333343</v>
      </c>
      <c r="H108" s="36">
        <v>522.0333333333333</v>
      </c>
      <c r="I108" s="36">
        <v>534.76666666666665</v>
      </c>
      <c r="J108" s="36">
        <v>551.63333333333333</v>
      </c>
      <c r="K108" s="31">
        <v>517.9</v>
      </c>
      <c r="L108" s="31">
        <v>488.3</v>
      </c>
      <c r="M108" s="31">
        <v>77.853639999999999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562.29999999999995</v>
      </c>
      <c r="D109" s="36">
        <v>559.38333333333333</v>
      </c>
      <c r="E109" s="36">
        <v>552.86666666666667</v>
      </c>
      <c r="F109" s="36">
        <v>543.43333333333339</v>
      </c>
      <c r="G109" s="36">
        <v>536.91666666666674</v>
      </c>
      <c r="H109" s="36">
        <v>568.81666666666661</v>
      </c>
      <c r="I109" s="36">
        <v>575.33333333333326</v>
      </c>
      <c r="J109" s="36">
        <v>584.76666666666654</v>
      </c>
      <c r="K109" s="31">
        <v>565.9</v>
      </c>
      <c r="L109" s="31">
        <v>549.95000000000005</v>
      </c>
      <c r="M109" s="31">
        <v>30.26811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161</v>
      </c>
      <c r="D110" s="36">
        <v>161.1</v>
      </c>
      <c r="E110" s="36">
        <v>153.5</v>
      </c>
      <c r="F110" s="36">
        <v>146</v>
      </c>
      <c r="G110" s="36">
        <v>138.4</v>
      </c>
      <c r="H110" s="36">
        <v>168.6</v>
      </c>
      <c r="I110" s="36">
        <v>176.19999999999996</v>
      </c>
      <c r="J110" s="36">
        <v>183.7</v>
      </c>
      <c r="K110" s="31">
        <v>168.7</v>
      </c>
      <c r="L110" s="31">
        <v>153.6</v>
      </c>
      <c r="M110" s="31">
        <v>1087.19847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912.5</v>
      </c>
      <c r="D111" s="36">
        <v>901.9</v>
      </c>
      <c r="E111" s="36">
        <v>887.65</v>
      </c>
      <c r="F111" s="36">
        <v>862.8</v>
      </c>
      <c r="G111" s="36">
        <v>848.55</v>
      </c>
      <c r="H111" s="36">
        <v>926.75</v>
      </c>
      <c r="I111" s="36">
        <v>941</v>
      </c>
      <c r="J111" s="36">
        <v>965.85</v>
      </c>
      <c r="K111" s="31">
        <v>916.15</v>
      </c>
      <c r="L111" s="31">
        <v>877.05</v>
      </c>
      <c r="M111" s="31">
        <v>33.935499999999998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136.94999999999999</v>
      </c>
      <c r="D112" s="36">
        <v>138.76666666666665</v>
      </c>
      <c r="E112" s="36">
        <v>131.68333333333331</v>
      </c>
      <c r="F112" s="36">
        <v>126.41666666666666</v>
      </c>
      <c r="G112" s="36">
        <v>119.33333333333331</v>
      </c>
      <c r="H112" s="36">
        <v>144.0333333333333</v>
      </c>
      <c r="I112" s="36">
        <v>151.11666666666667</v>
      </c>
      <c r="J112" s="36">
        <v>156.3833333333333</v>
      </c>
      <c r="K112" s="31">
        <v>145.85</v>
      </c>
      <c r="L112" s="31">
        <v>133.5</v>
      </c>
      <c r="M112" s="31">
        <v>1223.37843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412.55</v>
      </c>
      <c r="D113" s="36">
        <v>410.18333333333334</v>
      </c>
      <c r="E113" s="36">
        <v>406.36666666666667</v>
      </c>
      <c r="F113" s="36">
        <v>400.18333333333334</v>
      </c>
      <c r="G113" s="36">
        <v>396.36666666666667</v>
      </c>
      <c r="H113" s="36">
        <v>416.36666666666667</v>
      </c>
      <c r="I113" s="36">
        <v>420.18333333333339</v>
      </c>
      <c r="J113" s="36">
        <v>426.36666666666667</v>
      </c>
      <c r="K113" s="31">
        <v>414</v>
      </c>
      <c r="L113" s="31">
        <v>404</v>
      </c>
      <c r="M113" s="31">
        <v>20.72597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248.35</v>
      </c>
      <c r="D114" s="36">
        <v>247.31666666666669</v>
      </c>
      <c r="E114" s="36">
        <v>242.23333333333338</v>
      </c>
      <c r="F114" s="36">
        <v>236.11666666666667</v>
      </c>
      <c r="G114" s="36">
        <v>231.03333333333336</v>
      </c>
      <c r="H114" s="36">
        <v>253.43333333333339</v>
      </c>
      <c r="I114" s="36">
        <v>258.51666666666671</v>
      </c>
      <c r="J114" s="36">
        <v>264.63333333333344</v>
      </c>
      <c r="K114" s="31">
        <v>252.4</v>
      </c>
      <c r="L114" s="31">
        <v>241.2</v>
      </c>
      <c r="M114" s="31">
        <v>140.24871999999999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1484.35</v>
      </c>
      <c r="D115" s="36">
        <v>1476.8500000000001</v>
      </c>
      <c r="E115" s="36">
        <v>1464.2000000000003</v>
      </c>
      <c r="F115" s="36">
        <v>1444.0500000000002</v>
      </c>
      <c r="G115" s="36">
        <v>1431.4000000000003</v>
      </c>
      <c r="H115" s="36">
        <v>1497.0000000000002</v>
      </c>
      <c r="I115" s="36">
        <v>1509.6500000000003</v>
      </c>
      <c r="J115" s="36">
        <v>1529.8000000000002</v>
      </c>
      <c r="K115" s="31">
        <v>1489.5</v>
      </c>
      <c r="L115" s="31">
        <v>1456.7</v>
      </c>
      <c r="M115" s="31">
        <v>29.85042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5241.2</v>
      </c>
      <c r="D116" s="36">
        <v>5227.5</v>
      </c>
      <c r="E116" s="36">
        <v>5175</v>
      </c>
      <c r="F116" s="36">
        <v>5108.8</v>
      </c>
      <c r="G116" s="36">
        <v>5056.3</v>
      </c>
      <c r="H116" s="36">
        <v>5293.7</v>
      </c>
      <c r="I116" s="36">
        <v>5346.2</v>
      </c>
      <c r="J116" s="36">
        <v>5412.4</v>
      </c>
      <c r="K116" s="31">
        <v>5280</v>
      </c>
      <c r="L116" s="31">
        <v>5161.3</v>
      </c>
      <c r="M116" s="31">
        <v>2.7401399999999998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1634</v>
      </c>
      <c r="D117" s="36">
        <v>1632.7166666666665</v>
      </c>
      <c r="E117" s="36">
        <v>1619.633333333333</v>
      </c>
      <c r="F117" s="36">
        <v>1605.2666666666664</v>
      </c>
      <c r="G117" s="36">
        <v>1592.1833333333329</v>
      </c>
      <c r="H117" s="36">
        <v>1647.083333333333</v>
      </c>
      <c r="I117" s="36">
        <v>1660.1666666666665</v>
      </c>
      <c r="J117" s="36">
        <v>1674.5333333333331</v>
      </c>
      <c r="K117" s="31">
        <v>1645.8</v>
      </c>
      <c r="L117" s="31">
        <v>1618.35</v>
      </c>
      <c r="M117" s="31">
        <v>118.09997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3203.1</v>
      </c>
      <c r="D118" s="36">
        <v>3184.6666666666665</v>
      </c>
      <c r="E118" s="36">
        <v>3153.4333333333329</v>
      </c>
      <c r="F118" s="36">
        <v>3103.7666666666664</v>
      </c>
      <c r="G118" s="36">
        <v>3072.5333333333328</v>
      </c>
      <c r="H118" s="36">
        <v>3234.333333333333</v>
      </c>
      <c r="I118" s="36">
        <v>3265.5666666666666</v>
      </c>
      <c r="J118" s="36">
        <v>3315.2333333333331</v>
      </c>
      <c r="K118" s="31">
        <v>3215.9</v>
      </c>
      <c r="L118" s="31">
        <v>3135</v>
      </c>
      <c r="M118" s="31">
        <v>22.682939999999999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1165.5999999999999</v>
      </c>
      <c r="D119" s="36">
        <v>1168.1333333333334</v>
      </c>
      <c r="E119" s="36">
        <v>1141.3666666666668</v>
      </c>
      <c r="F119" s="36">
        <v>1117.1333333333334</v>
      </c>
      <c r="G119" s="36">
        <v>1090.3666666666668</v>
      </c>
      <c r="H119" s="36">
        <v>1192.3666666666668</v>
      </c>
      <c r="I119" s="36">
        <v>1219.1333333333337</v>
      </c>
      <c r="J119" s="36">
        <v>1243.3666666666668</v>
      </c>
      <c r="K119" s="31">
        <v>1194.9000000000001</v>
      </c>
      <c r="L119" s="31">
        <v>1143.9000000000001</v>
      </c>
      <c r="M119" s="31">
        <v>2.3100700000000001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497.9</v>
      </c>
      <c r="D120" s="36">
        <v>489.98333333333335</v>
      </c>
      <c r="E120" s="36">
        <v>480.4666666666667</v>
      </c>
      <c r="F120" s="36">
        <v>463.03333333333336</v>
      </c>
      <c r="G120" s="36">
        <v>453.51666666666671</v>
      </c>
      <c r="H120" s="36">
        <v>507.41666666666669</v>
      </c>
      <c r="I120" s="36">
        <v>516.93333333333339</v>
      </c>
      <c r="J120" s="36">
        <v>534.36666666666667</v>
      </c>
      <c r="K120" s="31">
        <v>499.5</v>
      </c>
      <c r="L120" s="31">
        <v>472.55</v>
      </c>
      <c r="M120" s="31">
        <v>59.4193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780.65</v>
      </c>
      <c r="D121" s="36">
        <v>781.79999999999984</v>
      </c>
      <c r="E121" s="36">
        <v>773.39999999999964</v>
      </c>
      <c r="F121" s="36">
        <v>766.14999999999975</v>
      </c>
      <c r="G121" s="36">
        <v>757.74999999999955</v>
      </c>
      <c r="H121" s="36">
        <v>789.04999999999973</v>
      </c>
      <c r="I121" s="36">
        <v>797.45</v>
      </c>
      <c r="J121" s="36">
        <v>804.69999999999982</v>
      </c>
      <c r="K121" s="31">
        <v>790.2</v>
      </c>
      <c r="L121" s="31">
        <v>774.55</v>
      </c>
      <c r="M121" s="31">
        <v>39.928609999999999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767.75</v>
      </c>
      <c r="D122" s="36">
        <v>770.58333333333337</v>
      </c>
      <c r="E122" s="36">
        <v>758.06666666666672</v>
      </c>
      <c r="F122" s="36">
        <v>748.38333333333333</v>
      </c>
      <c r="G122" s="36">
        <v>735.86666666666667</v>
      </c>
      <c r="H122" s="36">
        <v>780.26666666666677</v>
      </c>
      <c r="I122" s="36">
        <v>792.78333333333342</v>
      </c>
      <c r="J122" s="36">
        <v>802.46666666666681</v>
      </c>
      <c r="K122" s="31">
        <v>783.1</v>
      </c>
      <c r="L122" s="31">
        <v>760.9</v>
      </c>
      <c r="M122" s="31">
        <v>24.153510000000001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447.55</v>
      </c>
      <c r="D123" s="36">
        <v>446.89999999999992</v>
      </c>
      <c r="E123" s="36">
        <v>440.54999999999984</v>
      </c>
      <c r="F123" s="36">
        <v>433.5499999999999</v>
      </c>
      <c r="G123" s="36">
        <v>427.19999999999982</v>
      </c>
      <c r="H123" s="36">
        <v>453.89999999999986</v>
      </c>
      <c r="I123" s="36">
        <v>460.24999999999989</v>
      </c>
      <c r="J123" s="36">
        <v>467.24999999999989</v>
      </c>
      <c r="K123" s="31">
        <v>453.25</v>
      </c>
      <c r="L123" s="31">
        <v>439.9</v>
      </c>
      <c r="M123" s="31">
        <v>22.804130000000001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1429.35</v>
      </c>
      <c r="D124" s="36">
        <v>1439.1833333333332</v>
      </c>
      <c r="E124" s="36">
        <v>1394.5666666666664</v>
      </c>
      <c r="F124" s="36">
        <v>1359.7833333333333</v>
      </c>
      <c r="G124" s="36">
        <v>1315.1666666666665</v>
      </c>
      <c r="H124" s="36">
        <v>1473.9666666666662</v>
      </c>
      <c r="I124" s="36">
        <v>1518.583333333333</v>
      </c>
      <c r="J124" s="36">
        <v>1553.3666666666661</v>
      </c>
      <c r="K124" s="31">
        <v>1483.8</v>
      </c>
      <c r="L124" s="31">
        <v>1404.4</v>
      </c>
      <c r="M124" s="31">
        <v>34.458910000000003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1738.3</v>
      </c>
      <c r="D125" s="36">
        <v>1738.5</v>
      </c>
      <c r="E125" s="36">
        <v>1721</v>
      </c>
      <c r="F125" s="36">
        <v>1703.7</v>
      </c>
      <c r="G125" s="36">
        <v>1686.2</v>
      </c>
      <c r="H125" s="36">
        <v>1755.8</v>
      </c>
      <c r="I125" s="36">
        <v>1773.3</v>
      </c>
      <c r="J125" s="36">
        <v>1790.6</v>
      </c>
      <c r="K125" s="31">
        <v>1756</v>
      </c>
      <c r="L125" s="31">
        <v>1721.2</v>
      </c>
      <c r="M125" s="31">
        <v>155.07454000000001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150.9</v>
      </c>
      <c r="D126" s="36">
        <v>150.28333333333333</v>
      </c>
      <c r="E126" s="36">
        <v>148.21666666666667</v>
      </c>
      <c r="F126" s="36">
        <v>145.53333333333333</v>
      </c>
      <c r="G126" s="36">
        <v>143.46666666666667</v>
      </c>
      <c r="H126" s="36">
        <v>152.96666666666667</v>
      </c>
      <c r="I126" s="36">
        <v>155.03333333333333</v>
      </c>
      <c r="J126" s="36">
        <v>157.71666666666667</v>
      </c>
      <c r="K126" s="31">
        <v>152.35</v>
      </c>
      <c r="L126" s="31">
        <v>147.6</v>
      </c>
      <c r="M126" s="31">
        <v>42.08728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5419.35</v>
      </c>
      <c r="D127" s="36">
        <v>5366.4666666666672</v>
      </c>
      <c r="E127" s="36">
        <v>5295.0833333333339</v>
      </c>
      <c r="F127" s="36">
        <v>5170.8166666666666</v>
      </c>
      <c r="G127" s="36">
        <v>5099.4333333333334</v>
      </c>
      <c r="H127" s="36">
        <v>5490.7333333333345</v>
      </c>
      <c r="I127" s="36">
        <v>5562.1166666666677</v>
      </c>
      <c r="J127" s="36">
        <v>5686.383333333335</v>
      </c>
      <c r="K127" s="31">
        <v>5437.85</v>
      </c>
      <c r="L127" s="31">
        <v>5242.2</v>
      </c>
      <c r="M127" s="31">
        <v>3.1311599999999999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584.6</v>
      </c>
      <c r="D128" s="36">
        <v>584.86666666666667</v>
      </c>
      <c r="E128" s="36">
        <v>574.98333333333335</v>
      </c>
      <c r="F128" s="36">
        <v>565.36666666666667</v>
      </c>
      <c r="G128" s="36">
        <v>555.48333333333335</v>
      </c>
      <c r="H128" s="36">
        <v>594.48333333333335</v>
      </c>
      <c r="I128" s="36">
        <v>604.36666666666679</v>
      </c>
      <c r="J128" s="36">
        <v>613.98333333333335</v>
      </c>
      <c r="K128" s="31">
        <v>594.75</v>
      </c>
      <c r="L128" s="31">
        <v>575.25</v>
      </c>
      <c r="M128" s="31">
        <v>31.953330000000001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5194.3500000000004</v>
      </c>
      <c r="D129" s="36">
        <v>5204.7666666666664</v>
      </c>
      <c r="E129" s="36">
        <v>5159.583333333333</v>
      </c>
      <c r="F129" s="36">
        <v>5124.8166666666666</v>
      </c>
      <c r="G129" s="36">
        <v>5079.6333333333332</v>
      </c>
      <c r="H129" s="36">
        <v>5239.5333333333328</v>
      </c>
      <c r="I129" s="36">
        <v>5284.7166666666672</v>
      </c>
      <c r="J129" s="36">
        <v>5319.4833333333327</v>
      </c>
      <c r="K129" s="31">
        <v>5249.95</v>
      </c>
      <c r="L129" s="31">
        <v>5170</v>
      </c>
      <c r="M129" s="31">
        <v>5.7111700000000001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3537.15</v>
      </c>
      <c r="D130" s="36">
        <v>3554.7333333333336</v>
      </c>
      <c r="E130" s="36">
        <v>3506.4666666666672</v>
      </c>
      <c r="F130" s="36">
        <v>3475.7833333333338</v>
      </c>
      <c r="G130" s="36">
        <v>3427.5166666666673</v>
      </c>
      <c r="H130" s="36">
        <v>3585.416666666667</v>
      </c>
      <c r="I130" s="36">
        <v>3633.6833333333334</v>
      </c>
      <c r="J130" s="36">
        <v>3664.3666666666668</v>
      </c>
      <c r="K130" s="31">
        <v>3603</v>
      </c>
      <c r="L130" s="31">
        <v>3524.05</v>
      </c>
      <c r="M130" s="31">
        <v>40.542099999999998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400.9</v>
      </c>
      <c r="D131" s="36">
        <v>397.83333333333331</v>
      </c>
      <c r="E131" s="36">
        <v>392.56666666666661</v>
      </c>
      <c r="F131" s="36">
        <v>384.23333333333329</v>
      </c>
      <c r="G131" s="36">
        <v>378.96666666666658</v>
      </c>
      <c r="H131" s="36">
        <v>406.16666666666663</v>
      </c>
      <c r="I131" s="36">
        <v>411.43333333333339</v>
      </c>
      <c r="J131" s="36">
        <v>419.76666666666665</v>
      </c>
      <c r="K131" s="31">
        <v>403.1</v>
      </c>
      <c r="L131" s="31">
        <v>389.5</v>
      </c>
      <c r="M131" s="31">
        <v>11.87649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925.15</v>
      </c>
      <c r="D132" s="36">
        <v>937.93333333333339</v>
      </c>
      <c r="E132" s="36">
        <v>906.16666666666674</v>
      </c>
      <c r="F132" s="36">
        <v>887.18333333333339</v>
      </c>
      <c r="G132" s="36">
        <v>855.41666666666674</v>
      </c>
      <c r="H132" s="36">
        <v>956.91666666666674</v>
      </c>
      <c r="I132" s="36">
        <v>988.68333333333339</v>
      </c>
      <c r="J132" s="36">
        <v>1007.6666666666667</v>
      </c>
      <c r="K132" s="31">
        <v>969.7</v>
      </c>
      <c r="L132" s="31">
        <v>918.95</v>
      </c>
      <c r="M132" s="31">
        <v>35.600999999999999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1636.8</v>
      </c>
      <c r="D133" s="36">
        <v>1641.6000000000001</v>
      </c>
      <c r="E133" s="36">
        <v>1609.2000000000003</v>
      </c>
      <c r="F133" s="36">
        <v>1581.6000000000001</v>
      </c>
      <c r="G133" s="36">
        <v>1549.2000000000003</v>
      </c>
      <c r="H133" s="36">
        <v>1669.2000000000003</v>
      </c>
      <c r="I133" s="36">
        <v>1701.6000000000004</v>
      </c>
      <c r="J133" s="36">
        <v>1729.2000000000003</v>
      </c>
      <c r="K133" s="31">
        <v>1674</v>
      </c>
      <c r="L133" s="31">
        <v>1614</v>
      </c>
      <c r="M133" s="31">
        <v>10.977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141312.04999999999</v>
      </c>
      <c r="D134" s="36">
        <v>140496.9</v>
      </c>
      <c r="E134" s="36">
        <v>138361</v>
      </c>
      <c r="F134" s="36">
        <v>135409.95000000001</v>
      </c>
      <c r="G134" s="36">
        <v>133274.05000000002</v>
      </c>
      <c r="H134" s="36">
        <v>143447.94999999998</v>
      </c>
      <c r="I134" s="36">
        <v>145583.84999999995</v>
      </c>
      <c r="J134" s="36">
        <v>148534.89999999997</v>
      </c>
      <c r="K134" s="31">
        <v>142632.79999999999</v>
      </c>
      <c r="L134" s="31">
        <v>137545.85</v>
      </c>
      <c r="M134" s="31">
        <v>0.23415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1003.95</v>
      </c>
      <c r="D135" s="36">
        <v>1025.7666666666667</v>
      </c>
      <c r="E135" s="36">
        <v>972.5333333333333</v>
      </c>
      <c r="F135" s="36">
        <v>941.11666666666667</v>
      </c>
      <c r="G135" s="36">
        <v>887.88333333333333</v>
      </c>
      <c r="H135" s="36">
        <v>1057.1833333333334</v>
      </c>
      <c r="I135" s="36">
        <v>1110.4166666666665</v>
      </c>
      <c r="J135" s="36">
        <v>1141.8333333333333</v>
      </c>
      <c r="K135" s="31">
        <v>1079</v>
      </c>
      <c r="L135" s="31">
        <v>994.35</v>
      </c>
      <c r="M135" s="31">
        <v>21.549430000000001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261.64999999999998</v>
      </c>
      <c r="D136" s="36">
        <v>263.81666666666666</v>
      </c>
      <c r="E136" s="36">
        <v>257.93333333333334</v>
      </c>
      <c r="F136" s="36">
        <v>254.2166666666667</v>
      </c>
      <c r="G136" s="36">
        <v>248.33333333333337</v>
      </c>
      <c r="H136" s="36">
        <v>267.5333333333333</v>
      </c>
      <c r="I136" s="36">
        <v>273.41666666666663</v>
      </c>
      <c r="J136" s="36">
        <v>277.13333333333327</v>
      </c>
      <c r="K136" s="31">
        <v>269.7</v>
      </c>
      <c r="L136" s="31">
        <v>260.10000000000002</v>
      </c>
      <c r="M136" s="31">
        <v>37.723849999999999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1799.5</v>
      </c>
      <c r="D137" s="36">
        <v>1823.4666666666665</v>
      </c>
      <c r="E137" s="36">
        <v>1764.833333333333</v>
      </c>
      <c r="F137" s="36">
        <v>1730.1666666666665</v>
      </c>
      <c r="G137" s="36">
        <v>1671.5333333333331</v>
      </c>
      <c r="H137" s="36">
        <v>1858.133333333333</v>
      </c>
      <c r="I137" s="36">
        <v>1916.7666666666667</v>
      </c>
      <c r="J137" s="36">
        <v>1951.4333333333329</v>
      </c>
      <c r="K137" s="31">
        <v>1882.1</v>
      </c>
      <c r="L137" s="31">
        <v>1788.8</v>
      </c>
      <c r="M137" s="31">
        <v>55.049480000000003</v>
      </c>
      <c r="N137" s="1"/>
      <c r="O137" s="1"/>
    </row>
    <row r="138" spans="1:15" ht="12.75" customHeight="1">
      <c r="A138" s="51">
        <v>129</v>
      </c>
      <c r="B138" s="53" t="s">
        <v>842</v>
      </c>
      <c r="C138" s="31">
        <v>2183.75</v>
      </c>
      <c r="D138" s="36">
        <v>2177.7166666666667</v>
      </c>
      <c r="E138" s="36">
        <v>2115.4333333333334</v>
      </c>
      <c r="F138" s="36">
        <v>2047.1166666666668</v>
      </c>
      <c r="G138" s="36">
        <v>1984.8333333333335</v>
      </c>
      <c r="H138" s="36">
        <v>2246.0333333333333</v>
      </c>
      <c r="I138" s="36">
        <v>2308.3166666666671</v>
      </c>
      <c r="J138" s="36">
        <v>2376.6333333333332</v>
      </c>
      <c r="K138" s="31">
        <v>2240</v>
      </c>
      <c r="L138" s="31">
        <v>2109.4</v>
      </c>
      <c r="M138" s="31">
        <v>18.029959999999999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500.15</v>
      </c>
      <c r="D139" s="36">
        <v>502.09999999999997</v>
      </c>
      <c r="E139" s="36">
        <v>494.54999999999995</v>
      </c>
      <c r="F139" s="36">
        <v>488.95</v>
      </c>
      <c r="G139" s="36">
        <v>481.4</v>
      </c>
      <c r="H139" s="36">
        <v>507.69999999999993</v>
      </c>
      <c r="I139" s="36">
        <v>515.25</v>
      </c>
      <c r="J139" s="36">
        <v>520.84999999999991</v>
      </c>
      <c r="K139" s="31">
        <v>509.65</v>
      </c>
      <c r="L139" s="31">
        <v>496.5</v>
      </c>
      <c r="M139" s="31">
        <v>27.51229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11476.65</v>
      </c>
      <c r="D140" s="36">
        <v>11437.25</v>
      </c>
      <c r="E140" s="36">
        <v>11353.45</v>
      </c>
      <c r="F140" s="36">
        <v>11230.25</v>
      </c>
      <c r="G140" s="36">
        <v>11146.45</v>
      </c>
      <c r="H140" s="36">
        <v>11560.45</v>
      </c>
      <c r="I140" s="36">
        <v>11644.25</v>
      </c>
      <c r="J140" s="36">
        <v>11767.45</v>
      </c>
      <c r="K140" s="31">
        <v>11521.05</v>
      </c>
      <c r="L140" s="31">
        <v>11314.05</v>
      </c>
      <c r="M140" s="31">
        <v>9.7233300000000007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962.75</v>
      </c>
      <c r="D141" s="36">
        <v>969.88333333333333</v>
      </c>
      <c r="E141" s="36">
        <v>945.76666666666665</v>
      </c>
      <c r="F141" s="36">
        <v>928.7833333333333</v>
      </c>
      <c r="G141" s="36">
        <v>904.66666666666663</v>
      </c>
      <c r="H141" s="36">
        <v>986.86666666666667</v>
      </c>
      <c r="I141" s="36">
        <v>1010.9833333333332</v>
      </c>
      <c r="J141" s="36">
        <v>1027.9666666666667</v>
      </c>
      <c r="K141" s="31">
        <v>994</v>
      </c>
      <c r="L141" s="31">
        <v>952.9</v>
      </c>
      <c r="M141" s="31">
        <v>21.548179999999999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726.95</v>
      </c>
      <c r="D142" s="36">
        <v>729.06666666666661</v>
      </c>
      <c r="E142" s="36">
        <v>719.18333333333317</v>
      </c>
      <c r="F142" s="36">
        <v>711.41666666666652</v>
      </c>
      <c r="G142" s="36">
        <v>701.53333333333308</v>
      </c>
      <c r="H142" s="36">
        <v>736.83333333333326</v>
      </c>
      <c r="I142" s="36">
        <v>746.7166666666667</v>
      </c>
      <c r="J142" s="36">
        <v>754.48333333333335</v>
      </c>
      <c r="K142" s="31">
        <v>738.95</v>
      </c>
      <c r="L142" s="31">
        <v>721.3</v>
      </c>
      <c r="M142" s="31">
        <v>23.867909999999998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1917.2</v>
      </c>
      <c r="D143" s="36">
        <v>1908.1500000000003</v>
      </c>
      <c r="E143" s="36">
        <v>1866.4000000000005</v>
      </c>
      <c r="F143" s="36">
        <v>1815.6000000000001</v>
      </c>
      <c r="G143" s="36">
        <v>1773.8500000000004</v>
      </c>
      <c r="H143" s="36">
        <v>1958.9500000000007</v>
      </c>
      <c r="I143" s="36">
        <v>2000.7000000000003</v>
      </c>
      <c r="J143" s="36">
        <v>2051.5000000000009</v>
      </c>
      <c r="K143" s="31">
        <v>1949.9</v>
      </c>
      <c r="L143" s="31">
        <v>1857.35</v>
      </c>
      <c r="M143" s="31">
        <v>17.727329999999998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62.4</v>
      </c>
      <c r="D144" s="36">
        <v>63.066666666666663</v>
      </c>
      <c r="E144" s="36">
        <v>61.333333333333329</v>
      </c>
      <c r="F144" s="36">
        <v>60.266666666666666</v>
      </c>
      <c r="G144" s="36">
        <v>58.533333333333331</v>
      </c>
      <c r="H144" s="36">
        <v>64.133333333333326</v>
      </c>
      <c r="I144" s="36">
        <v>65.86666666666666</v>
      </c>
      <c r="J144" s="36">
        <v>66.933333333333323</v>
      </c>
      <c r="K144" s="31">
        <v>64.8</v>
      </c>
      <c r="L144" s="31">
        <v>62</v>
      </c>
      <c r="M144" s="31">
        <v>123.63582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2487.85</v>
      </c>
      <c r="D145" s="36">
        <v>2481.9</v>
      </c>
      <c r="E145" s="36">
        <v>2461.8000000000002</v>
      </c>
      <c r="F145" s="36">
        <v>2435.75</v>
      </c>
      <c r="G145" s="36">
        <v>2415.65</v>
      </c>
      <c r="H145" s="36">
        <v>2507.9500000000003</v>
      </c>
      <c r="I145" s="36">
        <v>2528.0499999999997</v>
      </c>
      <c r="J145" s="36">
        <v>2554.1000000000004</v>
      </c>
      <c r="K145" s="31">
        <v>2502</v>
      </c>
      <c r="L145" s="31">
        <v>2455.85</v>
      </c>
      <c r="M145" s="31">
        <v>4.0495200000000002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1341.3</v>
      </c>
      <c r="D146" s="36">
        <v>1346.35</v>
      </c>
      <c r="E146" s="36">
        <v>1323.7999999999997</v>
      </c>
      <c r="F146" s="36">
        <v>1306.2999999999997</v>
      </c>
      <c r="G146" s="36">
        <v>1283.7499999999995</v>
      </c>
      <c r="H146" s="36">
        <v>1363.85</v>
      </c>
      <c r="I146" s="36">
        <v>1386.4</v>
      </c>
      <c r="J146" s="36">
        <v>1403.9</v>
      </c>
      <c r="K146" s="31">
        <v>1368.9</v>
      </c>
      <c r="L146" s="31">
        <v>1328.85</v>
      </c>
      <c r="M146" s="31">
        <v>4.7411599999999998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82.95</v>
      </c>
      <c r="D147" s="36">
        <v>83.783333333333331</v>
      </c>
      <c r="E147" s="36">
        <v>79.766666666666666</v>
      </c>
      <c r="F147" s="36">
        <v>76.583333333333329</v>
      </c>
      <c r="G147" s="36">
        <v>72.566666666666663</v>
      </c>
      <c r="H147" s="36">
        <v>86.966666666666669</v>
      </c>
      <c r="I147" s="36">
        <v>90.98333333333332</v>
      </c>
      <c r="J147" s="36">
        <v>94.166666666666671</v>
      </c>
      <c r="K147" s="31">
        <v>87.8</v>
      </c>
      <c r="L147" s="31">
        <v>80.599999999999994</v>
      </c>
      <c r="M147" s="31">
        <v>1601.83221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198.35</v>
      </c>
      <c r="D148" s="36">
        <v>197.73333333333335</v>
      </c>
      <c r="E148" s="36">
        <v>190.9666666666667</v>
      </c>
      <c r="F148" s="36">
        <v>183.58333333333334</v>
      </c>
      <c r="G148" s="36">
        <v>176.81666666666669</v>
      </c>
      <c r="H148" s="36">
        <v>205.1166666666667</v>
      </c>
      <c r="I148" s="36">
        <v>211.88333333333335</v>
      </c>
      <c r="J148" s="36">
        <v>219.26666666666671</v>
      </c>
      <c r="K148" s="31">
        <v>204.5</v>
      </c>
      <c r="L148" s="31">
        <v>190.35</v>
      </c>
      <c r="M148" s="31">
        <v>252.54158000000001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316.3</v>
      </c>
      <c r="D149" s="36">
        <v>316.03333333333336</v>
      </c>
      <c r="E149" s="36">
        <v>306.01666666666671</v>
      </c>
      <c r="F149" s="36">
        <v>295.73333333333335</v>
      </c>
      <c r="G149" s="36">
        <v>285.7166666666667</v>
      </c>
      <c r="H149" s="36">
        <v>326.31666666666672</v>
      </c>
      <c r="I149" s="36">
        <v>336.33333333333337</v>
      </c>
      <c r="J149" s="36">
        <v>346.61666666666673</v>
      </c>
      <c r="K149" s="31">
        <v>326.05</v>
      </c>
      <c r="L149" s="31">
        <v>305.75</v>
      </c>
      <c r="M149" s="31">
        <v>432.85007000000002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3001.15</v>
      </c>
      <c r="D150" s="36">
        <v>2991.8333333333335</v>
      </c>
      <c r="E150" s="36">
        <v>2973.6166666666668</v>
      </c>
      <c r="F150" s="36">
        <v>2946.0833333333335</v>
      </c>
      <c r="G150" s="36">
        <v>2927.8666666666668</v>
      </c>
      <c r="H150" s="36">
        <v>3019.3666666666668</v>
      </c>
      <c r="I150" s="36">
        <v>3037.583333333333</v>
      </c>
      <c r="J150" s="36">
        <v>3065.1166666666668</v>
      </c>
      <c r="K150" s="31">
        <v>3010.05</v>
      </c>
      <c r="L150" s="31">
        <v>2964.3</v>
      </c>
      <c r="M150" s="31">
        <v>1.09494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2603.65</v>
      </c>
      <c r="D151" s="36">
        <v>2606.25</v>
      </c>
      <c r="E151" s="36">
        <v>2582.6</v>
      </c>
      <c r="F151" s="36">
        <v>2561.5499999999997</v>
      </c>
      <c r="G151" s="36">
        <v>2537.8999999999996</v>
      </c>
      <c r="H151" s="36">
        <v>2627.3</v>
      </c>
      <c r="I151" s="36">
        <v>2650.95</v>
      </c>
      <c r="J151" s="36">
        <v>2672.0000000000005</v>
      </c>
      <c r="K151" s="31">
        <v>2629.9</v>
      </c>
      <c r="L151" s="31">
        <v>2585.1999999999998</v>
      </c>
      <c r="M151" s="31">
        <v>12.669919999999999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1325.7</v>
      </c>
      <c r="D152" s="36">
        <v>1322.3</v>
      </c>
      <c r="E152" s="36">
        <v>1300.6499999999999</v>
      </c>
      <c r="F152" s="36">
        <v>1275.5999999999999</v>
      </c>
      <c r="G152" s="36">
        <v>1253.9499999999998</v>
      </c>
      <c r="H152" s="36">
        <v>1347.35</v>
      </c>
      <c r="I152" s="36">
        <v>1369</v>
      </c>
      <c r="J152" s="36">
        <v>1394.05</v>
      </c>
      <c r="K152" s="31">
        <v>1343.95</v>
      </c>
      <c r="L152" s="31">
        <v>1297.25</v>
      </c>
      <c r="M152" s="31">
        <v>7.6364999999999998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258.75</v>
      </c>
      <c r="D153" s="36">
        <v>258.01666666666665</v>
      </c>
      <c r="E153" s="36">
        <v>249.63333333333333</v>
      </c>
      <c r="F153" s="36">
        <v>240.51666666666668</v>
      </c>
      <c r="G153" s="36">
        <v>232.13333333333335</v>
      </c>
      <c r="H153" s="36">
        <v>267.13333333333333</v>
      </c>
      <c r="I153" s="36">
        <v>275.51666666666665</v>
      </c>
      <c r="J153" s="36">
        <v>284.63333333333327</v>
      </c>
      <c r="K153" s="31">
        <v>266.39999999999998</v>
      </c>
      <c r="L153" s="31">
        <v>248.9</v>
      </c>
      <c r="M153" s="31">
        <v>349.61065000000002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555.65</v>
      </c>
      <c r="D154" s="36">
        <v>552.44999999999993</v>
      </c>
      <c r="E154" s="36">
        <v>516.19999999999982</v>
      </c>
      <c r="F154" s="36">
        <v>476.74999999999989</v>
      </c>
      <c r="G154" s="36">
        <v>440.49999999999977</v>
      </c>
      <c r="H154" s="36">
        <v>591.89999999999986</v>
      </c>
      <c r="I154" s="36">
        <v>628.15000000000009</v>
      </c>
      <c r="J154" s="36">
        <v>667.59999999999991</v>
      </c>
      <c r="K154" s="31">
        <v>588.70000000000005</v>
      </c>
      <c r="L154" s="31">
        <v>513</v>
      </c>
      <c r="M154" s="31">
        <v>172.76038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370.7</v>
      </c>
      <c r="D155" s="36">
        <v>369.55</v>
      </c>
      <c r="E155" s="36">
        <v>368.40000000000003</v>
      </c>
      <c r="F155" s="36">
        <v>366.1</v>
      </c>
      <c r="G155" s="36">
        <v>364.95000000000005</v>
      </c>
      <c r="H155" s="36">
        <v>371.85</v>
      </c>
      <c r="I155" s="36">
        <v>373</v>
      </c>
      <c r="J155" s="36">
        <v>375.3</v>
      </c>
      <c r="K155" s="31">
        <v>370.7</v>
      </c>
      <c r="L155" s="31">
        <v>367.25</v>
      </c>
      <c r="M155" s="31">
        <v>50.644030000000001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1099.8</v>
      </c>
      <c r="D156" s="36">
        <v>1108.3333333333333</v>
      </c>
      <c r="E156" s="36">
        <v>1075.6666666666665</v>
      </c>
      <c r="F156" s="36">
        <v>1051.5333333333333</v>
      </c>
      <c r="G156" s="36">
        <v>1018.8666666666666</v>
      </c>
      <c r="H156" s="36">
        <v>1132.4666666666665</v>
      </c>
      <c r="I156" s="36">
        <v>1165.133333333333</v>
      </c>
      <c r="J156" s="36">
        <v>1189.2666666666664</v>
      </c>
      <c r="K156" s="31">
        <v>1141</v>
      </c>
      <c r="L156" s="31">
        <v>1084.2</v>
      </c>
      <c r="M156" s="31">
        <v>14.437810000000001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3649.15</v>
      </c>
      <c r="D157" s="36">
        <v>3640.6000000000004</v>
      </c>
      <c r="E157" s="36">
        <v>3621.4000000000005</v>
      </c>
      <c r="F157" s="36">
        <v>3593.65</v>
      </c>
      <c r="G157" s="36">
        <v>3574.4500000000003</v>
      </c>
      <c r="H157" s="36">
        <v>3668.3500000000008</v>
      </c>
      <c r="I157" s="36">
        <v>3687.5500000000006</v>
      </c>
      <c r="J157" s="36">
        <v>3715.3000000000011</v>
      </c>
      <c r="K157" s="31">
        <v>3659.8</v>
      </c>
      <c r="L157" s="31">
        <v>3612.85</v>
      </c>
      <c r="M157" s="31">
        <v>3.3617300000000001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34661.300000000003</v>
      </c>
      <c r="D158" s="36">
        <v>34625.416666666672</v>
      </c>
      <c r="E158" s="36">
        <v>34160.933333333342</v>
      </c>
      <c r="F158" s="36">
        <v>33660.566666666673</v>
      </c>
      <c r="G158" s="36">
        <v>33196.083333333343</v>
      </c>
      <c r="H158" s="36">
        <v>35125.78333333334</v>
      </c>
      <c r="I158" s="36">
        <v>35590.266666666677</v>
      </c>
      <c r="J158" s="36">
        <v>36090.633333333339</v>
      </c>
      <c r="K158" s="31">
        <v>35089.9</v>
      </c>
      <c r="L158" s="31">
        <v>34125.050000000003</v>
      </c>
      <c r="M158" s="31">
        <v>0.62734999999999996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1400.75</v>
      </c>
      <c r="D159" s="36">
        <v>1402.2</v>
      </c>
      <c r="E159" s="36">
        <v>1384.3000000000002</v>
      </c>
      <c r="F159" s="36">
        <v>1367.8500000000001</v>
      </c>
      <c r="G159" s="36">
        <v>1349.9500000000003</v>
      </c>
      <c r="H159" s="36">
        <v>1418.65</v>
      </c>
      <c r="I159" s="36">
        <v>1436.5500000000002</v>
      </c>
      <c r="J159" s="36">
        <v>1453</v>
      </c>
      <c r="K159" s="31">
        <v>1420.1</v>
      </c>
      <c r="L159" s="31">
        <v>1385.75</v>
      </c>
      <c r="M159" s="31">
        <v>6.7321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8432.4500000000007</v>
      </c>
      <c r="D160" s="36">
        <v>8355.7666666666682</v>
      </c>
      <c r="E160" s="36">
        <v>8256.6833333333361</v>
      </c>
      <c r="F160" s="36">
        <v>8080.9166666666679</v>
      </c>
      <c r="G160" s="36">
        <v>7981.8333333333358</v>
      </c>
      <c r="H160" s="36">
        <v>8531.5333333333365</v>
      </c>
      <c r="I160" s="36">
        <v>8630.6166666666686</v>
      </c>
      <c r="J160" s="36">
        <v>8806.3833333333369</v>
      </c>
      <c r="K160" s="31">
        <v>8454.85</v>
      </c>
      <c r="L160" s="31">
        <v>8180</v>
      </c>
      <c r="M160" s="31">
        <v>3.8542299999999998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264.35000000000002</v>
      </c>
      <c r="D161" s="36">
        <v>264</v>
      </c>
      <c r="E161" s="36">
        <v>258.39999999999998</v>
      </c>
      <c r="F161" s="36">
        <v>252.45</v>
      </c>
      <c r="G161" s="36">
        <v>246.84999999999997</v>
      </c>
      <c r="H161" s="36">
        <v>269.95</v>
      </c>
      <c r="I161" s="36">
        <v>275.55</v>
      </c>
      <c r="J161" s="36">
        <v>281.5</v>
      </c>
      <c r="K161" s="31">
        <v>269.60000000000002</v>
      </c>
      <c r="L161" s="31">
        <v>258.05</v>
      </c>
      <c r="M161" s="31">
        <v>64.703050000000005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2868</v>
      </c>
      <c r="D162" s="36">
        <v>2860.3333333333335</v>
      </c>
      <c r="E162" s="36">
        <v>2826.666666666667</v>
      </c>
      <c r="F162" s="36">
        <v>2785.3333333333335</v>
      </c>
      <c r="G162" s="36">
        <v>2751.666666666667</v>
      </c>
      <c r="H162" s="36">
        <v>2901.666666666667</v>
      </c>
      <c r="I162" s="36">
        <v>2935.3333333333339</v>
      </c>
      <c r="J162" s="36">
        <v>2976.666666666667</v>
      </c>
      <c r="K162" s="31">
        <v>2894</v>
      </c>
      <c r="L162" s="31">
        <v>2819</v>
      </c>
      <c r="M162" s="31">
        <v>4.6974299999999998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819.25</v>
      </c>
      <c r="D163" s="36">
        <v>825.85</v>
      </c>
      <c r="E163" s="36">
        <v>808.2</v>
      </c>
      <c r="F163" s="36">
        <v>797.15</v>
      </c>
      <c r="G163" s="36">
        <v>779.5</v>
      </c>
      <c r="H163" s="36">
        <v>836.90000000000009</v>
      </c>
      <c r="I163" s="36">
        <v>854.55</v>
      </c>
      <c r="J163" s="36">
        <v>865.60000000000014</v>
      </c>
      <c r="K163" s="31">
        <v>843.5</v>
      </c>
      <c r="L163" s="31">
        <v>814.8</v>
      </c>
      <c r="M163" s="31">
        <v>7.98353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4894.5</v>
      </c>
      <c r="D164" s="36">
        <v>4862.5166666666664</v>
      </c>
      <c r="E164" s="36">
        <v>4806.9833333333327</v>
      </c>
      <c r="F164" s="36">
        <v>4719.4666666666662</v>
      </c>
      <c r="G164" s="36">
        <v>4663.9333333333325</v>
      </c>
      <c r="H164" s="36">
        <v>4950.0333333333328</v>
      </c>
      <c r="I164" s="36">
        <v>5005.5666666666657</v>
      </c>
      <c r="J164" s="36">
        <v>5093.083333333333</v>
      </c>
      <c r="K164" s="31">
        <v>4918.05</v>
      </c>
      <c r="L164" s="31">
        <v>4775</v>
      </c>
      <c r="M164" s="31">
        <v>3.4553199999999999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462.9</v>
      </c>
      <c r="D165" s="36">
        <v>462.08333333333331</v>
      </c>
      <c r="E165" s="36">
        <v>452.96666666666664</v>
      </c>
      <c r="F165" s="36">
        <v>443.0333333333333</v>
      </c>
      <c r="G165" s="36">
        <v>433.91666666666663</v>
      </c>
      <c r="H165" s="36">
        <v>472.01666666666665</v>
      </c>
      <c r="I165" s="36">
        <v>481.13333333333333</v>
      </c>
      <c r="J165" s="36">
        <v>491.06666666666666</v>
      </c>
      <c r="K165" s="31">
        <v>471.2</v>
      </c>
      <c r="L165" s="31">
        <v>452.15</v>
      </c>
      <c r="M165" s="31">
        <v>46.407310000000003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381</v>
      </c>
      <c r="D166" s="36">
        <v>384.09999999999997</v>
      </c>
      <c r="E166" s="36">
        <v>367.19999999999993</v>
      </c>
      <c r="F166" s="36">
        <v>353.4</v>
      </c>
      <c r="G166" s="36">
        <v>336.49999999999994</v>
      </c>
      <c r="H166" s="36">
        <v>397.89999999999992</v>
      </c>
      <c r="I166" s="36">
        <v>414.7999999999999</v>
      </c>
      <c r="J166" s="36">
        <v>428.59999999999991</v>
      </c>
      <c r="K166" s="31">
        <v>401</v>
      </c>
      <c r="L166" s="31">
        <v>370.3</v>
      </c>
      <c r="M166" s="31">
        <v>296.82116000000002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265.95</v>
      </c>
      <c r="D167" s="36">
        <v>265.2</v>
      </c>
      <c r="E167" s="36">
        <v>258.39999999999998</v>
      </c>
      <c r="F167" s="36">
        <v>250.84999999999997</v>
      </c>
      <c r="G167" s="36">
        <v>244.04999999999995</v>
      </c>
      <c r="H167" s="36">
        <v>272.75</v>
      </c>
      <c r="I167" s="36">
        <v>279.55000000000007</v>
      </c>
      <c r="J167" s="36">
        <v>287.10000000000002</v>
      </c>
      <c r="K167" s="31">
        <v>272</v>
      </c>
      <c r="L167" s="31">
        <v>257.64999999999998</v>
      </c>
      <c r="M167" s="31">
        <v>438.17793999999998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1043.5</v>
      </c>
      <c r="D168" s="36">
        <v>1055.4666666666667</v>
      </c>
      <c r="E168" s="36">
        <v>1013.0333333333333</v>
      </c>
      <c r="F168" s="36">
        <v>982.56666666666661</v>
      </c>
      <c r="G168" s="36">
        <v>940.13333333333321</v>
      </c>
      <c r="H168" s="36">
        <v>1085.9333333333334</v>
      </c>
      <c r="I168" s="36">
        <v>1128.3666666666668</v>
      </c>
      <c r="J168" s="36">
        <v>1158.8333333333335</v>
      </c>
      <c r="K168" s="31">
        <v>1097.9000000000001</v>
      </c>
      <c r="L168" s="31">
        <v>1025</v>
      </c>
      <c r="M168" s="31">
        <v>25.678380000000001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15754.1</v>
      </c>
      <c r="D169" s="36">
        <v>15736.433333333334</v>
      </c>
      <c r="E169" s="36">
        <v>15607.866666666669</v>
      </c>
      <c r="F169" s="36">
        <v>15461.633333333335</v>
      </c>
      <c r="G169" s="36">
        <v>15333.066666666669</v>
      </c>
      <c r="H169" s="36">
        <v>15882.666666666668</v>
      </c>
      <c r="I169" s="36">
        <v>16011.233333333334</v>
      </c>
      <c r="J169" s="36">
        <v>16157.466666666667</v>
      </c>
      <c r="K169" s="31">
        <v>15865</v>
      </c>
      <c r="L169" s="31">
        <v>15590.2</v>
      </c>
      <c r="M169" s="31">
        <v>3.9050000000000001E-2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117.75</v>
      </c>
      <c r="D170" s="36">
        <v>117.96666666666665</v>
      </c>
      <c r="E170" s="36">
        <v>114.68333333333331</v>
      </c>
      <c r="F170" s="36">
        <v>111.61666666666666</v>
      </c>
      <c r="G170" s="36">
        <v>108.33333333333331</v>
      </c>
      <c r="H170" s="36">
        <v>121.0333333333333</v>
      </c>
      <c r="I170" s="36">
        <v>124.31666666666663</v>
      </c>
      <c r="J170" s="36">
        <v>127.3833333333333</v>
      </c>
      <c r="K170" s="31">
        <v>121.25</v>
      </c>
      <c r="L170" s="31">
        <v>114.9</v>
      </c>
      <c r="M170" s="31">
        <v>614.65003000000002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446.7</v>
      </c>
      <c r="D171" s="36">
        <v>447.85000000000008</v>
      </c>
      <c r="E171" s="36">
        <v>429.20000000000016</v>
      </c>
      <c r="F171" s="36">
        <v>411.7000000000001</v>
      </c>
      <c r="G171" s="36">
        <v>393.05000000000018</v>
      </c>
      <c r="H171" s="36">
        <v>465.35000000000014</v>
      </c>
      <c r="I171" s="36">
        <v>484.00000000000011</v>
      </c>
      <c r="J171" s="36">
        <v>501.50000000000011</v>
      </c>
      <c r="K171" s="31">
        <v>466.5</v>
      </c>
      <c r="L171" s="31">
        <v>430.35</v>
      </c>
      <c r="M171" s="31">
        <v>324.30198000000001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245.55</v>
      </c>
      <c r="D172" s="36">
        <v>242.2166666666667</v>
      </c>
      <c r="E172" s="36">
        <v>235.63333333333338</v>
      </c>
      <c r="F172" s="36">
        <v>225.7166666666667</v>
      </c>
      <c r="G172" s="36">
        <v>219.13333333333338</v>
      </c>
      <c r="H172" s="36">
        <v>252.13333333333338</v>
      </c>
      <c r="I172" s="36">
        <v>258.7166666666667</v>
      </c>
      <c r="J172" s="36">
        <v>268.63333333333338</v>
      </c>
      <c r="K172" s="31">
        <v>248.8</v>
      </c>
      <c r="L172" s="31">
        <v>232.3</v>
      </c>
      <c r="M172" s="31">
        <v>282.12317999999999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2836.45</v>
      </c>
      <c r="D173" s="36">
        <v>2842.9</v>
      </c>
      <c r="E173" s="36">
        <v>2819.3500000000004</v>
      </c>
      <c r="F173" s="36">
        <v>2802.2500000000005</v>
      </c>
      <c r="G173" s="36">
        <v>2778.7000000000007</v>
      </c>
      <c r="H173" s="36">
        <v>2860</v>
      </c>
      <c r="I173" s="36">
        <v>2883.55</v>
      </c>
      <c r="J173" s="36">
        <v>2900.6499999999996</v>
      </c>
      <c r="K173" s="31">
        <v>2866.45</v>
      </c>
      <c r="L173" s="31">
        <v>2825.8</v>
      </c>
      <c r="M173" s="31">
        <v>96.11909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699.3</v>
      </c>
      <c r="D174" s="36">
        <v>699.98333333333323</v>
      </c>
      <c r="E174" s="36">
        <v>695.31666666666649</v>
      </c>
      <c r="F174" s="36">
        <v>691.33333333333326</v>
      </c>
      <c r="G174" s="36">
        <v>686.66666666666652</v>
      </c>
      <c r="H174" s="36">
        <v>703.96666666666647</v>
      </c>
      <c r="I174" s="36">
        <v>708.63333333333321</v>
      </c>
      <c r="J174" s="36">
        <v>712.61666666666645</v>
      </c>
      <c r="K174" s="31">
        <v>704.65</v>
      </c>
      <c r="L174" s="31">
        <v>696</v>
      </c>
      <c r="M174" s="31">
        <v>10.03378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1500</v>
      </c>
      <c r="D175" s="36">
        <v>1495.3499999999997</v>
      </c>
      <c r="E175" s="36">
        <v>1485.7499999999993</v>
      </c>
      <c r="F175" s="36">
        <v>1471.4999999999995</v>
      </c>
      <c r="G175" s="36">
        <v>1461.8999999999992</v>
      </c>
      <c r="H175" s="36">
        <v>1509.5999999999995</v>
      </c>
      <c r="I175" s="36">
        <v>1519.1999999999998</v>
      </c>
      <c r="J175" s="36">
        <v>1533.4499999999996</v>
      </c>
      <c r="K175" s="31">
        <v>1504.95</v>
      </c>
      <c r="L175" s="31">
        <v>1481.1</v>
      </c>
      <c r="M175" s="31">
        <v>14.66897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2428.5500000000002</v>
      </c>
      <c r="D176" s="36">
        <v>2427.6166666666668</v>
      </c>
      <c r="E176" s="36">
        <v>2405.3333333333335</v>
      </c>
      <c r="F176" s="36">
        <v>2382.1166666666668</v>
      </c>
      <c r="G176" s="36">
        <v>2359.8333333333335</v>
      </c>
      <c r="H176" s="36">
        <v>2450.8333333333335</v>
      </c>
      <c r="I176" s="36">
        <v>2473.1166666666663</v>
      </c>
      <c r="J176" s="36">
        <v>2496.3333333333335</v>
      </c>
      <c r="K176" s="31">
        <v>2449.9</v>
      </c>
      <c r="L176" s="31">
        <v>2404.4</v>
      </c>
      <c r="M176" s="31">
        <v>3.7851599999999999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111.35</v>
      </c>
      <c r="D177" s="36">
        <v>111.43333333333332</v>
      </c>
      <c r="E177" s="36">
        <v>109.26666666666665</v>
      </c>
      <c r="F177" s="36">
        <v>107.18333333333332</v>
      </c>
      <c r="G177" s="36">
        <v>105.01666666666665</v>
      </c>
      <c r="H177" s="36">
        <v>113.51666666666665</v>
      </c>
      <c r="I177" s="36">
        <v>115.68333333333331</v>
      </c>
      <c r="J177" s="36">
        <v>117.76666666666665</v>
      </c>
      <c r="K177" s="31">
        <v>113.6</v>
      </c>
      <c r="L177" s="31">
        <v>109.35</v>
      </c>
      <c r="M177" s="31">
        <v>238.84376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25070.45</v>
      </c>
      <c r="D178" s="36">
        <v>24904.983333333337</v>
      </c>
      <c r="E178" s="36">
        <v>24668.116666666676</v>
      </c>
      <c r="F178" s="36">
        <v>24265.78333333334</v>
      </c>
      <c r="G178" s="36">
        <v>24028.916666666679</v>
      </c>
      <c r="H178" s="36">
        <v>25307.316666666673</v>
      </c>
      <c r="I178" s="36">
        <v>25544.183333333334</v>
      </c>
      <c r="J178" s="36">
        <v>25946.51666666667</v>
      </c>
      <c r="K178" s="31">
        <v>25141.85</v>
      </c>
      <c r="L178" s="31">
        <v>24502.65</v>
      </c>
      <c r="M178" s="31">
        <v>0.30858999999999998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2266.8000000000002</v>
      </c>
      <c r="D179" s="36">
        <v>2277.6</v>
      </c>
      <c r="E179" s="36">
        <v>2240.1999999999998</v>
      </c>
      <c r="F179" s="36">
        <v>2213.6</v>
      </c>
      <c r="G179" s="36">
        <v>2176.1999999999998</v>
      </c>
      <c r="H179" s="36">
        <v>2304.1999999999998</v>
      </c>
      <c r="I179" s="36">
        <v>2341.6000000000004</v>
      </c>
      <c r="J179" s="36">
        <v>2368.1999999999998</v>
      </c>
      <c r="K179" s="31">
        <v>2315</v>
      </c>
      <c r="L179" s="31">
        <v>2251</v>
      </c>
      <c r="M179" s="31">
        <v>14.514720000000001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4771.3</v>
      </c>
      <c r="D180" s="36">
        <v>4758.0000000000009</v>
      </c>
      <c r="E180" s="36">
        <v>4695.4000000000015</v>
      </c>
      <c r="F180" s="36">
        <v>4619.5000000000009</v>
      </c>
      <c r="G180" s="36">
        <v>4556.9000000000015</v>
      </c>
      <c r="H180" s="36">
        <v>4833.9000000000015</v>
      </c>
      <c r="I180" s="36">
        <v>4896.5000000000018</v>
      </c>
      <c r="J180" s="36">
        <v>4972.4000000000015</v>
      </c>
      <c r="K180" s="31">
        <v>4820.6000000000004</v>
      </c>
      <c r="L180" s="31">
        <v>4682.1000000000004</v>
      </c>
      <c r="M180" s="31">
        <v>2.2926000000000002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641.6</v>
      </c>
      <c r="D181" s="36">
        <v>638.38333333333333</v>
      </c>
      <c r="E181" s="36">
        <v>629.61666666666667</v>
      </c>
      <c r="F181" s="36">
        <v>617.63333333333333</v>
      </c>
      <c r="G181" s="36">
        <v>608.86666666666667</v>
      </c>
      <c r="H181" s="36">
        <v>650.36666666666667</v>
      </c>
      <c r="I181" s="36">
        <v>659.13333333333333</v>
      </c>
      <c r="J181" s="36">
        <v>671.11666666666667</v>
      </c>
      <c r="K181" s="31">
        <v>647.15</v>
      </c>
      <c r="L181" s="31">
        <v>626.4</v>
      </c>
      <c r="M181" s="31">
        <v>19.70945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731.9</v>
      </c>
      <c r="D182" s="36">
        <v>733.81666666666661</v>
      </c>
      <c r="E182" s="36">
        <v>721.08333333333326</v>
      </c>
      <c r="F182" s="36">
        <v>710.26666666666665</v>
      </c>
      <c r="G182" s="36">
        <v>697.5333333333333</v>
      </c>
      <c r="H182" s="36">
        <v>744.63333333333321</v>
      </c>
      <c r="I182" s="36">
        <v>757.36666666666656</v>
      </c>
      <c r="J182" s="36">
        <v>768.18333333333317</v>
      </c>
      <c r="K182" s="31">
        <v>746.55</v>
      </c>
      <c r="L182" s="31">
        <v>723</v>
      </c>
      <c r="M182" s="31">
        <v>297.92241000000001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121.7</v>
      </c>
      <c r="D183" s="36">
        <v>121.55000000000001</v>
      </c>
      <c r="E183" s="36">
        <v>118.70000000000002</v>
      </c>
      <c r="F183" s="36">
        <v>115.7</v>
      </c>
      <c r="G183" s="36">
        <v>112.85000000000001</v>
      </c>
      <c r="H183" s="36">
        <v>124.55000000000003</v>
      </c>
      <c r="I183" s="36">
        <v>127.40000000000002</v>
      </c>
      <c r="J183" s="36">
        <v>130.40000000000003</v>
      </c>
      <c r="K183" s="31">
        <v>124.4</v>
      </c>
      <c r="L183" s="31">
        <v>118.55</v>
      </c>
      <c r="M183" s="31">
        <v>383.12218000000001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1548.2</v>
      </c>
      <c r="D184" s="36">
        <v>1554.3</v>
      </c>
      <c r="E184" s="36">
        <v>1535.1</v>
      </c>
      <c r="F184" s="36">
        <v>1522</v>
      </c>
      <c r="G184" s="36">
        <v>1502.8</v>
      </c>
      <c r="H184" s="36">
        <v>1567.3999999999999</v>
      </c>
      <c r="I184" s="36">
        <v>1586.6000000000001</v>
      </c>
      <c r="J184" s="36">
        <v>1599.6999999999998</v>
      </c>
      <c r="K184" s="31">
        <v>1573.5</v>
      </c>
      <c r="L184" s="31">
        <v>1541.2</v>
      </c>
      <c r="M184" s="31">
        <v>34.213740000000001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590.20000000000005</v>
      </c>
      <c r="D185" s="36">
        <v>589.93333333333339</v>
      </c>
      <c r="E185" s="36">
        <v>580.91666666666674</v>
      </c>
      <c r="F185" s="36">
        <v>571.63333333333333</v>
      </c>
      <c r="G185" s="36">
        <v>562.61666666666667</v>
      </c>
      <c r="H185" s="36">
        <v>599.21666666666681</v>
      </c>
      <c r="I185" s="36">
        <v>608.23333333333346</v>
      </c>
      <c r="J185" s="36">
        <v>617.51666666666688</v>
      </c>
      <c r="K185" s="31">
        <v>598.95000000000005</v>
      </c>
      <c r="L185" s="31">
        <v>580.65</v>
      </c>
      <c r="M185" s="31">
        <v>5.2470699999999999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673.7</v>
      </c>
      <c r="D186" s="36">
        <v>677.83333333333337</v>
      </c>
      <c r="E186" s="36">
        <v>667.76666666666677</v>
      </c>
      <c r="F186" s="36">
        <v>661.83333333333337</v>
      </c>
      <c r="G186" s="36">
        <v>651.76666666666677</v>
      </c>
      <c r="H186" s="36">
        <v>683.76666666666677</v>
      </c>
      <c r="I186" s="36">
        <v>693.83333333333337</v>
      </c>
      <c r="J186" s="36">
        <v>699.76666666666677</v>
      </c>
      <c r="K186" s="31">
        <v>687.9</v>
      </c>
      <c r="L186" s="31">
        <v>671.9</v>
      </c>
      <c r="M186" s="31">
        <v>9.5124999999999993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2066.4499999999998</v>
      </c>
      <c r="D187" s="36">
        <v>2093.4666666666667</v>
      </c>
      <c r="E187" s="36">
        <v>2027.9333333333334</v>
      </c>
      <c r="F187" s="36">
        <v>1989.4166666666665</v>
      </c>
      <c r="G187" s="36">
        <v>1923.8833333333332</v>
      </c>
      <c r="H187" s="36">
        <v>2131.9833333333336</v>
      </c>
      <c r="I187" s="36">
        <v>2197.5166666666673</v>
      </c>
      <c r="J187" s="36">
        <v>2236.0333333333338</v>
      </c>
      <c r="K187" s="31">
        <v>2159</v>
      </c>
      <c r="L187" s="31">
        <v>2054.9499999999998</v>
      </c>
      <c r="M187" s="31">
        <v>15.175319999999999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1128.75</v>
      </c>
      <c r="D188" s="36">
        <v>1129.75</v>
      </c>
      <c r="E188" s="36">
        <v>1111.5</v>
      </c>
      <c r="F188" s="36">
        <v>1094.25</v>
      </c>
      <c r="G188" s="36">
        <v>1076</v>
      </c>
      <c r="H188" s="36">
        <v>1147</v>
      </c>
      <c r="I188" s="36">
        <v>1165.25</v>
      </c>
      <c r="J188" s="36">
        <v>1182.5</v>
      </c>
      <c r="K188" s="31">
        <v>1148</v>
      </c>
      <c r="L188" s="31">
        <v>1112.5</v>
      </c>
      <c r="M188" s="31">
        <v>16.031369999999999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1934.85</v>
      </c>
      <c r="D189" s="36">
        <v>1928.6666666666667</v>
      </c>
      <c r="E189" s="36">
        <v>1902.7333333333336</v>
      </c>
      <c r="F189" s="36">
        <v>1870.6166666666668</v>
      </c>
      <c r="G189" s="36">
        <v>1844.6833333333336</v>
      </c>
      <c r="H189" s="36">
        <v>1960.7833333333335</v>
      </c>
      <c r="I189" s="36">
        <v>1986.7166666666665</v>
      </c>
      <c r="J189" s="36">
        <v>2018.8333333333335</v>
      </c>
      <c r="K189" s="31">
        <v>1954.6</v>
      </c>
      <c r="L189" s="31">
        <v>1896.55</v>
      </c>
      <c r="M189" s="31">
        <v>7.1801399999999997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4219.25</v>
      </c>
      <c r="D190" s="36">
        <v>4211.75</v>
      </c>
      <c r="E190" s="36">
        <v>4184.5</v>
      </c>
      <c r="F190" s="36">
        <v>4149.75</v>
      </c>
      <c r="G190" s="36">
        <v>4122.5</v>
      </c>
      <c r="H190" s="36">
        <v>4246.5</v>
      </c>
      <c r="I190" s="36">
        <v>4273.75</v>
      </c>
      <c r="J190" s="36">
        <v>4308.5</v>
      </c>
      <c r="K190" s="31">
        <v>4239</v>
      </c>
      <c r="L190" s="31">
        <v>4177</v>
      </c>
      <c r="M190" s="31">
        <v>33.731430000000003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1212.1500000000001</v>
      </c>
      <c r="D191" s="36">
        <v>1202.6333333333334</v>
      </c>
      <c r="E191" s="36">
        <v>1185.416666666667</v>
      </c>
      <c r="F191" s="36">
        <v>1158.6833333333336</v>
      </c>
      <c r="G191" s="36">
        <v>1141.4666666666672</v>
      </c>
      <c r="H191" s="36">
        <v>1229.3666666666668</v>
      </c>
      <c r="I191" s="36">
        <v>1246.5833333333335</v>
      </c>
      <c r="J191" s="36">
        <v>1273.3166666666666</v>
      </c>
      <c r="K191" s="31">
        <v>1219.8499999999999</v>
      </c>
      <c r="L191" s="31">
        <v>1175.9000000000001</v>
      </c>
      <c r="M191" s="31">
        <v>28.434650000000001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7707</v>
      </c>
      <c r="D192" s="36">
        <v>7710.666666666667</v>
      </c>
      <c r="E192" s="36">
        <v>7596.3333333333339</v>
      </c>
      <c r="F192" s="36">
        <v>7485.666666666667</v>
      </c>
      <c r="G192" s="36">
        <v>7371.3333333333339</v>
      </c>
      <c r="H192" s="36">
        <v>7821.3333333333339</v>
      </c>
      <c r="I192" s="36">
        <v>7935.6666666666679</v>
      </c>
      <c r="J192" s="36">
        <v>8046.3333333333339</v>
      </c>
      <c r="K192" s="31">
        <v>7825</v>
      </c>
      <c r="L192" s="31">
        <v>7600</v>
      </c>
      <c r="M192" s="31">
        <v>1.6624000000000001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624.04999999999995</v>
      </c>
      <c r="D193" s="36">
        <v>630.96666666666658</v>
      </c>
      <c r="E193" s="36">
        <v>612.38333333333321</v>
      </c>
      <c r="F193" s="36">
        <v>600.71666666666658</v>
      </c>
      <c r="G193" s="36">
        <v>582.13333333333321</v>
      </c>
      <c r="H193" s="36">
        <v>642.63333333333321</v>
      </c>
      <c r="I193" s="36">
        <v>661.21666666666647</v>
      </c>
      <c r="J193" s="36">
        <v>672.88333333333321</v>
      </c>
      <c r="K193" s="31">
        <v>649.54999999999995</v>
      </c>
      <c r="L193" s="31">
        <v>619.29999999999995</v>
      </c>
      <c r="M193" s="31">
        <v>55.341799999999999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945.85</v>
      </c>
      <c r="D194" s="36">
        <v>955.19999999999993</v>
      </c>
      <c r="E194" s="36">
        <v>930.64999999999986</v>
      </c>
      <c r="F194" s="36">
        <v>915.44999999999993</v>
      </c>
      <c r="G194" s="36">
        <v>890.89999999999986</v>
      </c>
      <c r="H194" s="36">
        <v>970.39999999999986</v>
      </c>
      <c r="I194" s="36">
        <v>994.94999999999982</v>
      </c>
      <c r="J194" s="36">
        <v>1010.1499999999999</v>
      </c>
      <c r="K194" s="31">
        <v>979.75</v>
      </c>
      <c r="L194" s="31">
        <v>940</v>
      </c>
      <c r="M194" s="31">
        <v>233.90913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380.75</v>
      </c>
      <c r="D195" s="36">
        <v>380.25</v>
      </c>
      <c r="E195" s="36">
        <v>372.5</v>
      </c>
      <c r="F195" s="36">
        <v>364.25</v>
      </c>
      <c r="G195" s="36">
        <v>356.5</v>
      </c>
      <c r="H195" s="36">
        <v>388.5</v>
      </c>
      <c r="I195" s="36">
        <v>396.25</v>
      </c>
      <c r="J195" s="36">
        <v>404.5</v>
      </c>
      <c r="K195" s="31">
        <v>388</v>
      </c>
      <c r="L195" s="31">
        <v>372</v>
      </c>
      <c r="M195" s="31">
        <v>208.59246999999999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141.69999999999999</v>
      </c>
      <c r="D196" s="36">
        <v>141.75</v>
      </c>
      <c r="E196" s="36">
        <v>139.80000000000001</v>
      </c>
      <c r="F196" s="36">
        <v>137.9</v>
      </c>
      <c r="G196" s="36">
        <v>135.95000000000002</v>
      </c>
      <c r="H196" s="36">
        <v>143.65</v>
      </c>
      <c r="I196" s="36">
        <v>145.6</v>
      </c>
      <c r="J196" s="36">
        <v>147.5</v>
      </c>
      <c r="K196" s="31">
        <v>143.69999999999999</v>
      </c>
      <c r="L196" s="31">
        <v>139.85</v>
      </c>
      <c r="M196" s="31">
        <v>684.82620999999995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1282.2</v>
      </c>
      <c r="D197" s="36">
        <v>1281.2333333333333</v>
      </c>
      <c r="E197" s="36">
        <v>1269.4666666666667</v>
      </c>
      <c r="F197" s="36">
        <v>1256.7333333333333</v>
      </c>
      <c r="G197" s="36">
        <v>1244.9666666666667</v>
      </c>
      <c r="H197" s="36">
        <v>1293.9666666666667</v>
      </c>
      <c r="I197" s="36">
        <v>1305.7333333333336</v>
      </c>
      <c r="J197" s="36">
        <v>1318.4666666666667</v>
      </c>
      <c r="K197" s="31">
        <v>1293</v>
      </c>
      <c r="L197" s="31">
        <v>1268.5</v>
      </c>
      <c r="M197" s="31">
        <v>24.99025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806.75</v>
      </c>
      <c r="D198" s="36">
        <v>802.81666666666661</v>
      </c>
      <c r="E198" s="36">
        <v>796.63333333333321</v>
      </c>
      <c r="F198" s="36">
        <v>786.51666666666665</v>
      </c>
      <c r="G198" s="36">
        <v>780.33333333333326</v>
      </c>
      <c r="H198" s="36">
        <v>812.93333333333317</v>
      </c>
      <c r="I198" s="36">
        <v>819.11666666666656</v>
      </c>
      <c r="J198" s="36">
        <v>829.23333333333312</v>
      </c>
      <c r="K198" s="31">
        <v>809</v>
      </c>
      <c r="L198" s="31">
        <v>792.7</v>
      </c>
      <c r="M198" s="31">
        <v>2.61313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3633.2</v>
      </c>
      <c r="D199" s="36">
        <v>3633.0499999999997</v>
      </c>
      <c r="E199" s="36">
        <v>3610.1499999999996</v>
      </c>
      <c r="F199" s="36">
        <v>3587.1</v>
      </c>
      <c r="G199" s="36">
        <v>3564.2</v>
      </c>
      <c r="H199" s="36">
        <v>3656.0999999999995</v>
      </c>
      <c r="I199" s="36">
        <v>3679</v>
      </c>
      <c r="J199" s="36">
        <v>3702.0499999999993</v>
      </c>
      <c r="K199" s="31">
        <v>3655.95</v>
      </c>
      <c r="L199" s="31">
        <v>3610</v>
      </c>
      <c r="M199" s="31">
        <v>12.07241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2594.4499999999998</v>
      </c>
      <c r="D200" s="36">
        <v>2627.5166666666664</v>
      </c>
      <c r="E200" s="36">
        <v>2543.9333333333329</v>
      </c>
      <c r="F200" s="36">
        <v>2493.4166666666665</v>
      </c>
      <c r="G200" s="36">
        <v>2409.833333333333</v>
      </c>
      <c r="H200" s="36">
        <v>2678.0333333333328</v>
      </c>
      <c r="I200" s="36">
        <v>2761.6166666666668</v>
      </c>
      <c r="J200" s="36">
        <v>2812.1333333333328</v>
      </c>
      <c r="K200" s="31">
        <v>2711.1</v>
      </c>
      <c r="L200" s="31">
        <v>2577</v>
      </c>
      <c r="M200" s="31">
        <v>4.93248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1155.95</v>
      </c>
      <c r="D201" s="36">
        <v>1152.1333333333332</v>
      </c>
      <c r="E201" s="36">
        <v>1119.2666666666664</v>
      </c>
      <c r="F201" s="36">
        <v>1082.5833333333333</v>
      </c>
      <c r="G201" s="36">
        <v>1049.7166666666665</v>
      </c>
      <c r="H201" s="36">
        <v>1188.8166666666664</v>
      </c>
      <c r="I201" s="36">
        <v>1221.6833333333332</v>
      </c>
      <c r="J201" s="36">
        <v>1258.3666666666663</v>
      </c>
      <c r="K201" s="31">
        <v>1185</v>
      </c>
      <c r="L201" s="31">
        <v>1115.45</v>
      </c>
      <c r="M201" s="31">
        <v>7.8715700000000002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4063.9</v>
      </c>
      <c r="D202" s="36">
        <v>4063.3833333333332</v>
      </c>
      <c r="E202" s="36">
        <v>3981.7666666666664</v>
      </c>
      <c r="F202" s="36">
        <v>3899.6333333333332</v>
      </c>
      <c r="G202" s="36">
        <v>3818.0166666666664</v>
      </c>
      <c r="H202" s="36">
        <v>4145.5166666666664</v>
      </c>
      <c r="I202" s="36">
        <v>4227.1333333333332</v>
      </c>
      <c r="J202" s="36">
        <v>4309.2666666666664</v>
      </c>
      <c r="K202" s="31">
        <v>4145</v>
      </c>
      <c r="L202" s="31">
        <v>3981.25</v>
      </c>
      <c r="M202" s="31">
        <v>11.97832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3560.65</v>
      </c>
      <c r="D203" s="36">
        <v>3580.2333333333336</v>
      </c>
      <c r="E203" s="36">
        <v>3480.5166666666673</v>
      </c>
      <c r="F203" s="36">
        <v>3400.3833333333337</v>
      </c>
      <c r="G203" s="36">
        <v>3300.6666666666674</v>
      </c>
      <c r="H203" s="36">
        <v>3660.3666666666672</v>
      </c>
      <c r="I203" s="36">
        <v>3760.0833333333335</v>
      </c>
      <c r="J203" s="36">
        <v>3840.2166666666672</v>
      </c>
      <c r="K203" s="31">
        <v>3679.95</v>
      </c>
      <c r="L203" s="31">
        <v>3500.1</v>
      </c>
      <c r="M203" s="31">
        <v>2.65361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475.15</v>
      </c>
      <c r="D204" s="36">
        <v>470.7</v>
      </c>
      <c r="E204" s="36">
        <v>463.9</v>
      </c>
      <c r="F204" s="36">
        <v>452.65</v>
      </c>
      <c r="G204" s="36">
        <v>445.84999999999997</v>
      </c>
      <c r="H204" s="36">
        <v>481.95</v>
      </c>
      <c r="I204" s="36">
        <v>488.75000000000006</v>
      </c>
      <c r="J204" s="36">
        <v>500</v>
      </c>
      <c r="K204" s="31">
        <v>477.5</v>
      </c>
      <c r="L204" s="31">
        <v>459.45</v>
      </c>
      <c r="M204" s="31">
        <v>61.205649999999999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9632.9500000000007</v>
      </c>
      <c r="D205" s="36">
        <v>9642.5499999999993</v>
      </c>
      <c r="E205" s="36">
        <v>9534.1999999999989</v>
      </c>
      <c r="F205" s="36">
        <v>9435.4499999999989</v>
      </c>
      <c r="G205" s="36">
        <v>9327.0999999999985</v>
      </c>
      <c r="H205" s="36">
        <v>9741.2999999999993</v>
      </c>
      <c r="I205" s="36">
        <v>9849.6499999999978</v>
      </c>
      <c r="J205" s="36">
        <v>9948.4</v>
      </c>
      <c r="K205" s="31">
        <v>9750.9</v>
      </c>
      <c r="L205" s="31">
        <v>9543.7999999999993</v>
      </c>
      <c r="M205" s="31">
        <v>3.7964799999999999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148</v>
      </c>
      <c r="D206" s="36">
        <v>145.4</v>
      </c>
      <c r="E206" s="36">
        <v>140.30000000000001</v>
      </c>
      <c r="F206" s="36">
        <v>132.6</v>
      </c>
      <c r="G206" s="36">
        <v>127.5</v>
      </c>
      <c r="H206" s="36">
        <v>153.10000000000002</v>
      </c>
      <c r="I206" s="36">
        <v>158.19999999999999</v>
      </c>
      <c r="J206" s="36">
        <v>165.90000000000003</v>
      </c>
      <c r="K206" s="31">
        <v>150.5</v>
      </c>
      <c r="L206" s="31">
        <v>137.69999999999999</v>
      </c>
      <c r="M206" s="31">
        <v>246.76536999999999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1738.5</v>
      </c>
      <c r="D207" s="36">
        <v>1726.8999999999999</v>
      </c>
      <c r="E207" s="36">
        <v>1707.8499999999997</v>
      </c>
      <c r="F207" s="36">
        <v>1677.1999999999998</v>
      </c>
      <c r="G207" s="36">
        <v>1658.1499999999996</v>
      </c>
      <c r="H207" s="36">
        <v>1757.5499999999997</v>
      </c>
      <c r="I207" s="36">
        <v>1776.6</v>
      </c>
      <c r="J207" s="36">
        <v>1807.2499999999998</v>
      </c>
      <c r="K207" s="31">
        <v>1745.95</v>
      </c>
      <c r="L207" s="31">
        <v>1696.25</v>
      </c>
      <c r="M207" s="31">
        <v>2.7233100000000001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1117.4000000000001</v>
      </c>
      <c r="D208" s="36">
        <v>1129.2833333333335</v>
      </c>
      <c r="E208" s="36">
        <v>1096.5666666666671</v>
      </c>
      <c r="F208" s="36">
        <v>1075.7333333333336</v>
      </c>
      <c r="G208" s="36">
        <v>1043.0166666666671</v>
      </c>
      <c r="H208" s="36">
        <v>1150.116666666667</v>
      </c>
      <c r="I208" s="36">
        <v>1182.8333333333337</v>
      </c>
      <c r="J208" s="36">
        <v>1203.666666666667</v>
      </c>
      <c r="K208" s="31">
        <v>1162</v>
      </c>
      <c r="L208" s="31">
        <v>1108.45</v>
      </c>
      <c r="M208" s="31">
        <v>7.2094199999999997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1434.2</v>
      </c>
      <c r="D209" s="36">
        <v>1425.7333333333333</v>
      </c>
      <c r="E209" s="36">
        <v>1411.4666666666667</v>
      </c>
      <c r="F209" s="36">
        <v>1388.7333333333333</v>
      </c>
      <c r="G209" s="36">
        <v>1374.4666666666667</v>
      </c>
      <c r="H209" s="36">
        <v>1448.4666666666667</v>
      </c>
      <c r="I209" s="36">
        <v>1462.7333333333336</v>
      </c>
      <c r="J209" s="36">
        <v>1485.4666666666667</v>
      </c>
      <c r="K209" s="31">
        <v>1440</v>
      </c>
      <c r="L209" s="31">
        <v>1403</v>
      </c>
      <c r="M209" s="31">
        <v>18.878740000000001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265.10000000000002</v>
      </c>
      <c r="D210" s="36">
        <v>262.08333333333331</v>
      </c>
      <c r="E210" s="36">
        <v>258.16666666666663</v>
      </c>
      <c r="F210" s="36">
        <v>251.23333333333332</v>
      </c>
      <c r="G210" s="36">
        <v>247.31666666666663</v>
      </c>
      <c r="H210" s="36">
        <v>269.01666666666665</v>
      </c>
      <c r="I210" s="36">
        <v>272.93333333333328</v>
      </c>
      <c r="J210" s="36">
        <v>279.86666666666662</v>
      </c>
      <c r="K210" s="31">
        <v>266</v>
      </c>
      <c r="L210" s="31">
        <v>255.15</v>
      </c>
      <c r="M210" s="31">
        <v>176.81404000000001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13.15</v>
      </c>
      <c r="D211" s="36">
        <v>13.066666666666668</v>
      </c>
      <c r="E211" s="36">
        <v>12.833333333333336</v>
      </c>
      <c r="F211" s="36">
        <v>12.516666666666667</v>
      </c>
      <c r="G211" s="36">
        <v>12.283333333333335</v>
      </c>
      <c r="H211" s="36">
        <v>13.383333333333336</v>
      </c>
      <c r="I211" s="36">
        <v>13.616666666666667</v>
      </c>
      <c r="J211" s="36">
        <v>13.933333333333337</v>
      </c>
      <c r="K211" s="31">
        <v>13.3</v>
      </c>
      <c r="L211" s="31">
        <v>12.75</v>
      </c>
      <c r="M211" s="31">
        <v>3150.8493199999998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1065.3499999999999</v>
      </c>
      <c r="D212" s="36">
        <v>1063.0166666666667</v>
      </c>
      <c r="E212" s="36">
        <v>1052.3833333333332</v>
      </c>
      <c r="F212" s="36">
        <v>1039.4166666666665</v>
      </c>
      <c r="G212" s="36">
        <v>1028.7833333333331</v>
      </c>
      <c r="H212" s="36">
        <v>1075.9833333333333</v>
      </c>
      <c r="I212" s="36">
        <v>1086.616666666667</v>
      </c>
      <c r="J212" s="36">
        <v>1099.5833333333335</v>
      </c>
      <c r="K212" s="31">
        <v>1073.6500000000001</v>
      </c>
      <c r="L212" s="31">
        <v>1050.05</v>
      </c>
      <c r="M212" s="31">
        <v>8.9106000000000005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517</v>
      </c>
      <c r="D213" s="36">
        <v>513.88333333333333</v>
      </c>
      <c r="E213" s="36">
        <v>509.51666666666665</v>
      </c>
      <c r="F213" s="36">
        <v>502.0333333333333</v>
      </c>
      <c r="G213" s="36">
        <v>497.66666666666663</v>
      </c>
      <c r="H213" s="36">
        <v>521.36666666666667</v>
      </c>
      <c r="I213" s="36">
        <v>525.73333333333323</v>
      </c>
      <c r="J213" s="36">
        <v>533.2166666666667</v>
      </c>
      <c r="K213" s="31">
        <v>518.25</v>
      </c>
      <c r="L213" s="31">
        <v>506.4</v>
      </c>
      <c r="M213" s="31">
        <v>68.245429999999999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23.8</v>
      </c>
      <c r="D214" s="36">
        <v>23.650000000000002</v>
      </c>
      <c r="E214" s="36">
        <v>22.900000000000006</v>
      </c>
      <c r="F214" s="36">
        <v>22.000000000000004</v>
      </c>
      <c r="G214" s="36">
        <v>21.250000000000007</v>
      </c>
      <c r="H214" s="36">
        <v>24.550000000000004</v>
      </c>
      <c r="I214" s="36">
        <v>25.299999999999997</v>
      </c>
      <c r="J214" s="36">
        <v>26.200000000000003</v>
      </c>
      <c r="K214" s="31">
        <v>24.4</v>
      </c>
      <c r="L214" s="31">
        <v>22.75</v>
      </c>
      <c r="M214" s="31">
        <v>5355.4273199999998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141.69999999999999</v>
      </c>
      <c r="D215" s="36">
        <v>143.93333333333331</v>
      </c>
      <c r="E215" s="36">
        <v>138.76666666666662</v>
      </c>
      <c r="F215" s="36">
        <v>135.83333333333331</v>
      </c>
      <c r="G215" s="36">
        <v>130.66666666666663</v>
      </c>
      <c r="H215" s="36">
        <v>146.86666666666662</v>
      </c>
      <c r="I215" s="36">
        <v>152.0333333333333</v>
      </c>
      <c r="J215" s="36">
        <v>154.96666666666661</v>
      </c>
      <c r="K215" s="31">
        <v>149.1</v>
      </c>
      <c r="L215" s="31">
        <v>141</v>
      </c>
      <c r="M215" s="31">
        <v>194.14251999999999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160.05000000000001</v>
      </c>
      <c r="D216" s="36">
        <v>158.06666666666666</v>
      </c>
      <c r="E216" s="36">
        <v>154.43333333333334</v>
      </c>
      <c r="F216" s="36">
        <v>148.81666666666666</v>
      </c>
      <c r="G216" s="36">
        <v>145.18333333333334</v>
      </c>
      <c r="H216" s="36">
        <v>163.68333333333334</v>
      </c>
      <c r="I216" s="36">
        <v>167.31666666666666</v>
      </c>
      <c r="J216" s="36">
        <v>172.93333333333334</v>
      </c>
      <c r="K216" s="31">
        <v>161.69999999999999</v>
      </c>
      <c r="L216" s="31">
        <v>152.44999999999999</v>
      </c>
      <c r="M216" s="31">
        <v>950.85427000000004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983.9</v>
      </c>
      <c r="D217" s="36">
        <v>983.26666666666677</v>
      </c>
      <c r="E217" s="36">
        <v>971.88333333333355</v>
      </c>
      <c r="F217" s="36">
        <v>959.86666666666679</v>
      </c>
      <c r="G217" s="36">
        <v>948.48333333333358</v>
      </c>
      <c r="H217" s="36">
        <v>995.28333333333353</v>
      </c>
      <c r="I217" s="36">
        <v>1006.6666666666667</v>
      </c>
      <c r="J217" s="36">
        <v>1018.6833333333335</v>
      </c>
      <c r="K217" s="31">
        <v>994.65</v>
      </c>
      <c r="L217" s="31">
        <v>971.25</v>
      </c>
      <c r="M217" s="31">
        <v>10.6614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0"/>
      <c r="B1" s="37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45369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69" t="s">
        <v>20</v>
      </c>
      <c r="D9" s="369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6"/>
      <c r="L9" s="27"/>
      <c r="M9" s="48"/>
      <c r="N9" s="1"/>
      <c r="O9" s="1"/>
    </row>
    <row r="10" spans="1:15" ht="42.75" customHeight="1">
      <c r="A10" s="365"/>
      <c r="B10" s="368"/>
      <c r="C10" s="368"/>
      <c r="D10" s="3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694.35</v>
      </c>
      <c r="D11" s="36">
        <v>693.33333333333337</v>
      </c>
      <c r="E11" s="36">
        <v>686.11666666666679</v>
      </c>
      <c r="F11" s="36">
        <v>677.88333333333344</v>
      </c>
      <c r="G11" s="36">
        <v>670.66666666666686</v>
      </c>
      <c r="H11" s="36">
        <v>701.56666666666672</v>
      </c>
      <c r="I11" s="36">
        <v>708.78333333333319</v>
      </c>
      <c r="J11" s="36">
        <v>717.01666666666665</v>
      </c>
      <c r="K11" s="31">
        <v>700.55</v>
      </c>
      <c r="L11" s="31">
        <v>685.1</v>
      </c>
      <c r="M11" s="31">
        <v>2.8476900000000001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29594.45</v>
      </c>
      <c r="D12" s="36">
        <v>29787.916666666668</v>
      </c>
      <c r="E12" s="36">
        <v>29206.533333333336</v>
      </c>
      <c r="F12" s="36">
        <v>28818.616666666669</v>
      </c>
      <c r="G12" s="36">
        <v>28237.233333333337</v>
      </c>
      <c r="H12" s="36">
        <v>30175.833333333336</v>
      </c>
      <c r="I12" s="36">
        <v>30757.216666666667</v>
      </c>
      <c r="J12" s="36">
        <v>31145.133333333335</v>
      </c>
      <c r="K12" s="31">
        <v>30369.3</v>
      </c>
      <c r="L12" s="31">
        <v>29400</v>
      </c>
      <c r="M12" s="31">
        <v>0.21360999999999999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5616.55</v>
      </c>
      <c r="D13" s="36">
        <v>5663.95</v>
      </c>
      <c r="E13" s="36">
        <v>5538.0999999999995</v>
      </c>
      <c r="F13" s="36">
        <v>5459.65</v>
      </c>
      <c r="G13" s="36">
        <v>5333.7999999999993</v>
      </c>
      <c r="H13" s="36">
        <v>5742.4</v>
      </c>
      <c r="I13" s="36">
        <v>5868.25</v>
      </c>
      <c r="J13" s="36">
        <v>5946.7</v>
      </c>
      <c r="K13" s="31">
        <v>5789.8</v>
      </c>
      <c r="L13" s="31">
        <v>5585.5</v>
      </c>
      <c r="M13" s="31">
        <v>8.1005400000000005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2502.9499999999998</v>
      </c>
      <c r="D14" s="36">
        <v>2484.4833333333331</v>
      </c>
      <c r="E14" s="36">
        <v>2445.0166666666664</v>
      </c>
      <c r="F14" s="36">
        <v>2387.0833333333335</v>
      </c>
      <c r="G14" s="36">
        <v>2347.6166666666668</v>
      </c>
      <c r="H14" s="36">
        <v>2542.4166666666661</v>
      </c>
      <c r="I14" s="36">
        <v>2581.8833333333323</v>
      </c>
      <c r="J14" s="36">
        <v>2639.8166666666657</v>
      </c>
      <c r="K14" s="31">
        <v>2523.9499999999998</v>
      </c>
      <c r="L14" s="31">
        <v>2426.5500000000002</v>
      </c>
      <c r="M14" s="31">
        <v>3.3350599999999999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3616.1</v>
      </c>
      <c r="D15" s="36">
        <v>3613.75</v>
      </c>
      <c r="E15" s="36">
        <v>3567.85</v>
      </c>
      <c r="F15" s="36">
        <v>3519.6</v>
      </c>
      <c r="G15" s="36">
        <v>3473.7</v>
      </c>
      <c r="H15" s="36">
        <v>3662</v>
      </c>
      <c r="I15" s="36">
        <v>3707.8999999999996</v>
      </c>
      <c r="J15" s="36">
        <v>3756.15</v>
      </c>
      <c r="K15" s="31">
        <v>3659.65</v>
      </c>
      <c r="L15" s="31">
        <v>3565.5</v>
      </c>
      <c r="M15" s="31">
        <v>0.45712999999999998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1474.7</v>
      </c>
      <c r="D16" s="36">
        <v>1485.8999999999999</v>
      </c>
      <c r="E16" s="36">
        <v>1452.7999999999997</v>
      </c>
      <c r="F16" s="36">
        <v>1430.8999999999999</v>
      </c>
      <c r="G16" s="36">
        <v>1397.7999999999997</v>
      </c>
      <c r="H16" s="36">
        <v>1507.7999999999997</v>
      </c>
      <c r="I16" s="36">
        <v>1540.8999999999996</v>
      </c>
      <c r="J16" s="36">
        <v>1562.7999999999997</v>
      </c>
      <c r="K16" s="31">
        <v>1519</v>
      </c>
      <c r="L16" s="31">
        <v>1464</v>
      </c>
      <c r="M16" s="31">
        <v>5.4042899999999996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578.25</v>
      </c>
      <c r="D17" s="36">
        <v>580.2166666666667</v>
      </c>
      <c r="E17" s="36">
        <v>573.13333333333344</v>
      </c>
      <c r="F17" s="36">
        <v>568.01666666666677</v>
      </c>
      <c r="G17" s="36">
        <v>560.93333333333351</v>
      </c>
      <c r="H17" s="36">
        <v>585.33333333333337</v>
      </c>
      <c r="I17" s="36">
        <v>592.41666666666663</v>
      </c>
      <c r="J17" s="36">
        <v>597.5333333333333</v>
      </c>
      <c r="K17" s="31">
        <v>587.29999999999995</v>
      </c>
      <c r="L17" s="31">
        <v>575.1</v>
      </c>
      <c r="M17" s="31">
        <v>21.814699999999998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452.75</v>
      </c>
      <c r="D18" s="36">
        <v>455.33333333333331</v>
      </c>
      <c r="E18" s="36">
        <v>448.76666666666665</v>
      </c>
      <c r="F18" s="36">
        <v>444.78333333333336</v>
      </c>
      <c r="G18" s="36">
        <v>438.2166666666667</v>
      </c>
      <c r="H18" s="36">
        <v>459.31666666666661</v>
      </c>
      <c r="I18" s="36">
        <v>465.88333333333333</v>
      </c>
      <c r="J18" s="36">
        <v>469.86666666666656</v>
      </c>
      <c r="K18" s="31">
        <v>461.9</v>
      </c>
      <c r="L18" s="31">
        <v>451.35</v>
      </c>
      <c r="M18" s="31">
        <v>1.4140299999999999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634.9</v>
      </c>
      <c r="D19" s="36">
        <v>636.76666666666665</v>
      </c>
      <c r="E19" s="36">
        <v>626.63333333333333</v>
      </c>
      <c r="F19" s="36">
        <v>618.36666666666667</v>
      </c>
      <c r="G19" s="36">
        <v>608.23333333333335</v>
      </c>
      <c r="H19" s="36">
        <v>645.0333333333333</v>
      </c>
      <c r="I19" s="36">
        <v>655.16666666666652</v>
      </c>
      <c r="J19" s="36">
        <v>663.43333333333328</v>
      </c>
      <c r="K19" s="31">
        <v>646.9</v>
      </c>
      <c r="L19" s="31">
        <v>628.5</v>
      </c>
      <c r="M19" s="31">
        <v>10.32743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1364.45</v>
      </c>
      <c r="D20" s="36">
        <v>1373.7833333333335</v>
      </c>
      <c r="E20" s="36">
        <v>1340.666666666667</v>
      </c>
      <c r="F20" s="36">
        <v>1316.8833333333334</v>
      </c>
      <c r="G20" s="36">
        <v>1283.7666666666669</v>
      </c>
      <c r="H20" s="36">
        <v>1397.5666666666671</v>
      </c>
      <c r="I20" s="36">
        <v>1430.6833333333334</v>
      </c>
      <c r="J20" s="36">
        <v>1454.4666666666672</v>
      </c>
      <c r="K20" s="31">
        <v>1406.9</v>
      </c>
      <c r="L20" s="31">
        <v>1350</v>
      </c>
      <c r="M20" s="31">
        <v>2.5880000000000001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28404.35</v>
      </c>
      <c r="D21" s="36">
        <v>28353.233333333334</v>
      </c>
      <c r="E21" s="36">
        <v>28122.966666666667</v>
      </c>
      <c r="F21" s="36">
        <v>27841.583333333332</v>
      </c>
      <c r="G21" s="36">
        <v>27611.316666666666</v>
      </c>
      <c r="H21" s="36">
        <v>28634.616666666669</v>
      </c>
      <c r="I21" s="36">
        <v>28864.883333333339</v>
      </c>
      <c r="J21" s="36">
        <v>29146.26666666667</v>
      </c>
      <c r="K21" s="31">
        <v>28583.5</v>
      </c>
      <c r="L21" s="31">
        <v>28071.85</v>
      </c>
      <c r="M21" s="31">
        <v>0.14069999999999999</v>
      </c>
      <c r="N21" s="1"/>
      <c r="O21" s="1"/>
    </row>
    <row r="22" spans="1:15" ht="12" customHeight="1">
      <c r="A22" s="33">
        <v>12</v>
      </c>
      <c r="B22" s="53" t="s">
        <v>883</v>
      </c>
      <c r="C22" s="31">
        <v>1045.8499999999999</v>
      </c>
      <c r="D22" s="36">
        <v>1048.8999999999999</v>
      </c>
      <c r="E22" s="36">
        <v>1020.7999999999997</v>
      </c>
      <c r="F22" s="36">
        <v>995.74999999999989</v>
      </c>
      <c r="G22" s="36">
        <v>967.64999999999975</v>
      </c>
      <c r="H22" s="36">
        <v>1073.9499999999998</v>
      </c>
      <c r="I22" s="36">
        <v>1102.0499999999997</v>
      </c>
      <c r="J22" s="36">
        <v>1127.0999999999997</v>
      </c>
      <c r="K22" s="31">
        <v>1077</v>
      </c>
      <c r="L22" s="31">
        <v>1023.85</v>
      </c>
      <c r="M22" s="31">
        <v>39.876480000000001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3132.2</v>
      </c>
      <c r="D23" s="36">
        <v>3112.2833333333333</v>
      </c>
      <c r="E23" s="36">
        <v>3081.1666666666665</v>
      </c>
      <c r="F23" s="36">
        <v>3030.1333333333332</v>
      </c>
      <c r="G23" s="36">
        <v>2999.0166666666664</v>
      </c>
      <c r="H23" s="36">
        <v>3163.3166666666666</v>
      </c>
      <c r="I23" s="36">
        <v>3194.4333333333334</v>
      </c>
      <c r="J23" s="36">
        <v>3245.4666666666667</v>
      </c>
      <c r="K23" s="31">
        <v>3143.4</v>
      </c>
      <c r="L23" s="31">
        <v>3061.25</v>
      </c>
      <c r="M23" s="31">
        <v>21.990939999999998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1902.6</v>
      </c>
      <c r="D24" s="36">
        <v>1906</v>
      </c>
      <c r="E24" s="36">
        <v>1867.05</v>
      </c>
      <c r="F24" s="36">
        <v>1831.5</v>
      </c>
      <c r="G24" s="36">
        <v>1792.55</v>
      </c>
      <c r="H24" s="36">
        <v>1941.55</v>
      </c>
      <c r="I24" s="36">
        <v>1980.4999999999998</v>
      </c>
      <c r="J24" s="36">
        <v>2016.05</v>
      </c>
      <c r="K24" s="31">
        <v>1944.95</v>
      </c>
      <c r="L24" s="31">
        <v>1870.45</v>
      </c>
      <c r="M24" s="31">
        <v>17.499939999999999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1283</v>
      </c>
      <c r="D25" s="36">
        <v>1276.1666666666667</v>
      </c>
      <c r="E25" s="36">
        <v>1263.4833333333336</v>
      </c>
      <c r="F25" s="36">
        <v>1243.9666666666669</v>
      </c>
      <c r="G25" s="36">
        <v>1231.2833333333338</v>
      </c>
      <c r="H25" s="36">
        <v>1295.6833333333334</v>
      </c>
      <c r="I25" s="36">
        <v>1308.3666666666663</v>
      </c>
      <c r="J25" s="36">
        <v>1327.8833333333332</v>
      </c>
      <c r="K25" s="31">
        <v>1288.8499999999999</v>
      </c>
      <c r="L25" s="31">
        <v>1256.6500000000001</v>
      </c>
      <c r="M25" s="31">
        <v>40.24586</v>
      </c>
      <c r="N25" s="1"/>
      <c r="O25" s="1"/>
    </row>
    <row r="26" spans="1:15" ht="12.75" customHeight="1">
      <c r="A26" s="33">
        <v>16</v>
      </c>
      <c r="B26" s="53" t="s">
        <v>826</v>
      </c>
      <c r="C26" s="31">
        <v>530.4</v>
      </c>
      <c r="D26" s="36">
        <v>530.13333333333333</v>
      </c>
      <c r="E26" s="36">
        <v>520.26666666666665</v>
      </c>
      <c r="F26" s="36">
        <v>510.13333333333333</v>
      </c>
      <c r="G26" s="36">
        <v>500.26666666666665</v>
      </c>
      <c r="H26" s="36">
        <v>540.26666666666665</v>
      </c>
      <c r="I26" s="36">
        <v>550.13333333333321</v>
      </c>
      <c r="J26" s="36">
        <v>560.26666666666665</v>
      </c>
      <c r="K26" s="31">
        <v>540</v>
      </c>
      <c r="L26" s="31">
        <v>520</v>
      </c>
      <c r="M26" s="31">
        <v>22.95233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989</v>
      </c>
      <c r="D27" s="36">
        <v>980.41666666666663</v>
      </c>
      <c r="E27" s="36">
        <v>953.83333333333326</v>
      </c>
      <c r="F27" s="36">
        <v>918.66666666666663</v>
      </c>
      <c r="G27" s="36">
        <v>892.08333333333326</v>
      </c>
      <c r="H27" s="36">
        <v>1015.5833333333333</v>
      </c>
      <c r="I27" s="36">
        <v>1042.1666666666665</v>
      </c>
      <c r="J27" s="36">
        <v>1077.3333333333333</v>
      </c>
      <c r="K27" s="31">
        <v>1007</v>
      </c>
      <c r="L27" s="31">
        <v>945.25</v>
      </c>
      <c r="M27" s="31">
        <v>60.935870000000001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344.15</v>
      </c>
      <c r="D28" s="36">
        <v>347.15000000000003</v>
      </c>
      <c r="E28" s="36">
        <v>338.50000000000006</v>
      </c>
      <c r="F28" s="36">
        <v>332.85</v>
      </c>
      <c r="G28" s="36">
        <v>324.20000000000005</v>
      </c>
      <c r="H28" s="36">
        <v>352.80000000000007</v>
      </c>
      <c r="I28" s="36">
        <v>361.45000000000005</v>
      </c>
      <c r="J28" s="36">
        <v>367.10000000000008</v>
      </c>
      <c r="K28" s="31">
        <v>355.8</v>
      </c>
      <c r="L28" s="31">
        <v>341.5</v>
      </c>
      <c r="M28" s="31">
        <v>21.80481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173.8</v>
      </c>
      <c r="D29" s="36">
        <v>172.45000000000002</v>
      </c>
      <c r="E29" s="36">
        <v>170.60000000000002</v>
      </c>
      <c r="F29" s="36">
        <v>167.4</v>
      </c>
      <c r="G29" s="36">
        <v>165.55</v>
      </c>
      <c r="H29" s="36">
        <v>175.65000000000003</v>
      </c>
      <c r="I29" s="36">
        <v>177.5</v>
      </c>
      <c r="J29" s="36">
        <v>180.70000000000005</v>
      </c>
      <c r="K29" s="31">
        <v>174.3</v>
      </c>
      <c r="L29" s="31">
        <v>169.25</v>
      </c>
      <c r="M29" s="31">
        <v>46.114150000000002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207.35</v>
      </c>
      <c r="D30" s="36">
        <v>207</v>
      </c>
      <c r="E30" s="36">
        <v>201.35</v>
      </c>
      <c r="F30" s="36">
        <v>195.35</v>
      </c>
      <c r="G30" s="36">
        <v>189.7</v>
      </c>
      <c r="H30" s="36">
        <v>213</v>
      </c>
      <c r="I30" s="36">
        <v>218.64999999999998</v>
      </c>
      <c r="J30" s="36">
        <v>224.65</v>
      </c>
      <c r="K30" s="31">
        <v>212.65</v>
      </c>
      <c r="L30" s="31">
        <v>201</v>
      </c>
      <c r="M30" s="31">
        <v>114.25573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381.25</v>
      </c>
      <c r="D31" s="36">
        <v>377.16666666666669</v>
      </c>
      <c r="E31" s="36">
        <v>370.68333333333339</v>
      </c>
      <c r="F31" s="36">
        <v>360.11666666666673</v>
      </c>
      <c r="G31" s="36">
        <v>353.63333333333344</v>
      </c>
      <c r="H31" s="36">
        <v>387.73333333333335</v>
      </c>
      <c r="I31" s="36">
        <v>394.21666666666658</v>
      </c>
      <c r="J31" s="36">
        <v>404.7833333333333</v>
      </c>
      <c r="K31" s="31">
        <v>383.65</v>
      </c>
      <c r="L31" s="31">
        <v>366.6</v>
      </c>
      <c r="M31" s="31">
        <v>8.8151899999999994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806.15</v>
      </c>
      <c r="D32" s="36">
        <v>804.4</v>
      </c>
      <c r="E32" s="36">
        <v>795.84999999999991</v>
      </c>
      <c r="F32" s="36">
        <v>785.55</v>
      </c>
      <c r="G32" s="36">
        <v>776.99999999999989</v>
      </c>
      <c r="H32" s="36">
        <v>814.69999999999993</v>
      </c>
      <c r="I32" s="36">
        <v>823.24999999999989</v>
      </c>
      <c r="J32" s="36">
        <v>833.55</v>
      </c>
      <c r="K32" s="31">
        <v>812.95</v>
      </c>
      <c r="L32" s="31">
        <v>794.1</v>
      </c>
      <c r="M32" s="31">
        <v>0.61177000000000004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1022.7</v>
      </c>
      <c r="D33" s="36">
        <v>1027.1499999999999</v>
      </c>
      <c r="E33" s="36">
        <v>1008.0999999999997</v>
      </c>
      <c r="F33" s="36">
        <v>993.49999999999977</v>
      </c>
      <c r="G33" s="36">
        <v>974.44999999999959</v>
      </c>
      <c r="H33" s="36">
        <v>1041.7499999999998</v>
      </c>
      <c r="I33" s="36">
        <v>1060.8</v>
      </c>
      <c r="J33" s="36">
        <v>1075.3999999999999</v>
      </c>
      <c r="K33" s="31">
        <v>1046.2</v>
      </c>
      <c r="L33" s="31">
        <v>1012.55</v>
      </c>
      <c r="M33" s="31">
        <v>2.8133400000000002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2122.1999999999998</v>
      </c>
      <c r="D34" s="36">
        <v>2113.0666666666666</v>
      </c>
      <c r="E34" s="36">
        <v>2101.1333333333332</v>
      </c>
      <c r="F34" s="36">
        <v>2080.0666666666666</v>
      </c>
      <c r="G34" s="36">
        <v>2068.1333333333332</v>
      </c>
      <c r="H34" s="36">
        <v>2134.1333333333332</v>
      </c>
      <c r="I34" s="36">
        <v>2146.0666666666666</v>
      </c>
      <c r="J34" s="36">
        <v>2167.1333333333332</v>
      </c>
      <c r="K34" s="31">
        <v>2125</v>
      </c>
      <c r="L34" s="31">
        <v>2092</v>
      </c>
      <c r="M34" s="31">
        <v>0.45417000000000002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946.75</v>
      </c>
      <c r="D35" s="36">
        <v>942.13333333333333</v>
      </c>
      <c r="E35" s="36">
        <v>924.61666666666667</v>
      </c>
      <c r="F35" s="36">
        <v>902.48333333333335</v>
      </c>
      <c r="G35" s="36">
        <v>884.9666666666667</v>
      </c>
      <c r="H35" s="36">
        <v>964.26666666666665</v>
      </c>
      <c r="I35" s="36">
        <v>981.7833333333333</v>
      </c>
      <c r="J35" s="36">
        <v>1003.9166666666666</v>
      </c>
      <c r="K35" s="31">
        <v>959.65</v>
      </c>
      <c r="L35" s="31">
        <v>920</v>
      </c>
      <c r="M35" s="31">
        <v>0.66708999999999996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5045.2</v>
      </c>
      <c r="D36" s="36">
        <v>4999.2999999999993</v>
      </c>
      <c r="E36" s="36">
        <v>4902.9499999999989</v>
      </c>
      <c r="F36" s="36">
        <v>4760.7</v>
      </c>
      <c r="G36" s="36">
        <v>4664.3499999999995</v>
      </c>
      <c r="H36" s="36">
        <v>5141.5499999999984</v>
      </c>
      <c r="I36" s="36">
        <v>5237.8999999999987</v>
      </c>
      <c r="J36" s="36">
        <v>5380.1499999999978</v>
      </c>
      <c r="K36" s="31">
        <v>5095.6499999999996</v>
      </c>
      <c r="L36" s="31">
        <v>4857.05</v>
      </c>
      <c r="M36" s="31">
        <v>3.42923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1981.8</v>
      </c>
      <c r="D37" s="36">
        <v>1986.75</v>
      </c>
      <c r="E37" s="36">
        <v>1960.05</v>
      </c>
      <c r="F37" s="36">
        <v>1938.3</v>
      </c>
      <c r="G37" s="36">
        <v>1911.6</v>
      </c>
      <c r="H37" s="36">
        <v>2008.5</v>
      </c>
      <c r="I37" s="36">
        <v>2035.1999999999998</v>
      </c>
      <c r="J37" s="36">
        <v>2056.9499999999998</v>
      </c>
      <c r="K37" s="31">
        <v>2013.45</v>
      </c>
      <c r="L37" s="31">
        <v>1965</v>
      </c>
      <c r="M37" s="31">
        <v>0.38612000000000002</v>
      </c>
      <c r="N37" s="1"/>
      <c r="O37" s="1"/>
    </row>
    <row r="38" spans="1:15" ht="12.75" customHeight="1">
      <c r="A38" s="33">
        <v>28</v>
      </c>
      <c r="B38" s="53" t="s">
        <v>772</v>
      </c>
      <c r="C38" s="31">
        <v>67.5</v>
      </c>
      <c r="D38" s="36">
        <v>68.683333333333323</v>
      </c>
      <c r="E38" s="36">
        <v>65.666666666666643</v>
      </c>
      <c r="F38" s="36">
        <v>63.833333333333314</v>
      </c>
      <c r="G38" s="36">
        <v>60.816666666666634</v>
      </c>
      <c r="H38" s="36">
        <v>70.516666666666652</v>
      </c>
      <c r="I38" s="36">
        <v>73.533333333333331</v>
      </c>
      <c r="J38" s="36">
        <v>75.36666666666666</v>
      </c>
      <c r="K38" s="31">
        <v>71.7</v>
      </c>
      <c r="L38" s="31">
        <v>66.849999999999994</v>
      </c>
      <c r="M38" s="31">
        <v>37.793469999999999</v>
      </c>
      <c r="N38" s="1"/>
      <c r="O38" s="1"/>
    </row>
    <row r="39" spans="1:15" ht="12.75" customHeight="1">
      <c r="A39" s="33">
        <v>29</v>
      </c>
      <c r="B39" s="53" t="s">
        <v>884</v>
      </c>
      <c r="C39" s="31">
        <v>27.4</v>
      </c>
      <c r="D39" s="36">
        <v>27.466666666666669</v>
      </c>
      <c r="E39" s="36">
        <v>26.833333333333336</v>
      </c>
      <c r="F39" s="36">
        <v>26.266666666666666</v>
      </c>
      <c r="G39" s="36">
        <v>25.633333333333333</v>
      </c>
      <c r="H39" s="36">
        <v>28.033333333333339</v>
      </c>
      <c r="I39" s="36">
        <v>28.666666666666671</v>
      </c>
      <c r="J39" s="36">
        <v>29.233333333333341</v>
      </c>
      <c r="K39" s="31">
        <v>28.1</v>
      </c>
      <c r="L39" s="31">
        <v>26.9</v>
      </c>
      <c r="M39" s="31">
        <v>32.321950000000001</v>
      </c>
      <c r="N39" s="1"/>
      <c r="O39" s="1"/>
    </row>
    <row r="40" spans="1:15" ht="12.75" customHeight="1">
      <c r="A40" s="33">
        <v>30</v>
      </c>
      <c r="B40" s="53" t="s">
        <v>854</v>
      </c>
      <c r="C40" s="31">
        <v>792.3</v>
      </c>
      <c r="D40" s="36">
        <v>794.5</v>
      </c>
      <c r="E40" s="36">
        <v>778.65</v>
      </c>
      <c r="F40" s="36">
        <v>765</v>
      </c>
      <c r="G40" s="36">
        <v>749.15</v>
      </c>
      <c r="H40" s="36">
        <v>808.15</v>
      </c>
      <c r="I40" s="36">
        <v>823.99999999999989</v>
      </c>
      <c r="J40" s="36">
        <v>837.65</v>
      </c>
      <c r="K40" s="31">
        <v>810.35</v>
      </c>
      <c r="L40" s="31">
        <v>780.85</v>
      </c>
      <c r="M40" s="31">
        <v>7.9653700000000001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3332.65</v>
      </c>
      <c r="D41" s="36">
        <v>3393.4833333333336</v>
      </c>
      <c r="E41" s="36">
        <v>3240.166666666667</v>
      </c>
      <c r="F41" s="36">
        <v>3147.6833333333334</v>
      </c>
      <c r="G41" s="36">
        <v>2994.3666666666668</v>
      </c>
      <c r="H41" s="36">
        <v>3485.9666666666672</v>
      </c>
      <c r="I41" s="36">
        <v>3639.2833333333338</v>
      </c>
      <c r="J41" s="36">
        <v>3731.7666666666673</v>
      </c>
      <c r="K41" s="31">
        <v>3546.8</v>
      </c>
      <c r="L41" s="31">
        <v>3301</v>
      </c>
      <c r="M41" s="31">
        <v>1.48868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600.75</v>
      </c>
      <c r="D42" s="36">
        <v>593.48333333333323</v>
      </c>
      <c r="E42" s="36">
        <v>583.11666666666645</v>
      </c>
      <c r="F42" s="36">
        <v>565.48333333333323</v>
      </c>
      <c r="G42" s="36">
        <v>555.11666666666645</v>
      </c>
      <c r="H42" s="36">
        <v>611.11666666666645</v>
      </c>
      <c r="I42" s="36">
        <v>621.48333333333323</v>
      </c>
      <c r="J42" s="36">
        <v>639.11666666666645</v>
      </c>
      <c r="K42" s="31">
        <v>603.85</v>
      </c>
      <c r="L42" s="31">
        <v>575.85</v>
      </c>
      <c r="M42" s="31">
        <v>36.933250000000001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2624.95</v>
      </c>
      <c r="D43" s="36">
        <v>2613.3166666666666</v>
      </c>
      <c r="E43" s="36">
        <v>2522.6333333333332</v>
      </c>
      <c r="F43" s="36">
        <v>2420.3166666666666</v>
      </c>
      <c r="G43" s="36">
        <v>2329.6333333333332</v>
      </c>
      <c r="H43" s="36">
        <v>2715.6333333333332</v>
      </c>
      <c r="I43" s="36">
        <v>2806.3166666666666</v>
      </c>
      <c r="J43" s="36">
        <v>2908.6333333333332</v>
      </c>
      <c r="K43" s="31">
        <v>2704</v>
      </c>
      <c r="L43" s="31">
        <v>2511</v>
      </c>
      <c r="M43" s="31">
        <v>4.7753100000000002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910.05</v>
      </c>
      <c r="D44" s="36">
        <v>912.19999999999993</v>
      </c>
      <c r="E44" s="36">
        <v>898.89999999999986</v>
      </c>
      <c r="F44" s="36">
        <v>887.74999999999989</v>
      </c>
      <c r="G44" s="36">
        <v>874.44999999999982</v>
      </c>
      <c r="H44" s="36">
        <v>923.34999999999991</v>
      </c>
      <c r="I44" s="36">
        <v>936.64999999999986</v>
      </c>
      <c r="J44" s="36">
        <v>947.8</v>
      </c>
      <c r="K44" s="31">
        <v>925.5</v>
      </c>
      <c r="L44" s="31">
        <v>901.05</v>
      </c>
      <c r="M44" s="31">
        <v>1.01447</v>
      </c>
      <c r="N44" s="1"/>
      <c r="O44" s="1"/>
    </row>
    <row r="45" spans="1:15" ht="12.75" customHeight="1">
      <c r="A45" s="33">
        <v>35</v>
      </c>
      <c r="B45" s="53" t="s">
        <v>828</v>
      </c>
      <c r="C45" s="31">
        <v>6090.85</v>
      </c>
      <c r="D45" s="36">
        <v>5955.2666666666664</v>
      </c>
      <c r="E45" s="36">
        <v>5720.583333333333</v>
      </c>
      <c r="F45" s="36">
        <v>5350.3166666666666</v>
      </c>
      <c r="G45" s="36">
        <v>5115.6333333333332</v>
      </c>
      <c r="H45" s="36">
        <v>6325.5333333333328</v>
      </c>
      <c r="I45" s="36">
        <v>6560.2166666666672</v>
      </c>
      <c r="J45" s="36">
        <v>6930.4833333333327</v>
      </c>
      <c r="K45" s="31">
        <v>6189.95</v>
      </c>
      <c r="L45" s="31">
        <v>5585</v>
      </c>
      <c r="M45" s="31">
        <v>2.5960299999999998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5983.2</v>
      </c>
      <c r="D46" s="36">
        <v>5985.2166666666672</v>
      </c>
      <c r="E46" s="36">
        <v>5939.5833333333339</v>
      </c>
      <c r="F46" s="36">
        <v>5895.9666666666672</v>
      </c>
      <c r="G46" s="36">
        <v>5850.3333333333339</v>
      </c>
      <c r="H46" s="36">
        <v>6028.8333333333339</v>
      </c>
      <c r="I46" s="36">
        <v>6074.4666666666672</v>
      </c>
      <c r="J46" s="36">
        <v>6118.0833333333339</v>
      </c>
      <c r="K46" s="31">
        <v>6030.85</v>
      </c>
      <c r="L46" s="31">
        <v>5941.6</v>
      </c>
      <c r="M46" s="31">
        <v>7.6426999999999996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472.95</v>
      </c>
      <c r="D47" s="36">
        <v>482.33333333333331</v>
      </c>
      <c r="E47" s="36">
        <v>461.31666666666661</v>
      </c>
      <c r="F47" s="36">
        <v>449.68333333333328</v>
      </c>
      <c r="G47" s="36">
        <v>428.66666666666657</v>
      </c>
      <c r="H47" s="36">
        <v>493.96666666666664</v>
      </c>
      <c r="I47" s="36">
        <v>514.98333333333335</v>
      </c>
      <c r="J47" s="36">
        <v>526.61666666666667</v>
      </c>
      <c r="K47" s="31">
        <v>503.35</v>
      </c>
      <c r="L47" s="31">
        <v>470.7</v>
      </c>
      <c r="M47" s="31">
        <v>29.235320000000002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313.89999999999998</v>
      </c>
      <c r="D48" s="36">
        <v>313.84999999999997</v>
      </c>
      <c r="E48" s="36">
        <v>308.04999999999995</v>
      </c>
      <c r="F48" s="36">
        <v>302.2</v>
      </c>
      <c r="G48" s="36">
        <v>296.39999999999998</v>
      </c>
      <c r="H48" s="36">
        <v>319.69999999999993</v>
      </c>
      <c r="I48" s="36">
        <v>325.5</v>
      </c>
      <c r="J48" s="36">
        <v>331.34999999999991</v>
      </c>
      <c r="K48" s="31">
        <v>319.64999999999998</v>
      </c>
      <c r="L48" s="31">
        <v>308</v>
      </c>
      <c r="M48" s="31">
        <v>1.9658500000000001</v>
      </c>
      <c r="N48" s="1"/>
      <c r="O48" s="1"/>
    </row>
    <row r="49" spans="1:15" ht="12.75" customHeight="1">
      <c r="A49" s="33">
        <v>39</v>
      </c>
      <c r="B49" s="53" t="s">
        <v>827</v>
      </c>
      <c r="C49" s="31">
        <v>596.6</v>
      </c>
      <c r="D49" s="36">
        <v>596.29999999999995</v>
      </c>
      <c r="E49" s="36">
        <v>571.59999999999991</v>
      </c>
      <c r="F49" s="36">
        <v>546.59999999999991</v>
      </c>
      <c r="G49" s="36">
        <v>521.89999999999986</v>
      </c>
      <c r="H49" s="36">
        <v>621.29999999999995</v>
      </c>
      <c r="I49" s="36">
        <v>646</v>
      </c>
      <c r="J49" s="36">
        <v>671</v>
      </c>
      <c r="K49" s="31">
        <v>621</v>
      </c>
      <c r="L49" s="31">
        <v>571.29999999999995</v>
      </c>
      <c r="M49" s="31">
        <v>33.654980000000002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509.5</v>
      </c>
      <c r="D50" s="36">
        <v>512.65</v>
      </c>
      <c r="E50" s="36">
        <v>502.15</v>
      </c>
      <c r="F50" s="36">
        <v>494.8</v>
      </c>
      <c r="G50" s="36">
        <v>484.3</v>
      </c>
      <c r="H50" s="36">
        <v>520</v>
      </c>
      <c r="I50" s="36">
        <v>530.5</v>
      </c>
      <c r="J50" s="36">
        <v>537.84999999999991</v>
      </c>
      <c r="K50" s="31">
        <v>523.15</v>
      </c>
      <c r="L50" s="31">
        <v>505.3</v>
      </c>
      <c r="M50" s="31">
        <v>0.58955000000000002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161.85</v>
      </c>
      <c r="D51" s="36">
        <v>162.31666666666666</v>
      </c>
      <c r="E51" s="36">
        <v>159.78333333333333</v>
      </c>
      <c r="F51" s="36">
        <v>157.71666666666667</v>
      </c>
      <c r="G51" s="36">
        <v>155.18333333333334</v>
      </c>
      <c r="H51" s="36">
        <v>164.38333333333333</v>
      </c>
      <c r="I51" s="36">
        <v>166.91666666666663</v>
      </c>
      <c r="J51" s="36">
        <v>168.98333333333332</v>
      </c>
      <c r="K51" s="31">
        <v>164.85</v>
      </c>
      <c r="L51" s="31">
        <v>160.25</v>
      </c>
      <c r="M51" s="31">
        <v>190.74491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2867.55</v>
      </c>
      <c r="D52" s="36">
        <v>2871.5</v>
      </c>
      <c r="E52" s="36">
        <v>2846.05</v>
      </c>
      <c r="F52" s="36">
        <v>2824.55</v>
      </c>
      <c r="G52" s="36">
        <v>2799.1000000000004</v>
      </c>
      <c r="H52" s="36">
        <v>2893</v>
      </c>
      <c r="I52" s="36">
        <v>2918.45</v>
      </c>
      <c r="J52" s="36">
        <v>2939.95</v>
      </c>
      <c r="K52" s="31">
        <v>2896.95</v>
      </c>
      <c r="L52" s="31">
        <v>2850</v>
      </c>
      <c r="M52" s="31">
        <v>13.56226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433.85</v>
      </c>
      <c r="D53" s="36">
        <v>432</v>
      </c>
      <c r="E53" s="36">
        <v>427</v>
      </c>
      <c r="F53" s="36">
        <v>420.15</v>
      </c>
      <c r="G53" s="36">
        <v>415.15</v>
      </c>
      <c r="H53" s="36">
        <v>438.85</v>
      </c>
      <c r="I53" s="36">
        <v>443.85</v>
      </c>
      <c r="J53" s="36">
        <v>450.70000000000005</v>
      </c>
      <c r="K53" s="31">
        <v>437</v>
      </c>
      <c r="L53" s="31">
        <v>425.15</v>
      </c>
      <c r="M53" s="31">
        <v>2.8168799999999998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2030.2</v>
      </c>
      <c r="D54" s="36">
        <v>2014.8000000000002</v>
      </c>
      <c r="E54" s="36">
        <v>1972.2000000000003</v>
      </c>
      <c r="F54" s="36">
        <v>1914.2</v>
      </c>
      <c r="G54" s="36">
        <v>1871.6000000000001</v>
      </c>
      <c r="H54" s="36">
        <v>2072.8000000000002</v>
      </c>
      <c r="I54" s="36">
        <v>2115.4000000000005</v>
      </c>
      <c r="J54" s="36">
        <v>2173.4000000000005</v>
      </c>
      <c r="K54" s="31">
        <v>2057.4</v>
      </c>
      <c r="L54" s="31">
        <v>1956.8</v>
      </c>
      <c r="M54" s="31">
        <v>5.1453100000000003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5993.9</v>
      </c>
      <c r="D55" s="36">
        <v>5995.3499999999995</v>
      </c>
      <c r="E55" s="36">
        <v>5930.6999999999989</v>
      </c>
      <c r="F55" s="36">
        <v>5867.4999999999991</v>
      </c>
      <c r="G55" s="36">
        <v>5802.8499999999985</v>
      </c>
      <c r="H55" s="36">
        <v>6058.5499999999993</v>
      </c>
      <c r="I55" s="36">
        <v>6123.1999999999989</v>
      </c>
      <c r="J55" s="36">
        <v>6186.4</v>
      </c>
      <c r="K55" s="31">
        <v>6060</v>
      </c>
      <c r="L55" s="31">
        <v>5932.15</v>
      </c>
      <c r="M55" s="31">
        <v>0.42764999999999997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1001.35</v>
      </c>
      <c r="D56" s="36">
        <v>1000.4833333333332</v>
      </c>
      <c r="E56" s="36">
        <v>985.16666666666652</v>
      </c>
      <c r="F56" s="36">
        <v>968.98333333333323</v>
      </c>
      <c r="G56" s="36">
        <v>953.66666666666652</v>
      </c>
      <c r="H56" s="36">
        <v>1016.6666666666665</v>
      </c>
      <c r="I56" s="36">
        <v>1031.9833333333333</v>
      </c>
      <c r="J56" s="36">
        <v>1048.1666666666665</v>
      </c>
      <c r="K56" s="31">
        <v>1015.8</v>
      </c>
      <c r="L56" s="31">
        <v>984.3</v>
      </c>
      <c r="M56" s="31">
        <v>20.84432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483.25</v>
      </c>
      <c r="D57" s="36">
        <v>486.95</v>
      </c>
      <c r="E57" s="36">
        <v>474.5</v>
      </c>
      <c r="F57" s="36">
        <v>465.75</v>
      </c>
      <c r="G57" s="36">
        <v>453.3</v>
      </c>
      <c r="H57" s="36">
        <v>495.7</v>
      </c>
      <c r="I57" s="36">
        <v>508.14999999999992</v>
      </c>
      <c r="J57" s="36">
        <v>516.9</v>
      </c>
      <c r="K57" s="31">
        <v>499.4</v>
      </c>
      <c r="L57" s="31">
        <v>478.2</v>
      </c>
      <c r="M57" s="31">
        <v>3.3798300000000001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3932.1</v>
      </c>
      <c r="D58" s="36">
        <v>3957.0333333333333</v>
      </c>
      <c r="E58" s="36">
        <v>3879.0666666666666</v>
      </c>
      <c r="F58" s="36">
        <v>3826.0333333333333</v>
      </c>
      <c r="G58" s="36">
        <v>3748.0666666666666</v>
      </c>
      <c r="H58" s="36">
        <v>4010.0666666666666</v>
      </c>
      <c r="I58" s="36">
        <v>4088.0333333333328</v>
      </c>
      <c r="J58" s="36">
        <v>4141.0666666666666</v>
      </c>
      <c r="K58" s="31">
        <v>4035</v>
      </c>
      <c r="L58" s="31">
        <v>3904</v>
      </c>
      <c r="M58" s="31">
        <v>3.48203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1046.4000000000001</v>
      </c>
      <c r="D59" s="36">
        <v>1044.3</v>
      </c>
      <c r="E59" s="36">
        <v>1032.3499999999999</v>
      </c>
      <c r="F59" s="36">
        <v>1018.3</v>
      </c>
      <c r="G59" s="36">
        <v>1006.3499999999999</v>
      </c>
      <c r="H59" s="36">
        <v>1058.3499999999999</v>
      </c>
      <c r="I59" s="36">
        <v>1070.3000000000002</v>
      </c>
      <c r="J59" s="36">
        <v>1084.3499999999999</v>
      </c>
      <c r="K59" s="31">
        <v>1056.25</v>
      </c>
      <c r="L59" s="31">
        <v>1030.25</v>
      </c>
      <c r="M59" s="31">
        <v>177.98175000000001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2802.2</v>
      </c>
      <c r="D60" s="36">
        <v>2783.4</v>
      </c>
      <c r="E60" s="36">
        <v>2708.8</v>
      </c>
      <c r="F60" s="36">
        <v>2615.4</v>
      </c>
      <c r="G60" s="36">
        <v>2540.8000000000002</v>
      </c>
      <c r="H60" s="36">
        <v>2876.8</v>
      </c>
      <c r="I60" s="36">
        <v>2951.3999999999996</v>
      </c>
      <c r="J60" s="36">
        <v>3044.8</v>
      </c>
      <c r="K60" s="31">
        <v>2858</v>
      </c>
      <c r="L60" s="31">
        <v>2690</v>
      </c>
      <c r="M60" s="31">
        <v>10.812189999999999</v>
      </c>
      <c r="N60" s="1"/>
      <c r="O60" s="1"/>
    </row>
    <row r="61" spans="1:15" ht="12.75" customHeight="1">
      <c r="A61" s="33">
        <v>51</v>
      </c>
      <c r="B61" s="53" t="s">
        <v>830</v>
      </c>
      <c r="C61" s="31">
        <v>353.75</v>
      </c>
      <c r="D61" s="36">
        <v>352.33333333333331</v>
      </c>
      <c r="E61" s="36">
        <v>332.41666666666663</v>
      </c>
      <c r="F61" s="36">
        <v>311.08333333333331</v>
      </c>
      <c r="G61" s="36">
        <v>291.16666666666663</v>
      </c>
      <c r="H61" s="36">
        <v>373.66666666666663</v>
      </c>
      <c r="I61" s="36">
        <v>393.58333333333326</v>
      </c>
      <c r="J61" s="36">
        <v>414.91666666666663</v>
      </c>
      <c r="K61" s="31">
        <v>372.25</v>
      </c>
      <c r="L61" s="31">
        <v>331</v>
      </c>
      <c r="M61" s="31">
        <v>152.40607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2082.4</v>
      </c>
      <c r="D62" s="36">
        <v>2067.65</v>
      </c>
      <c r="E62" s="36">
        <v>2040.8000000000002</v>
      </c>
      <c r="F62" s="36">
        <v>1999.2</v>
      </c>
      <c r="G62" s="36">
        <v>1972.3500000000001</v>
      </c>
      <c r="H62" s="36">
        <v>2109.25</v>
      </c>
      <c r="I62" s="36">
        <v>2136.0999999999995</v>
      </c>
      <c r="J62" s="36">
        <v>2177.7000000000003</v>
      </c>
      <c r="K62" s="31">
        <v>2094.5</v>
      </c>
      <c r="L62" s="31">
        <v>2026.05</v>
      </c>
      <c r="M62" s="31">
        <v>4.78329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8350.7000000000007</v>
      </c>
      <c r="D63" s="36">
        <v>8297.6</v>
      </c>
      <c r="E63" s="36">
        <v>8163.1</v>
      </c>
      <c r="F63" s="36">
        <v>7975.5</v>
      </c>
      <c r="G63" s="36">
        <v>7841</v>
      </c>
      <c r="H63" s="36">
        <v>8485.2000000000007</v>
      </c>
      <c r="I63" s="36">
        <v>8619.7000000000007</v>
      </c>
      <c r="J63" s="36">
        <v>8807.3000000000011</v>
      </c>
      <c r="K63" s="31">
        <v>8432.1</v>
      </c>
      <c r="L63" s="31">
        <v>8110</v>
      </c>
      <c r="M63" s="31">
        <v>6.7686999999999999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6514.35</v>
      </c>
      <c r="D64" s="36">
        <v>6484.1166666666659</v>
      </c>
      <c r="E64" s="36">
        <v>6390.2333333333318</v>
      </c>
      <c r="F64" s="36">
        <v>6266.1166666666659</v>
      </c>
      <c r="G64" s="36">
        <v>6172.2333333333318</v>
      </c>
      <c r="H64" s="36">
        <v>6608.2333333333318</v>
      </c>
      <c r="I64" s="36">
        <v>6702.116666666665</v>
      </c>
      <c r="J64" s="36">
        <v>6826.2333333333318</v>
      </c>
      <c r="K64" s="31">
        <v>6578</v>
      </c>
      <c r="L64" s="31">
        <v>6360</v>
      </c>
      <c r="M64" s="31">
        <v>19.704999999999998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1571.45</v>
      </c>
      <c r="D65" s="36">
        <v>1569.5166666666667</v>
      </c>
      <c r="E65" s="36">
        <v>1549.4333333333334</v>
      </c>
      <c r="F65" s="36">
        <v>1527.4166666666667</v>
      </c>
      <c r="G65" s="36">
        <v>1507.3333333333335</v>
      </c>
      <c r="H65" s="36">
        <v>1591.5333333333333</v>
      </c>
      <c r="I65" s="36">
        <v>1611.6166666666668</v>
      </c>
      <c r="J65" s="36">
        <v>1633.6333333333332</v>
      </c>
      <c r="K65" s="31">
        <v>1589.6</v>
      </c>
      <c r="L65" s="31">
        <v>1547.5</v>
      </c>
      <c r="M65" s="31">
        <v>19.295970000000001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8243.75</v>
      </c>
      <c r="D66" s="36">
        <v>8228.5666666666675</v>
      </c>
      <c r="E66" s="36">
        <v>8157.2333333333354</v>
      </c>
      <c r="F66" s="36">
        <v>8070.7166666666681</v>
      </c>
      <c r="G66" s="36">
        <v>7999.3833333333359</v>
      </c>
      <c r="H66" s="36">
        <v>8315.0833333333358</v>
      </c>
      <c r="I66" s="36">
        <v>8386.4166666666679</v>
      </c>
      <c r="J66" s="36">
        <v>8472.9333333333343</v>
      </c>
      <c r="K66" s="31">
        <v>8299.9</v>
      </c>
      <c r="L66" s="31">
        <v>8142.05</v>
      </c>
      <c r="M66" s="31">
        <v>0.46749000000000002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2100.9499999999998</v>
      </c>
      <c r="D67" s="36">
        <v>2096.2166666666667</v>
      </c>
      <c r="E67" s="36">
        <v>2062.7333333333336</v>
      </c>
      <c r="F67" s="36">
        <v>2024.5166666666669</v>
      </c>
      <c r="G67" s="36">
        <v>1991.0333333333338</v>
      </c>
      <c r="H67" s="36">
        <v>2134.4333333333334</v>
      </c>
      <c r="I67" s="36">
        <v>2167.9166666666661</v>
      </c>
      <c r="J67" s="36">
        <v>2206.1333333333332</v>
      </c>
      <c r="K67" s="31">
        <v>2129.6999999999998</v>
      </c>
      <c r="L67" s="31">
        <v>2058</v>
      </c>
      <c r="M67" s="31">
        <v>0.69138999999999995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2267</v>
      </c>
      <c r="D68" s="36">
        <v>2262.0499999999997</v>
      </c>
      <c r="E68" s="36">
        <v>2237.9499999999994</v>
      </c>
      <c r="F68" s="36">
        <v>2208.8999999999996</v>
      </c>
      <c r="G68" s="36">
        <v>2184.7999999999993</v>
      </c>
      <c r="H68" s="36">
        <v>2291.0999999999995</v>
      </c>
      <c r="I68" s="36">
        <v>2315.1999999999998</v>
      </c>
      <c r="J68" s="36">
        <v>2344.2499999999995</v>
      </c>
      <c r="K68" s="31">
        <v>2286.15</v>
      </c>
      <c r="L68" s="31">
        <v>2233</v>
      </c>
      <c r="M68" s="31">
        <v>2.8279200000000002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359.25</v>
      </c>
      <c r="D69" s="36">
        <v>357.06666666666666</v>
      </c>
      <c r="E69" s="36">
        <v>352.18333333333334</v>
      </c>
      <c r="F69" s="36">
        <v>345.11666666666667</v>
      </c>
      <c r="G69" s="36">
        <v>340.23333333333335</v>
      </c>
      <c r="H69" s="36">
        <v>364.13333333333333</v>
      </c>
      <c r="I69" s="36">
        <v>369.01666666666665</v>
      </c>
      <c r="J69" s="36">
        <v>376.08333333333331</v>
      </c>
      <c r="K69" s="31">
        <v>361.95</v>
      </c>
      <c r="L69" s="31">
        <v>350</v>
      </c>
      <c r="M69" s="31">
        <v>19.185269999999999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183.15</v>
      </c>
      <c r="D70" s="36">
        <v>182.75</v>
      </c>
      <c r="E70" s="36">
        <v>179.5</v>
      </c>
      <c r="F70" s="36">
        <v>175.85</v>
      </c>
      <c r="G70" s="36">
        <v>172.6</v>
      </c>
      <c r="H70" s="36">
        <v>186.4</v>
      </c>
      <c r="I70" s="36">
        <v>189.65</v>
      </c>
      <c r="J70" s="36">
        <v>193.3</v>
      </c>
      <c r="K70" s="31">
        <v>186</v>
      </c>
      <c r="L70" s="31">
        <v>179.1</v>
      </c>
      <c r="M70" s="31">
        <v>122.23804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254</v>
      </c>
      <c r="D71" s="36">
        <v>255.21666666666667</v>
      </c>
      <c r="E71" s="36">
        <v>248.93333333333334</v>
      </c>
      <c r="F71" s="36">
        <v>243.86666666666667</v>
      </c>
      <c r="G71" s="36">
        <v>237.58333333333334</v>
      </c>
      <c r="H71" s="36">
        <v>260.2833333333333</v>
      </c>
      <c r="I71" s="36">
        <v>266.56666666666672</v>
      </c>
      <c r="J71" s="36">
        <v>271.63333333333333</v>
      </c>
      <c r="K71" s="31">
        <v>261.5</v>
      </c>
      <c r="L71" s="31">
        <v>250.15</v>
      </c>
      <c r="M71" s="31">
        <v>171.26874000000001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134.30000000000001</v>
      </c>
      <c r="D72" s="36">
        <v>131.83333333333334</v>
      </c>
      <c r="E72" s="36">
        <v>128.06666666666669</v>
      </c>
      <c r="F72" s="36">
        <v>121.83333333333334</v>
      </c>
      <c r="G72" s="36">
        <v>118.06666666666669</v>
      </c>
      <c r="H72" s="36">
        <v>138.06666666666669</v>
      </c>
      <c r="I72" s="36">
        <v>141.83333333333334</v>
      </c>
      <c r="J72" s="36">
        <v>148.06666666666669</v>
      </c>
      <c r="K72" s="31">
        <v>135.6</v>
      </c>
      <c r="L72" s="31">
        <v>125.6</v>
      </c>
      <c r="M72" s="31">
        <v>251.12860000000001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59.4</v>
      </c>
      <c r="D73" s="36">
        <v>58.316666666666663</v>
      </c>
      <c r="E73" s="36">
        <v>56.633333333333326</v>
      </c>
      <c r="F73" s="36">
        <v>53.86666666666666</v>
      </c>
      <c r="G73" s="36">
        <v>52.183333333333323</v>
      </c>
      <c r="H73" s="36">
        <v>61.083333333333329</v>
      </c>
      <c r="I73" s="36">
        <v>62.766666666666666</v>
      </c>
      <c r="J73" s="36">
        <v>65.533333333333331</v>
      </c>
      <c r="K73" s="31">
        <v>60</v>
      </c>
      <c r="L73" s="31">
        <v>55.55</v>
      </c>
      <c r="M73" s="31">
        <v>766.88108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1390.5</v>
      </c>
      <c r="D74" s="36">
        <v>1398.6000000000001</v>
      </c>
      <c r="E74" s="36">
        <v>1378.3500000000004</v>
      </c>
      <c r="F74" s="36">
        <v>1366.2000000000003</v>
      </c>
      <c r="G74" s="36">
        <v>1345.9500000000005</v>
      </c>
      <c r="H74" s="36">
        <v>1410.7500000000002</v>
      </c>
      <c r="I74" s="36">
        <v>1430.9999999999998</v>
      </c>
      <c r="J74" s="36">
        <v>1443.15</v>
      </c>
      <c r="K74" s="31">
        <v>1418.85</v>
      </c>
      <c r="L74" s="31">
        <v>1386.45</v>
      </c>
      <c r="M74" s="31">
        <v>4.2177199999999999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4983.8999999999996</v>
      </c>
      <c r="D75" s="36">
        <v>5036.6833333333334</v>
      </c>
      <c r="E75" s="36">
        <v>4848.416666666667</v>
      </c>
      <c r="F75" s="36">
        <v>4712.9333333333334</v>
      </c>
      <c r="G75" s="36">
        <v>4524.666666666667</v>
      </c>
      <c r="H75" s="36">
        <v>5172.166666666667</v>
      </c>
      <c r="I75" s="36">
        <v>5360.4333333333334</v>
      </c>
      <c r="J75" s="36">
        <v>5495.916666666667</v>
      </c>
      <c r="K75" s="31">
        <v>5224.95</v>
      </c>
      <c r="L75" s="31">
        <v>4901.2</v>
      </c>
      <c r="M75" s="31">
        <v>0.49724000000000002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557.79999999999995</v>
      </c>
      <c r="D76" s="36">
        <v>560.43333333333328</v>
      </c>
      <c r="E76" s="36">
        <v>553.36666666666656</v>
      </c>
      <c r="F76" s="36">
        <v>548.93333333333328</v>
      </c>
      <c r="G76" s="36">
        <v>541.86666666666656</v>
      </c>
      <c r="H76" s="36">
        <v>564.86666666666656</v>
      </c>
      <c r="I76" s="36">
        <v>571.93333333333339</v>
      </c>
      <c r="J76" s="36">
        <v>576.36666666666656</v>
      </c>
      <c r="K76" s="31">
        <v>567.5</v>
      </c>
      <c r="L76" s="31">
        <v>556</v>
      </c>
      <c r="M76" s="31">
        <v>7.1068800000000003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1681.9</v>
      </c>
      <c r="D77" s="36">
        <v>1660.5166666666667</v>
      </c>
      <c r="E77" s="36">
        <v>1623.4333333333334</v>
      </c>
      <c r="F77" s="36">
        <v>1564.9666666666667</v>
      </c>
      <c r="G77" s="36">
        <v>1527.8833333333334</v>
      </c>
      <c r="H77" s="36">
        <v>1718.9833333333333</v>
      </c>
      <c r="I77" s="36">
        <v>1756.0666666666668</v>
      </c>
      <c r="J77" s="36">
        <v>1814.5333333333333</v>
      </c>
      <c r="K77" s="31">
        <v>1697.6</v>
      </c>
      <c r="L77" s="31">
        <v>1602.05</v>
      </c>
      <c r="M77" s="31">
        <v>9.8266600000000004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188.85</v>
      </c>
      <c r="D78" s="36">
        <v>188.23333333333335</v>
      </c>
      <c r="E78" s="36">
        <v>179.7166666666667</v>
      </c>
      <c r="F78" s="36">
        <v>170.58333333333334</v>
      </c>
      <c r="G78" s="36">
        <v>162.06666666666669</v>
      </c>
      <c r="H78" s="36">
        <v>197.3666666666667</v>
      </c>
      <c r="I78" s="36">
        <v>205.88333333333335</v>
      </c>
      <c r="J78" s="36">
        <v>215.01666666666671</v>
      </c>
      <c r="K78" s="31">
        <v>196.75</v>
      </c>
      <c r="L78" s="31">
        <v>179.1</v>
      </c>
      <c r="M78" s="31">
        <v>887.81998999999996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1119.5</v>
      </c>
      <c r="D79" s="36">
        <v>1116.4166666666667</v>
      </c>
      <c r="E79" s="36">
        <v>1102.1833333333334</v>
      </c>
      <c r="F79" s="36">
        <v>1084.8666666666666</v>
      </c>
      <c r="G79" s="36">
        <v>1070.6333333333332</v>
      </c>
      <c r="H79" s="36">
        <v>1133.7333333333336</v>
      </c>
      <c r="I79" s="36">
        <v>1147.9666666666667</v>
      </c>
      <c r="J79" s="36">
        <v>1165.2833333333338</v>
      </c>
      <c r="K79" s="31">
        <v>1130.6500000000001</v>
      </c>
      <c r="L79" s="31">
        <v>1099.0999999999999</v>
      </c>
      <c r="M79" s="31">
        <v>10.040649999999999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216.75</v>
      </c>
      <c r="D80" s="36">
        <v>217.18333333333331</v>
      </c>
      <c r="E80" s="36">
        <v>206.66666666666663</v>
      </c>
      <c r="F80" s="36">
        <v>196.58333333333331</v>
      </c>
      <c r="G80" s="36">
        <v>186.06666666666663</v>
      </c>
      <c r="H80" s="36">
        <v>227.26666666666662</v>
      </c>
      <c r="I80" s="36">
        <v>237.78333333333333</v>
      </c>
      <c r="J80" s="36">
        <v>247.86666666666662</v>
      </c>
      <c r="K80" s="31">
        <v>227.7</v>
      </c>
      <c r="L80" s="31">
        <v>207.1</v>
      </c>
      <c r="M80" s="31">
        <v>525.63647000000003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586.45000000000005</v>
      </c>
      <c r="D81" s="36">
        <v>581.81666666666672</v>
      </c>
      <c r="E81" s="36">
        <v>563.63333333333344</v>
      </c>
      <c r="F81" s="36">
        <v>540.81666666666672</v>
      </c>
      <c r="G81" s="36">
        <v>522.63333333333344</v>
      </c>
      <c r="H81" s="36">
        <v>604.63333333333344</v>
      </c>
      <c r="I81" s="36">
        <v>622.81666666666661</v>
      </c>
      <c r="J81" s="36">
        <v>645.63333333333344</v>
      </c>
      <c r="K81" s="31">
        <v>600</v>
      </c>
      <c r="L81" s="31">
        <v>559</v>
      </c>
      <c r="M81" s="31">
        <v>285.19659000000001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1220</v>
      </c>
      <c r="D82" s="36">
        <v>1210.2166666666667</v>
      </c>
      <c r="E82" s="36">
        <v>1197.6333333333334</v>
      </c>
      <c r="F82" s="36">
        <v>1175.2666666666667</v>
      </c>
      <c r="G82" s="36">
        <v>1162.6833333333334</v>
      </c>
      <c r="H82" s="36">
        <v>1232.5833333333335</v>
      </c>
      <c r="I82" s="36">
        <v>1245.1666666666665</v>
      </c>
      <c r="J82" s="36">
        <v>1267.5333333333335</v>
      </c>
      <c r="K82" s="31">
        <v>1222.8</v>
      </c>
      <c r="L82" s="31">
        <v>1187.8499999999999</v>
      </c>
      <c r="M82" s="31">
        <v>101.15416</v>
      </c>
      <c r="N82" s="1"/>
      <c r="O82" s="1"/>
    </row>
    <row r="83" spans="1:15" ht="12.75" customHeight="1">
      <c r="A83" s="33">
        <v>73</v>
      </c>
      <c r="B83" s="53" t="s">
        <v>829</v>
      </c>
      <c r="C83" s="31">
        <v>484.95</v>
      </c>
      <c r="D83" s="36">
        <v>485.86666666666662</v>
      </c>
      <c r="E83" s="36">
        <v>475.18333333333322</v>
      </c>
      <c r="F83" s="36">
        <v>465.41666666666663</v>
      </c>
      <c r="G83" s="36">
        <v>454.73333333333323</v>
      </c>
      <c r="H83" s="36">
        <v>495.63333333333321</v>
      </c>
      <c r="I83" s="36">
        <v>506.31666666666661</v>
      </c>
      <c r="J83" s="36">
        <v>516.08333333333326</v>
      </c>
      <c r="K83" s="31">
        <v>496.55</v>
      </c>
      <c r="L83" s="31">
        <v>476.1</v>
      </c>
      <c r="M83" s="31">
        <v>3.42313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251.65</v>
      </c>
      <c r="D84" s="36">
        <v>254.83333333333334</v>
      </c>
      <c r="E84" s="36">
        <v>247.06666666666666</v>
      </c>
      <c r="F84" s="36">
        <v>242.48333333333332</v>
      </c>
      <c r="G84" s="36">
        <v>234.71666666666664</v>
      </c>
      <c r="H84" s="36">
        <v>259.41666666666669</v>
      </c>
      <c r="I84" s="36">
        <v>267.18333333333339</v>
      </c>
      <c r="J84" s="36">
        <v>271.76666666666671</v>
      </c>
      <c r="K84" s="31">
        <v>262.60000000000002</v>
      </c>
      <c r="L84" s="31">
        <v>250.25</v>
      </c>
      <c r="M84" s="31">
        <v>100.73254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1413.9</v>
      </c>
      <c r="D85" s="36">
        <v>1423.2333333333336</v>
      </c>
      <c r="E85" s="36">
        <v>1385.5166666666671</v>
      </c>
      <c r="F85" s="36">
        <v>1357.1333333333334</v>
      </c>
      <c r="G85" s="36">
        <v>1319.416666666667</v>
      </c>
      <c r="H85" s="36">
        <v>1451.6166666666672</v>
      </c>
      <c r="I85" s="36">
        <v>1489.3333333333335</v>
      </c>
      <c r="J85" s="36">
        <v>1517.7166666666674</v>
      </c>
      <c r="K85" s="31">
        <v>1460.95</v>
      </c>
      <c r="L85" s="31">
        <v>1394.85</v>
      </c>
      <c r="M85" s="31">
        <v>1.90364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755.7</v>
      </c>
      <c r="D86" s="36">
        <v>750.41666666666663</v>
      </c>
      <c r="E86" s="36">
        <v>740.33333333333326</v>
      </c>
      <c r="F86" s="36">
        <v>724.96666666666658</v>
      </c>
      <c r="G86" s="36">
        <v>714.88333333333321</v>
      </c>
      <c r="H86" s="36">
        <v>765.7833333333333</v>
      </c>
      <c r="I86" s="36">
        <v>775.86666666666656</v>
      </c>
      <c r="J86" s="36">
        <v>791.23333333333335</v>
      </c>
      <c r="K86" s="31">
        <v>760.5</v>
      </c>
      <c r="L86" s="31">
        <v>735.05</v>
      </c>
      <c r="M86" s="31">
        <v>13.721159999999999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5699.85</v>
      </c>
      <c r="D87" s="36">
        <v>5704.1333333333341</v>
      </c>
      <c r="E87" s="36">
        <v>5663.3166666666684</v>
      </c>
      <c r="F87" s="36">
        <v>5626.7833333333347</v>
      </c>
      <c r="G87" s="36">
        <v>5585.966666666669</v>
      </c>
      <c r="H87" s="36">
        <v>5740.6666666666679</v>
      </c>
      <c r="I87" s="36">
        <v>5781.4833333333336</v>
      </c>
      <c r="J87" s="36">
        <v>5818.0166666666673</v>
      </c>
      <c r="K87" s="31">
        <v>5744.95</v>
      </c>
      <c r="L87" s="31">
        <v>5667.6</v>
      </c>
      <c r="M87" s="31">
        <v>0.25353999999999999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1280</v>
      </c>
      <c r="D88" s="36">
        <v>1274.7</v>
      </c>
      <c r="E88" s="36">
        <v>1259.4000000000001</v>
      </c>
      <c r="F88" s="36">
        <v>1238.8</v>
      </c>
      <c r="G88" s="36">
        <v>1223.5</v>
      </c>
      <c r="H88" s="36">
        <v>1295.3000000000002</v>
      </c>
      <c r="I88" s="36">
        <v>1310.5999999999999</v>
      </c>
      <c r="J88" s="36">
        <v>1331.2000000000003</v>
      </c>
      <c r="K88" s="31">
        <v>1290</v>
      </c>
      <c r="L88" s="31">
        <v>1254.0999999999999</v>
      </c>
      <c r="M88" s="31">
        <v>2.9241199999999998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1609.95</v>
      </c>
      <c r="D89" s="36">
        <v>1601.25</v>
      </c>
      <c r="E89" s="36">
        <v>1577.5</v>
      </c>
      <c r="F89" s="36">
        <v>1545.05</v>
      </c>
      <c r="G89" s="36">
        <v>1521.3</v>
      </c>
      <c r="H89" s="36">
        <v>1633.7</v>
      </c>
      <c r="I89" s="36">
        <v>1657.45</v>
      </c>
      <c r="J89" s="36">
        <v>1689.9</v>
      </c>
      <c r="K89" s="31">
        <v>1625</v>
      </c>
      <c r="L89" s="31">
        <v>1568.8</v>
      </c>
      <c r="M89" s="31">
        <v>0.47494999999999998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498.25</v>
      </c>
      <c r="D90" s="36">
        <v>502.41666666666669</v>
      </c>
      <c r="E90" s="36">
        <v>488.83333333333337</v>
      </c>
      <c r="F90" s="36">
        <v>479.41666666666669</v>
      </c>
      <c r="G90" s="36">
        <v>465.83333333333337</v>
      </c>
      <c r="H90" s="36">
        <v>511.83333333333337</v>
      </c>
      <c r="I90" s="36">
        <v>525.41666666666674</v>
      </c>
      <c r="J90" s="36">
        <v>534.83333333333337</v>
      </c>
      <c r="K90" s="31">
        <v>516</v>
      </c>
      <c r="L90" s="31">
        <v>493</v>
      </c>
      <c r="M90" s="31">
        <v>5.24681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29571.55</v>
      </c>
      <c r="D91" s="36">
        <v>29430.116666666669</v>
      </c>
      <c r="E91" s="36">
        <v>29096.433333333338</v>
      </c>
      <c r="F91" s="36">
        <v>28621.316666666669</v>
      </c>
      <c r="G91" s="36">
        <v>28287.633333333339</v>
      </c>
      <c r="H91" s="36">
        <v>29905.233333333337</v>
      </c>
      <c r="I91" s="36">
        <v>30238.916666666672</v>
      </c>
      <c r="J91" s="36">
        <v>30714.033333333336</v>
      </c>
      <c r="K91" s="31">
        <v>29763.8</v>
      </c>
      <c r="L91" s="31">
        <v>28955</v>
      </c>
      <c r="M91" s="31">
        <v>0.53434000000000004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869.3</v>
      </c>
      <c r="D92" s="36">
        <v>863.7166666666667</v>
      </c>
      <c r="E92" s="36">
        <v>839.58333333333337</v>
      </c>
      <c r="F92" s="36">
        <v>809.86666666666667</v>
      </c>
      <c r="G92" s="36">
        <v>785.73333333333335</v>
      </c>
      <c r="H92" s="36">
        <v>893.43333333333339</v>
      </c>
      <c r="I92" s="36">
        <v>917.56666666666661</v>
      </c>
      <c r="J92" s="36">
        <v>947.28333333333342</v>
      </c>
      <c r="K92" s="31">
        <v>887.85</v>
      </c>
      <c r="L92" s="31">
        <v>834</v>
      </c>
      <c r="M92" s="31">
        <v>5.4025100000000004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16.75</v>
      </c>
      <c r="D93" s="36">
        <v>16.683333333333334</v>
      </c>
      <c r="E93" s="36">
        <v>16.366666666666667</v>
      </c>
      <c r="F93" s="36">
        <v>15.983333333333334</v>
      </c>
      <c r="G93" s="36">
        <v>15.666666666666668</v>
      </c>
      <c r="H93" s="36">
        <v>17.066666666666666</v>
      </c>
      <c r="I93" s="36">
        <v>17.383333333333336</v>
      </c>
      <c r="J93" s="36">
        <v>17.766666666666666</v>
      </c>
      <c r="K93" s="31">
        <v>17</v>
      </c>
      <c r="L93" s="31">
        <v>16.3</v>
      </c>
      <c r="M93" s="31">
        <v>116.49963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4974.2</v>
      </c>
      <c r="D94" s="36">
        <v>4964.9666666666662</v>
      </c>
      <c r="E94" s="36">
        <v>4921.2333333333327</v>
      </c>
      <c r="F94" s="36">
        <v>4868.2666666666664</v>
      </c>
      <c r="G94" s="36">
        <v>4824.5333333333328</v>
      </c>
      <c r="H94" s="36">
        <v>5017.9333333333325</v>
      </c>
      <c r="I94" s="36">
        <v>5061.6666666666661</v>
      </c>
      <c r="J94" s="36">
        <v>5114.6333333333323</v>
      </c>
      <c r="K94" s="31">
        <v>5008.7</v>
      </c>
      <c r="L94" s="31">
        <v>4912</v>
      </c>
      <c r="M94" s="31">
        <v>4.9157099999999998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1741.65</v>
      </c>
      <c r="D95" s="36">
        <v>1713.8833333333332</v>
      </c>
      <c r="E95" s="36">
        <v>1678.7666666666664</v>
      </c>
      <c r="F95" s="36">
        <v>1615.8833333333332</v>
      </c>
      <c r="G95" s="36">
        <v>1580.7666666666664</v>
      </c>
      <c r="H95" s="36">
        <v>1776.7666666666664</v>
      </c>
      <c r="I95" s="36">
        <v>1811.8833333333332</v>
      </c>
      <c r="J95" s="36">
        <v>1874.7666666666664</v>
      </c>
      <c r="K95" s="31">
        <v>1749</v>
      </c>
      <c r="L95" s="31">
        <v>1651</v>
      </c>
      <c r="M95" s="31">
        <v>1.5988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581.35</v>
      </c>
      <c r="D96" s="36">
        <v>580.75</v>
      </c>
      <c r="E96" s="36">
        <v>571.6</v>
      </c>
      <c r="F96" s="36">
        <v>561.85</v>
      </c>
      <c r="G96" s="36">
        <v>552.70000000000005</v>
      </c>
      <c r="H96" s="36">
        <v>590.5</v>
      </c>
      <c r="I96" s="36">
        <v>599.65000000000009</v>
      </c>
      <c r="J96" s="36">
        <v>609.4</v>
      </c>
      <c r="K96" s="31">
        <v>589.9</v>
      </c>
      <c r="L96" s="31">
        <v>571</v>
      </c>
      <c r="M96" s="31">
        <v>1.4216800000000001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117.45</v>
      </c>
      <c r="D97" s="36">
        <v>116.2</v>
      </c>
      <c r="E97" s="36">
        <v>113.65</v>
      </c>
      <c r="F97" s="36">
        <v>109.85000000000001</v>
      </c>
      <c r="G97" s="36">
        <v>107.30000000000001</v>
      </c>
      <c r="H97" s="36">
        <v>120</v>
      </c>
      <c r="I97" s="36">
        <v>122.54999999999998</v>
      </c>
      <c r="J97" s="36">
        <v>126.35</v>
      </c>
      <c r="K97" s="31">
        <v>118.75</v>
      </c>
      <c r="L97" s="31">
        <v>112.4</v>
      </c>
      <c r="M97" s="31">
        <v>45.318049999999999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469.7</v>
      </c>
      <c r="D98" s="36">
        <v>473.01666666666671</v>
      </c>
      <c r="E98" s="36">
        <v>461.03333333333342</v>
      </c>
      <c r="F98" s="36">
        <v>452.36666666666673</v>
      </c>
      <c r="G98" s="36">
        <v>440.38333333333344</v>
      </c>
      <c r="H98" s="36">
        <v>481.68333333333339</v>
      </c>
      <c r="I98" s="36">
        <v>493.66666666666663</v>
      </c>
      <c r="J98" s="36">
        <v>502.33333333333337</v>
      </c>
      <c r="K98" s="31">
        <v>485</v>
      </c>
      <c r="L98" s="31">
        <v>464.35</v>
      </c>
      <c r="M98" s="31">
        <v>64.270169999999993</v>
      </c>
      <c r="N98" s="1"/>
      <c r="O98" s="1"/>
    </row>
    <row r="99" spans="1:15" ht="12.75" customHeight="1">
      <c r="A99" s="33">
        <v>89</v>
      </c>
      <c r="B99" s="53" t="s">
        <v>825</v>
      </c>
      <c r="C99" s="31">
        <v>434.6</v>
      </c>
      <c r="D99" s="36">
        <v>432.7833333333333</v>
      </c>
      <c r="E99" s="36">
        <v>426.86666666666662</v>
      </c>
      <c r="F99" s="36">
        <v>419.13333333333333</v>
      </c>
      <c r="G99" s="36">
        <v>413.21666666666664</v>
      </c>
      <c r="H99" s="36">
        <v>440.51666666666659</v>
      </c>
      <c r="I99" s="36">
        <v>446.43333333333334</v>
      </c>
      <c r="J99" s="36">
        <v>454.16666666666657</v>
      </c>
      <c r="K99" s="31">
        <v>438.7</v>
      </c>
      <c r="L99" s="31">
        <v>425.05</v>
      </c>
      <c r="M99" s="31">
        <v>3.5611199999999998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4976.8</v>
      </c>
      <c r="D100" s="36">
        <v>4986.666666666667</v>
      </c>
      <c r="E100" s="36">
        <v>4924.3833333333341</v>
      </c>
      <c r="F100" s="36">
        <v>4871.9666666666672</v>
      </c>
      <c r="G100" s="36">
        <v>4809.6833333333343</v>
      </c>
      <c r="H100" s="36">
        <v>5039.0833333333339</v>
      </c>
      <c r="I100" s="36">
        <v>5101.3666666666668</v>
      </c>
      <c r="J100" s="36">
        <v>5153.7833333333338</v>
      </c>
      <c r="K100" s="31">
        <v>5048.95</v>
      </c>
      <c r="L100" s="31">
        <v>4934.25</v>
      </c>
      <c r="M100" s="31">
        <v>0.26133000000000001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343.05</v>
      </c>
      <c r="D101" s="36">
        <v>344.5333333333333</v>
      </c>
      <c r="E101" s="36">
        <v>334.81666666666661</v>
      </c>
      <c r="F101" s="36">
        <v>326.58333333333331</v>
      </c>
      <c r="G101" s="36">
        <v>316.86666666666662</v>
      </c>
      <c r="H101" s="36">
        <v>352.76666666666659</v>
      </c>
      <c r="I101" s="36">
        <v>362.48333333333329</v>
      </c>
      <c r="J101" s="36">
        <v>370.71666666666658</v>
      </c>
      <c r="K101" s="31">
        <v>354.25</v>
      </c>
      <c r="L101" s="31">
        <v>336.3</v>
      </c>
      <c r="M101" s="31">
        <v>2.28186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232.25</v>
      </c>
      <c r="D102" s="36">
        <v>231.7166666666667</v>
      </c>
      <c r="E102" s="36">
        <v>223.5833333333334</v>
      </c>
      <c r="F102" s="36">
        <v>214.91666666666671</v>
      </c>
      <c r="G102" s="36">
        <v>206.78333333333342</v>
      </c>
      <c r="H102" s="36">
        <v>240.38333333333338</v>
      </c>
      <c r="I102" s="36">
        <v>248.51666666666671</v>
      </c>
      <c r="J102" s="36">
        <v>257.18333333333339</v>
      </c>
      <c r="K102" s="31">
        <v>239.85</v>
      </c>
      <c r="L102" s="31">
        <v>223.05</v>
      </c>
      <c r="M102" s="31">
        <v>126.89044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724.45</v>
      </c>
      <c r="D103" s="36">
        <v>722.65000000000009</v>
      </c>
      <c r="E103" s="36">
        <v>710.95000000000016</v>
      </c>
      <c r="F103" s="36">
        <v>697.45</v>
      </c>
      <c r="G103" s="36">
        <v>685.75000000000011</v>
      </c>
      <c r="H103" s="36">
        <v>736.1500000000002</v>
      </c>
      <c r="I103" s="36">
        <v>747.85</v>
      </c>
      <c r="J103" s="36">
        <v>761.35000000000025</v>
      </c>
      <c r="K103" s="31">
        <v>734.35</v>
      </c>
      <c r="L103" s="31">
        <v>709.15</v>
      </c>
      <c r="M103" s="31">
        <v>7.3469199999999999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549.15</v>
      </c>
      <c r="D104" s="36">
        <v>544.30000000000007</v>
      </c>
      <c r="E104" s="36">
        <v>534.60000000000014</v>
      </c>
      <c r="F104" s="36">
        <v>520.05000000000007</v>
      </c>
      <c r="G104" s="36">
        <v>510.35000000000014</v>
      </c>
      <c r="H104" s="36">
        <v>558.85000000000014</v>
      </c>
      <c r="I104" s="36">
        <v>568.55000000000018</v>
      </c>
      <c r="J104" s="36">
        <v>583.10000000000014</v>
      </c>
      <c r="K104" s="31">
        <v>554</v>
      </c>
      <c r="L104" s="31">
        <v>529.75</v>
      </c>
      <c r="M104" s="31">
        <v>95.271249999999995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208.5</v>
      </c>
      <c r="D105" s="36">
        <v>208.16666666666666</v>
      </c>
      <c r="E105" s="36">
        <v>203.2833333333333</v>
      </c>
      <c r="F105" s="36">
        <v>198.06666666666663</v>
      </c>
      <c r="G105" s="36">
        <v>193.18333333333328</v>
      </c>
      <c r="H105" s="36">
        <v>213.38333333333333</v>
      </c>
      <c r="I105" s="36">
        <v>218.26666666666671</v>
      </c>
      <c r="J105" s="36">
        <v>223.48333333333335</v>
      </c>
      <c r="K105" s="31">
        <v>213.05</v>
      </c>
      <c r="L105" s="31">
        <v>202.95</v>
      </c>
      <c r="M105" s="31">
        <v>1.1593599999999999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1096.1500000000001</v>
      </c>
      <c r="D106" s="36">
        <v>1085.05</v>
      </c>
      <c r="E106" s="36">
        <v>1063.0999999999999</v>
      </c>
      <c r="F106" s="36">
        <v>1030.05</v>
      </c>
      <c r="G106" s="36">
        <v>1008.0999999999999</v>
      </c>
      <c r="H106" s="36">
        <v>1118.0999999999999</v>
      </c>
      <c r="I106" s="36">
        <v>1140.0500000000002</v>
      </c>
      <c r="J106" s="36">
        <v>1173.0999999999999</v>
      </c>
      <c r="K106" s="31">
        <v>1107</v>
      </c>
      <c r="L106" s="31">
        <v>1052</v>
      </c>
      <c r="M106" s="31">
        <v>0.94499999999999995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197.15</v>
      </c>
      <c r="D107" s="36">
        <v>197.63333333333335</v>
      </c>
      <c r="E107" s="36">
        <v>192.56666666666672</v>
      </c>
      <c r="F107" s="36">
        <v>187.98333333333338</v>
      </c>
      <c r="G107" s="36">
        <v>182.91666666666674</v>
      </c>
      <c r="H107" s="36">
        <v>202.2166666666667</v>
      </c>
      <c r="I107" s="36">
        <v>207.28333333333336</v>
      </c>
      <c r="J107" s="36">
        <v>211.86666666666667</v>
      </c>
      <c r="K107" s="31">
        <v>202.7</v>
      </c>
      <c r="L107" s="31">
        <v>193.05</v>
      </c>
      <c r="M107" s="31">
        <v>38.911380000000001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2500.1</v>
      </c>
      <c r="D108" s="36">
        <v>2494.6166666666663</v>
      </c>
      <c r="E108" s="36">
        <v>2433.6833333333325</v>
      </c>
      <c r="F108" s="36">
        <v>2367.266666666666</v>
      </c>
      <c r="G108" s="36">
        <v>2306.3333333333321</v>
      </c>
      <c r="H108" s="36">
        <v>2561.0333333333328</v>
      </c>
      <c r="I108" s="36">
        <v>2621.9666666666662</v>
      </c>
      <c r="J108" s="36">
        <v>2688.3833333333332</v>
      </c>
      <c r="K108" s="31">
        <v>2555.5500000000002</v>
      </c>
      <c r="L108" s="31">
        <v>2428.1999999999998</v>
      </c>
      <c r="M108" s="31">
        <v>1.43876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59.5</v>
      </c>
      <c r="D109" s="36">
        <v>59.516666666666673</v>
      </c>
      <c r="E109" s="36">
        <v>57.333333333333343</v>
      </c>
      <c r="F109" s="36">
        <v>55.166666666666671</v>
      </c>
      <c r="G109" s="36">
        <v>52.983333333333341</v>
      </c>
      <c r="H109" s="36">
        <v>61.683333333333344</v>
      </c>
      <c r="I109" s="36">
        <v>63.866666666666667</v>
      </c>
      <c r="J109" s="36">
        <v>66.033333333333346</v>
      </c>
      <c r="K109" s="31">
        <v>61.7</v>
      </c>
      <c r="L109" s="31">
        <v>57.35</v>
      </c>
      <c r="M109" s="31">
        <v>268.90962000000002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1719.7</v>
      </c>
      <c r="D110" s="36">
        <v>1722.5</v>
      </c>
      <c r="E110" s="36">
        <v>1687.3</v>
      </c>
      <c r="F110" s="36">
        <v>1654.8999999999999</v>
      </c>
      <c r="G110" s="36">
        <v>1619.6999999999998</v>
      </c>
      <c r="H110" s="36">
        <v>1754.9</v>
      </c>
      <c r="I110" s="36">
        <v>1790.1</v>
      </c>
      <c r="J110" s="36">
        <v>1822.5000000000002</v>
      </c>
      <c r="K110" s="31">
        <v>1757.7</v>
      </c>
      <c r="L110" s="31">
        <v>1690.1</v>
      </c>
      <c r="M110" s="31">
        <v>8.6461699999999997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667.05</v>
      </c>
      <c r="D111" s="36">
        <v>668.69999999999993</v>
      </c>
      <c r="E111" s="36">
        <v>652.64999999999986</v>
      </c>
      <c r="F111" s="36">
        <v>638.24999999999989</v>
      </c>
      <c r="G111" s="36">
        <v>622.19999999999982</v>
      </c>
      <c r="H111" s="36">
        <v>683.09999999999991</v>
      </c>
      <c r="I111" s="36">
        <v>699.14999999999986</v>
      </c>
      <c r="J111" s="36">
        <v>713.55</v>
      </c>
      <c r="K111" s="31">
        <v>684.75</v>
      </c>
      <c r="L111" s="31">
        <v>654.29999999999995</v>
      </c>
      <c r="M111" s="31">
        <v>2.2362700000000002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1418.3</v>
      </c>
      <c r="D112" s="36">
        <v>1409.1500000000003</v>
      </c>
      <c r="E112" s="36">
        <v>1393.3000000000006</v>
      </c>
      <c r="F112" s="36">
        <v>1368.3000000000004</v>
      </c>
      <c r="G112" s="36">
        <v>1352.4500000000007</v>
      </c>
      <c r="H112" s="36">
        <v>1434.1500000000005</v>
      </c>
      <c r="I112" s="36">
        <v>1450.0000000000005</v>
      </c>
      <c r="J112" s="36">
        <v>1475.0000000000005</v>
      </c>
      <c r="K112" s="31">
        <v>1425</v>
      </c>
      <c r="L112" s="31">
        <v>1384.15</v>
      </c>
      <c r="M112" s="31">
        <v>1.9785299999999999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6949.5</v>
      </c>
      <c r="D113" s="36">
        <v>6953.25</v>
      </c>
      <c r="E113" s="36">
        <v>6894</v>
      </c>
      <c r="F113" s="36">
        <v>6838.5</v>
      </c>
      <c r="G113" s="36">
        <v>6779.25</v>
      </c>
      <c r="H113" s="36">
        <v>7008.75</v>
      </c>
      <c r="I113" s="36">
        <v>7068</v>
      </c>
      <c r="J113" s="36">
        <v>7123.5</v>
      </c>
      <c r="K113" s="31">
        <v>7012.5</v>
      </c>
      <c r="L113" s="31">
        <v>6897.75</v>
      </c>
      <c r="M113" s="31">
        <v>0.24701000000000001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735.25</v>
      </c>
      <c r="D114" s="36">
        <v>732.33333333333337</v>
      </c>
      <c r="E114" s="36">
        <v>705.66666666666674</v>
      </c>
      <c r="F114" s="36">
        <v>676.08333333333337</v>
      </c>
      <c r="G114" s="36">
        <v>649.41666666666674</v>
      </c>
      <c r="H114" s="36">
        <v>761.91666666666674</v>
      </c>
      <c r="I114" s="36">
        <v>788.58333333333348</v>
      </c>
      <c r="J114" s="36">
        <v>818.16666666666674</v>
      </c>
      <c r="K114" s="31">
        <v>759</v>
      </c>
      <c r="L114" s="31">
        <v>702.75</v>
      </c>
      <c r="M114" s="31">
        <v>22.571940000000001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346.95</v>
      </c>
      <c r="D115" s="36">
        <v>345.7833333333333</v>
      </c>
      <c r="E115" s="36">
        <v>340.66666666666663</v>
      </c>
      <c r="F115" s="36">
        <v>334.38333333333333</v>
      </c>
      <c r="G115" s="36">
        <v>329.26666666666665</v>
      </c>
      <c r="H115" s="36">
        <v>352.06666666666661</v>
      </c>
      <c r="I115" s="36">
        <v>357.18333333333328</v>
      </c>
      <c r="J115" s="36">
        <v>363.46666666666658</v>
      </c>
      <c r="K115" s="31">
        <v>350.9</v>
      </c>
      <c r="L115" s="31">
        <v>339.5</v>
      </c>
      <c r="M115" s="31">
        <v>7.79617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433.15</v>
      </c>
      <c r="D116" s="36">
        <v>434.8</v>
      </c>
      <c r="E116" s="36">
        <v>425.70000000000005</v>
      </c>
      <c r="F116" s="36">
        <v>418.25000000000006</v>
      </c>
      <c r="G116" s="36">
        <v>409.15000000000009</v>
      </c>
      <c r="H116" s="36">
        <v>442.25</v>
      </c>
      <c r="I116" s="36">
        <v>451.35</v>
      </c>
      <c r="J116" s="36">
        <v>458.79999999999995</v>
      </c>
      <c r="K116" s="31">
        <v>443.9</v>
      </c>
      <c r="L116" s="31">
        <v>427.35</v>
      </c>
      <c r="M116" s="31">
        <v>1.3014600000000001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1035</v>
      </c>
      <c r="D117" s="36">
        <v>1039.0833333333333</v>
      </c>
      <c r="E117" s="36">
        <v>1010.1166666666666</v>
      </c>
      <c r="F117" s="36">
        <v>985.23333333333335</v>
      </c>
      <c r="G117" s="36">
        <v>956.26666666666665</v>
      </c>
      <c r="H117" s="36">
        <v>1063.9666666666665</v>
      </c>
      <c r="I117" s="36">
        <v>1092.9333333333332</v>
      </c>
      <c r="J117" s="36">
        <v>1117.8166666666664</v>
      </c>
      <c r="K117" s="31">
        <v>1068.05</v>
      </c>
      <c r="L117" s="31">
        <v>1014.2</v>
      </c>
      <c r="M117" s="31">
        <v>2.3967200000000002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1067.8499999999999</v>
      </c>
      <c r="D118" s="36">
        <v>1069.8333333333333</v>
      </c>
      <c r="E118" s="36">
        <v>1053.6666666666665</v>
      </c>
      <c r="F118" s="36">
        <v>1039.4833333333333</v>
      </c>
      <c r="G118" s="36">
        <v>1023.3166666666666</v>
      </c>
      <c r="H118" s="36">
        <v>1084.0166666666664</v>
      </c>
      <c r="I118" s="36">
        <v>1100.1833333333329</v>
      </c>
      <c r="J118" s="36">
        <v>1114.3666666666663</v>
      </c>
      <c r="K118" s="31">
        <v>1086</v>
      </c>
      <c r="L118" s="31">
        <v>1055.6500000000001</v>
      </c>
      <c r="M118" s="31">
        <v>16.703800000000001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1488.05</v>
      </c>
      <c r="D119" s="36">
        <v>1483.4333333333334</v>
      </c>
      <c r="E119" s="36">
        <v>1470.6666666666667</v>
      </c>
      <c r="F119" s="36">
        <v>1453.2833333333333</v>
      </c>
      <c r="G119" s="36">
        <v>1440.5166666666667</v>
      </c>
      <c r="H119" s="36">
        <v>1500.8166666666668</v>
      </c>
      <c r="I119" s="36">
        <v>1513.5833333333333</v>
      </c>
      <c r="J119" s="36">
        <v>1530.9666666666669</v>
      </c>
      <c r="K119" s="31">
        <v>1496.2</v>
      </c>
      <c r="L119" s="31">
        <v>1466.05</v>
      </c>
      <c r="M119" s="31">
        <v>15.37072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128.6</v>
      </c>
      <c r="D120" s="36">
        <v>128.46666666666667</v>
      </c>
      <c r="E120" s="36">
        <v>127.43333333333334</v>
      </c>
      <c r="F120" s="36">
        <v>126.26666666666667</v>
      </c>
      <c r="G120" s="36">
        <v>125.23333333333333</v>
      </c>
      <c r="H120" s="36">
        <v>129.63333333333333</v>
      </c>
      <c r="I120" s="36">
        <v>130.66666666666669</v>
      </c>
      <c r="J120" s="36">
        <v>131.83333333333334</v>
      </c>
      <c r="K120" s="31">
        <v>129.5</v>
      </c>
      <c r="L120" s="31">
        <v>127.3</v>
      </c>
      <c r="M120" s="31">
        <v>18.279610000000002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1299.25</v>
      </c>
      <c r="D121" s="36">
        <v>1309.6166666666666</v>
      </c>
      <c r="E121" s="36">
        <v>1286.2333333333331</v>
      </c>
      <c r="F121" s="36">
        <v>1273.2166666666665</v>
      </c>
      <c r="G121" s="36">
        <v>1249.833333333333</v>
      </c>
      <c r="H121" s="36">
        <v>1322.6333333333332</v>
      </c>
      <c r="I121" s="36">
        <v>1346.0166666666669</v>
      </c>
      <c r="J121" s="36">
        <v>1359.0333333333333</v>
      </c>
      <c r="K121" s="31">
        <v>1333</v>
      </c>
      <c r="L121" s="31">
        <v>1296.5999999999999</v>
      </c>
      <c r="M121" s="31">
        <v>1.39567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415.25</v>
      </c>
      <c r="D122" s="36">
        <v>414.83333333333331</v>
      </c>
      <c r="E122" s="36">
        <v>401.61666666666662</v>
      </c>
      <c r="F122" s="36">
        <v>387.98333333333329</v>
      </c>
      <c r="G122" s="36">
        <v>374.76666666666659</v>
      </c>
      <c r="H122" s="36">
        <v>428.46666666666664</v>
      </c>
      <c r="I122" s="36">
        <v>441.68333333333334</v>
      </c>
      <c r="J122" s="36">
        <v>455.31666666666666</v>
      </c>
      <c r="K122" s="31">
        <v>428.05</v>
      </c>
      <c r="L122" s="31">
        <v>401.2</v>
      </c>
      <c r="M122" s="31">
        <v>254.35001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890.45</v>
      </c>
      <c r="D123" s="36">
        <v>861.35</v>
      </c>
      <c r="E123" s="36">
        <v>817.7</v>
      </c>
      <c r="F123" s="36">
        <v>744.95</v>
      </c>
      <c r="G123" s="36">
        <v>701.30000000000007</v>
      </c>
      <c r="H123" s="36">
        <v>934.1</v>
      </c>
      <c r="I123" s="36">
        <v>977.74999999999989</v>
      </c>
      <c r="J123" s="36">
        <v>1050.5</v>
      </c>
      <c r="K123" s="31">
        <v>905</v>
      </c>
      <c r="L123" s="31">
        <v>788.6</v>
      </c>
      <c r="M123" s="31">
        <v>118.12466999999999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6116.4</v>
      </c>
      <c r="D124" s="36">
        <v>6087.3499999999995</v>
      </c>
      <c r="E124" s="36">
        <v>6037.3499999999985</v>
      </c>
      <c r="F124" s="36">
        <v>5958.2999999999993</v>
      </c>
      <c r="G124" s="36">
        <v>5908.2999999999984</v>
      </c>
      <c r="H124" s="36">
        <v>6166.3999999999987</v>
      </c>
      <c r="I124" s="36">
        <v>6216.4000000000005</v>
      </c>
      <c r="J124" s="36">
        <v>6295.4499999999989</v>
      </c>
      <c r="K124" s="31">
        <v>6137.35</v>
      </c>
      <c r="L124" s="31">
        <v>6008.3</v>
      </c>
      <c r="M124" s="31">
        <v>2.1037400000000002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2728.55</v>
      </c>
      <c r="D125" s="36">
        <v>2716.3</v>
      </c>
      <c r="E125" s="36">
        <v>2685.4500000000003</v>
      </c>
      <c r="F125" s="36">
        <v>2642.35</v>
      </c>
      <c r="G125" s="36">
        <v>2611.5</v>
      </c>
      <c r="H125" s="36">
        <v>2759.4000000000005</v>
      </c>
      <c r="I125" s="36">
        <v>2790.2500000000009</v>
      </c>
      <c r="J125" s="36">
        <v>2833.3500000000008</v>
      </c>
      <c r="K125" s="31">
        <v>2747.15</v>
      </c>
      <c r="L125" s="31">
        <v>2673.2</v>
      </c>
      <c r="M125" s="31">
        <v>9.3440399999999997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2994.8</v>
      </c>
      <c r="D126" s="36">
        <v>2968.1</v>
      </c>
      <c r="E126" s="36">
        <v>2887.2</v>
      </c>
      <c r="F126" s="36">
        <v>2779.6</v>
      </c>
      <c r="G126" s="36">
        <v>2698.7</v>
      </c>
      <c r="H126" s="36">
        <v>3075.7</v>
      </c>
      <c r="I126" s="36">
        <v>3156.6000000000004</v>
      </c>
      <c r="J126" s="36">
        <v>3264.2</v>
      </c>
      <c r="K126" s="31">
        <v>3049</v>
      </c>
      <c r="L126" s="31">
        <v>2860.5</v>
      </c>
      <c r="M126" s="31">
        <v>2.6872500000000001</v>
      </c>
      <c r="N126" s="1"/>
      <c r="O126" s="1"/>
    </row>
    <row r="127" spans="1:15" ht="12.75" customHeight="1">
      <c r="A127" s="33">
        <v>117</v>
      </c>
      <c r="B127" s="53" t="s">
        <v>885</v>
      </c>
      <c r="C127" s="31">
        <v>1401.85</v>
      </c>
      <c r="D127" s="36">
        <v>1403.9000000000003</v>
      </c>
      <c r="E127" s="36">
        <v>1384.8500000000006</v>
      </c>
      <c r="F127" s="36">
        <v>1367.8500000000004</v>
      </c>
      <c r="G127" s="36">
        <v>1348.8000000000006</v>
      </c>
      <c r="H127" s="36">
        <v>1420.9000000000005</v>
      </c>
      <c r="I127" s="36">
        <v>1439.9500000000003</v>
      </c>
      <c r="J127" s="36">
        <v>1456.9500000000005</v>
      </c>
      <c r="K127" s="31">
        <v>1422.95</v>
      </c>
      <c r="L127" s="31">
        <v>1386.9</v>
      </c>
      <c r="M127" s="31">
        <v>0.94327000000000005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865.75</v>
      </c>
      <c r="D128" s="36">
        <v>861.05000000000007</v>
      </c>
      <c r="E128" s="36">
        <v>849.70000000000016</v>
      </c>
      <c r="F128" s="36">
        <v>833.65000000000009</v>
      </c>
      <c r="G128" s="36">
        <v>822.30000000000018</v>
      </c>
      <c r="H128" s="36">
        <v>877.10000000000014</v>
      </c>
      <c r="I128" s="36">
        <v>888.45</v>
      </c>
      <c r="J128" s="36">
        <v>904.50000000000011</v>
      </c>
      <c r="K128" s="31">
        <v>872.4</v>
      </c>
      <c r="L128" s="31">
        <v>845</v>
      </c>
      <c r="M128" s="31">
        <v>22.845569999999999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1074.8499999999999</v>
      </c>
      <c r="D129" s="36">
        <v>1081.5333333333333</v>
      </c>
      <c r="E129" s="36">
        <v>1053.0666666666666</v>
      </c>
      <c r="F129" s="36">
        <v>1031.2833333333333</v>
      </c>
      <c r="G129" s="36">
        <v>1002.8166666666666</v>
      </c>
      <c r="H129" s="36">
        <v>1103.3166666666666</v>
      </c>
      <c r="I129" s="36">
        <v>1131.7833333333333</v>
      </c>
      <c r="J129" s="36">
        <v>1153.5666666666666</v>
      </c>
      <c r="K129" s="31">
        <v>1110</v>
      </c>
      <c r="L129" s="31">
        <v>1059.75</v>
      </c>
      <c r="M129" s="31">
        <v>12.15774</v>
      </c>
      <c r="N129" s="1"/>
      <c r="O129" s="1"/>
    </row>
    <row r="130" spans="1:15" ht="12.75" customHeight="1">
      <c r="A130" s="33">
        <v>120</v>
      </c>
      <c r="B130" s="53" t="s">
        <v>831</v>
      </c>
      <c r="C130" s="31">
        <v>4033.1</v>
      </c>
      <c r="D130" s="36">
        <v>3993.4166666666665</v>
      </c>
      <c r="E130" s="36">
        <v>3936.833333333333</v>
      </c>
      <c r="F130" s="36">
        <v>3840.5666666666666</v>
      </c>
      <c r="G130" s="36">
        <v>3783.9833333333331</v>
      </c>
      <c r="H130" s="36">
        <v>4089.6833333333329</v>
      </c>
      <c r="I130" s="36">
        <v>4146.2666666666664</v>
      </c>
      <c r="J130" s="36">
        <v>4242.5333333333328</v>
      </c>
      <c r="K130" s="31">
        <v>4050</v>
      </c>
      <c r="L130" s="31">
        <v>3897.15</v>
      </c>
      <c r="M130" s="31">
        <v>0.30038999999999999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1421.25</v>
      </c>
      <c r="D131" s="36">
        <v>1415.0833333333333</v>
      </c>
      <c r="E131" s="36">
        <v>1361.1666666666665</v>
      </c>
      <c r="F131" s="36">
        <v>1301.0833333333333</v>
      </c>
      <c r="G131" s="36">
        <v>1247.1666666666665</v>
      </c>
      <c r="H131" s="36">
        <v>1475.1666666666665</v>
      </c>
      <c r="I131" s="36">
        <v>1529.083333333333</v>
      </c>
      <c r="J131" s="36">
        <v>1589.1666666666665</v>
      </c>
      <c r="K131" s="31">
        <v>1469</v>
      </c>
      <c r="L131" s="31">
        <v>1355</v>
      </c>
      <c r="M131" s="31">
        <v>4.8454800000000002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275.5</v>
      </c>
      <c r="D132" s="36">
        <v>278.55</v>
      </c>
      <c r="E132" s="36">
        <v>271.3</v>
      </c>
      <c r="F132" s="36">
        <v>267.10000000000002</v>
      </c>
      <c r="G132" s="36">
        <v>259.85000000000002</v>
      </c>
      <c r="H132" s="36">
        <v>282.75</v>
      </c>
      <c r="I132" s="36">
        <v>290</v>
      </c>
      <c r="J132" s="36">
        <v>294.2</v>
      </c>
      <c r="K132" s="31">
        <v>285.8</v>
      </c>
      <c r="L132" s="31">
        <v>274.35000000000002</v>
      </c>
      <c r="M132" s="31">
        <v>34.061990000000002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2707.65</v>
      </c>
      <c r="D133" s="36">
        <v>2707.75</v>
      </c>
      <c r="E133" s="36">
        <v>2678.4</v>
      </c>
      <c r="F133" s="36">
        <v>2649.15</v>
      </c>
      <c r="G133" s="36">
        <v>2619.8000000000002</v>
      </c>
      <c r="H133" s="36">
        <v>2737</v>
      </c>
      <c r="I133" s="36">
        <v>2766.3500000000004</v>
      </c>
      <c r="J133" s="36">
        <v>2795.6</v>
      </c>
      <c r="K133" s="31">
        <v>2737.1</v>
      </c>
      <c r="L133" s="31">
        <v>2678.5</v>
      </c>
      <c r="M133" s="31">
        <v>4.7247500000000002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1986.2</v>
      </c>
      <c r="D134" s="36">
        <v>1982.75</v>
      </c>
      <c r="E134" s="36">
        <v>1935.5</v>
      </c>
      <c r="F134" s="36">
        <v>1884.8</v>
      </c>
      <c r="G134" s="36">
        <v>1837.55</v>
      </c>
      <c r="H134" s="36">
        <v>2033.45</v>
      </c>
      <c r="I134" s="36">
        <v>2080.6999999999998</v>
      </c>
      <c r="J134" s="36">
        <v>2131.4</v>
      </c>
      <c r="K134" s="31">
        <v>2030</v>
      </c>
      <c r="L134" s="31">
        <v>1932.05</v>
      </c>
      <c r="M134" s="31">
        <v>3.4673600000000002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867.85</v>
      </c>
      <c r="D135" s="36">
        <v>872.69999999999993</v>
      </c>
      <c r="E135" s="36">
        <v>855.39999999999986</v>
      </c>
      <c r="F135" s="36">
        <v>842.94999999999993</v>
      </c>
      <c r="G135" s="36">
        <v>825.64999999999986</v>
      </c>
      <c r="H135" s="36">
        <v>885.14999999999986</v>
      </c>
      <c r="I135" s="36">
        <v>902.44999999999982</v>
      </c>
      <c r="J135" s="36">
        <v>914.89999999999986</v>
      </c>
      <c r="K135" s="31">
        <v>890</v>
      </c>
      <c r="L135" s="31">
        <v>860.25</v>
      </c>
      <c r="M135" s="31">
        <v>0.24313000000000001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823.7</v>
      </c>
      <c r="D136" s="36">
        <v>827.25</v>
      </c>
      <c r="E136" s="36">
        <v>805.75</v>
      </c>
      <c r="F136" s="36">
        <v>787.8</v>
      </c>
      <c r="G136" s="36">
        <v>766.3</v>
      </c>
      <c r="H136" s="36">
        <v>845.2</v>
      </c>
      <c r="I136" s="36">
        <v>866.7</v>
      </c>
      <c r="J136" s="36">
        <v>884.65000000000009</v>
      </c>
      <c r="K136" s="31">
        <v>848.75</v>
      </c>
      <c r="L136" s="31">
        <v>809.3</v>
      </c>
      <c r="M136" s="31">
        <v>61.295050000000003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526.54999999999995</v>
      </c>
      <c r="D137" s="36">
        <v>527.05000000000007</v>
      </c>
      <c r="E137" s="36">
        <v>523.75000000000011</v>
      </c>
      <c r="F137" s="36">
        <v>520.95000000000005</v>
      </c>
      <c r="G137" s="36">
        <v>517.65000000000009</v>
      </c>
      <c r="H137" s="36">
        <v>529.85000000000014</v>
      </c>
      <c r="I137" s="36">
        <v>533.15000000000009</v>
      </c>
      <c r="J137" s="36">
        <v>535.95000000000016</v>
      </c>
      <c r="K137" s="31">
        <v>530.35</v>
      </c>
      <c r="L137" s="31">
        <v>524.25</v>
      </c>
      <c r="M137" s="31">
        <v>17.108250000000002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1880.4</v>
      </c>
      <c r="D138" s="36">
        <v>1876.3333333333333</v>
      </c>
      <c r="E138" s="36">
        <v>1858.7666666666664</v>
      </c>
      <c r="F138" s="36">
        <v>1837.1333333333332</v>
      </c>
      <c r="G138" s="36">
        <v>1819.5666666666664</v>
      </c>
      <c r="H138" s="36">
        <v>1897.9666666666665</v>
      </c>
      <c r="I138" s="36">
        <v>1915.5333333333335</v>
      </c>
      <c r="J138" s="36">
        <v>1937.1666666666665</v>
      </c>
      <c r="K138" s="31">
        <v>1893.9</v>
      </c>
      <c r="L138" s="31">
        <v>1854.7</v>
      </c>
      <c r="M138" s="31">
        <v>3.99126</v>
      </c>
      <c r="N138" s="1"/>
      <c r="O138" s="1"/>
    </row>
    <row r="139" spans="1:15" ht="12.75" customHeight="1">
      <c r="A139" s="33">
        <v>129</v>
      </c>
      <c r="B139" s="53" t="s">
        <v>832</v>
      </c>
      <c r="C139" s="31">
        <v>2363.85</v>
      </c>
      <c r="D139" s="36">
        <v>2356.6166666666668</v>
      </c>
      <c r="E139" s="36">
        <v>2277.2333333333336</v>
      </c>
      <c r="F139" s="36">
        <v>2190.6166666666668</v>
      </c>
      <c r="G139" s="36">
        <v>2111.2333333333336</v>
      </c>
      <c r="H139" s="36">
        <v>2443.2333333333336</v>
      </c>
      <c r="I139" s="36">
        <v>2522.6166666666668</v>
      </c>
      <c r="J139" s="36">
        <v>2609.2333333333336</v>
      </c>
      <c r="K139" s="31">
        <v>2436</v>
      </c>
      <c r="L139" s="31">
        <v>2270</v>
      </c>
      <c r="M139" s="31">
        <v>3.5490499999999998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490.45</v>
      </c>
      <c r="D140" s="36">
        <v>484.01666666666671</v>
      </c>
      <c r="E140" s="36">
        <v>472.53333333333342</v>
      </c>
      <c r="F140" s="36">
        <v>454.61666666666673</v>
      </c>
      <c r="G140" s="36">
        <v>443.13333333333344</v>
      </c>
      <c r="H140" s="36">
        <v>501.93333333333339</v>
      </c>
      <c r="I140" s="36">
        <v>513.41666666666663</v>
      </c>
      <c r="J140" s="36">
        <v>531.33333333333337</v>
      </c>
      <c r="K140" s="31">
        <v>495.5</v>
      </c>
      <c r="L140" s="31">
        <v>466.1</v>
      </c>
      <c r="M140" s="31">
        <v>7.5213099999999997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2098.65</v>
      </c>
      <c r="D141" s="36">
        <v>2100.7333333333336</v>
      </c>
      <c r="E141" s="36">
        <v>2077.916666666667</v>
      </c>
      <c r="F141" s="36">
        <v>2057.1833333333334</v>
      </c>
      <c r="G141" s="36">
        <v>2034.3666666666668</v>
      </c>
      <c r="H141" s="36">
        <v>2121.4666666666672</v>
      </c>
      <c r="I141" s="36">
        <v>2144.2833333333338</v>
      </c>
      <c r="J141" s="36">
        <v>2165.0166666666673</v>
      </c>
      <c r="K141" s="31">
        <v>2123.5500000000002</v>
      </c>
      <c r="L141" s="31">
        <v>2080</v>
      </c>
      <c r="M141" s="31">
        <v>2.3416600000000001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437.85</v>
      </c>
      <c r="D142" s="36">
        <v>442.09999999999997</v>
      </c>
      <c r="E142" s="36">
        <v>429.24999999999994</v>
      </c>
      <c r="F142" s="36">
        <v>420.65</v>
      </c>
      <c r="G142" s="36">
        <v>407.79999999999995</v>
      </c>
      <c r="H142" s="36">
        <v>450.69999999999993</v>
      </c>
      <c r="I142" s="36">
        <v>463.54999999999995</v>
      </c>
      <c r="J142" s="36">
        <v>472.14999999999992</v>
      </c>
      <c r="K142" s="31">
        <v>454.95</v>
      </c>
      <c r="L142" s="31">
        <v>433.5</v>
      </c>
      <c r="M142" s="31">
        <v>13.92276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124.5</v>
      </c>
      <c r="D143" s="36">
        <v>124.98333333333333</v>
      </c>
      <c r="E143" s="36">
        <v>122.26666666666667</v>
      </c>
      <c r="F143" s="36">
        <v>120.03333333333333</v>
      </c>
      <c r="G143" s="36">
        <v>117.31666666666666</v>
      </c>
      <c r="H143" s="36">
        <v>127.21666666666667</v>
      </c>
      <c r="I143" s="36">
        <v>129.93333333333334</v>
      </c>
      <c r="J143" s="36">
        <v>132.16666666666669</v>
      </c>
      <c r="K143" s="31">
        <v>127.7</v>
      </c>
      <c r="L143" s="31">
        <v>122.75</v>
      </c>
      <c r="M143" s="31">
        <v>25.781759999999998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154.1</v>
      </c>
      <c r="D144" s="36">
        <v>152.68333333333331</v>
      </c>
      <c r="E144" s="36">
        <v>150.51666666666662</v>
      </c>
      <c r="F144" s="36">
        <v>146.93333333333331</v>
      </c>
      <c r="G144" s="36">
        <v>144.76666666666662</v>
      </c>
      <c r="H144" s="36">
        <v>156.26666666666662</v>
      </c>
      <c r="I144" s="36">
        <v>158.43333333333331</v>
      </c>
      <c r="J144" s="36">
        <v>162.01666666666662</v>
      </c>
      <c r="K144" s="31">
        <v>154.85</v>
      </c>
      <c r="L144" s="31">
        <v>149.1</v>
      </c>
      <c r="M144" s="31">
        <v>24.31549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3485.4</v>
      </c>
      <c r="D145" s="36">
        <v>3488.3833333333337</v>
      </c>
      <c r="E145" s="36">
        <v>3452.0666666666675</v>
      </c>
      <c r="F145" s="36">
        <v>3418.733333333334</v>
      </c>
      <c r="G145" s="36">
        <v>3382.4166666666679</v>
      </c>
      <c r="H145" s="36">
        <v>3521.7166666666672</v>
      </c>
      <c r="I145" s="36">
        <v>3558.0333333333338</v>
      </c>
      <c r="J145" s="36">
        <v>3591.3666666666668</v>
      </c>
      <c r="K145" s="31">
        <v>3524.7</v>
      </c>
      <c r="L145" s="31">
        <v>3455.05</v>
      </c>
      <c r="M145" s="31">
        <v>3.1707900000000002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6962</v>
      </c>
      <c r="D146" s="36">
        <v>6887.9833333333336</v>
      </c>
      <c r="E146" s="36">
        <v>6796.0166666666673</v>
      </c>
      <c r="F146" s="36">
        <v>6630.0333333333338</v>
      </c>
      <c r="G146" s="36">
        <v>6538.0666666666675</v>
      </c>
      <c r="H146" s="36">
        <v>7053.9666666666672</v>
      </c>
      <c r="I146" s="36">
        <v>7145.9333333333343</v>
      </c>
      <c r="J146" s="36">
        <v>7311.916666666667</v>
      </c>
      <c r="K146" s="31">
        <v>6979.95</v>
      </c>
      <c r="L146" s="31">
        <v>6722</v>
      </c>
      <c r="M146" s="31">
        <v>2.8828299999999998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2022.15</v>
      </c>
      <c r="D147" s="36">
        <v>2033.45</v>
      </c>
      <c r="E147" s="36">
        <v>2001.9</v>
      </c>
      <c r="F147" s="36">
        <v>1981.65</v>
      </c>
      <c r="G147" s="36">
        <v>1950.1000000000001</v>
      </c>
      <c r="H147" s="36">
        <v>2053.6999999999998</v>
      </c>
      <c r="I147" s="36">
        <v>2085.25</v>
      </c>
      <c r="J147" s="36">
        <v>2105.5</v>
      </c>
      <c r="K147" s="31">
        <v>2065</v>
      </c>
      <c r="L147" s="31">
        <v>2013.2</v>
      </c>
      <c r="M147" s="31">
        <v>1.82206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6284.9</v>
      </c>
      <c r="D148" s="36">
        <v>6269.3166666666666</v>
      </c>
      <c r="E148" s="36">
        <v>6230.083333333333</v>
      </c>
      <c r="F148" s="36">
        <v>6175.2666666666664</v>
      </c>
      <c r="G148" s="36">
        <v>6136.0333333333328</v>
      </c>
      <c r="H148" s="36">
        <v>6324.1333333333332</v>
      </c>
      <c r="I148" s="36">
        <v>6363.3666666666668</v>
      </c>
      <c r="J148" s="36">
        <v>6418.1833333333334</v>
      </c>
      <c r="K148" s="31">
        <v>6308.55</v>
      </c>
      <c r="L148" s="31">
        <v>6214.5</v>
      </c>
      <c r="M148" s="31">
        <v>4.85947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565.45000000000005</v>
      </c>
      <c r="D149" s="36">
        <v>568.7833333333333</v>
      </c>
      <c r="E149" s="36">
        <v>557.66666666666663</v>
      </c>
      <c r="F149" s="36">
        <v>549.88333333333333</v>
      </c>
      <c r="G149" s="36">
        <v>538.76666666666665</v>
      </c>
      <c r="H149" s="36">
        <v>576.56666666666661</v>
      </c>
      <c r="I149" s="36">
        <v>587.68333333333339</v>
      </c>
      <c r="J149" s="36">
        <v>595.46666666666658</v>
      </c>
      <c r="K149" s="31">
        <v>579.9</v>
      </c>
      <c r="L149" s="31">
        <v>561</v>
      </c>
      <c r="M149" s="31">
        <v>2.7123499999999998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417.05</v>
      </c>
      <c r="D150" s="36">
        <v>415.34999999999997</v>
      </c>
      <c r="E150" s="36">
        <v>401.69999999999993</v>
      </c>
      <c r="F150" s="36">
        <v>386.34999999999997</v>
      </c>
      <c r="G150" s="36">
        <v>372.69999999999993</v>
      </c>
      <c r="H150" s="36">
        <v>430.69999999999993</v>
      </c>
      <c r="I150" s="36">
        <v>444.34999999999991</v>
      </c>
      <c r="J150" s="36">
        <v>459.69999999999993</v>
      </c>
      <c r="K150" s="31">
        <v>429</v>
      </c>
      <c r="L150" s="31">
        <v>400</v>
      </c>
      <c r="M150" s="31">
        <v>5.1405000000000003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187.95</v>
      </c>
      <c r="D151" s="36">
        <v>187.4</v>
      </c>
      <c r="E151" s="36">
        <v>186.15</v>
      </c>
      <c r="F151" s="36">
        <v>184.35</v>
      </c>
      <c r="G151" s="36">
        <v>183.1</v>
      </c>
      <c r="H151" s="36">
        <v>189.20000000000002</v>
      </c>
      <c r="I151" s="36">
        <v>190.45000000000002</v>
      </c>
      <c r="J151" s="36">
        <v>192.25000000000003</v>
      </c>
      <c r="K151" s="31">
        <v>188.65</v>
      </c>
      <c r="L151" s="31">
        <v>185.6</v>
      </c>
      <c r="M151" s="31">
        <v>4.8940599999999996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44.1</v>
      </c>
      <c r="D152" s="36">
        <v>44.550000000000004</v>
      </c>
      <c r="E152" s="36">
        <v>43.20000000000001</v>
      </c>
      <c r="F152" s="36">
        <v>42.300000000000004</v>
      </c>
      <c r="G152" s="36">
        <v>40.95000000000001</v>
      </c>
      <c r="H152" s="36">
        <v>45.45000000000001</v>
      </c>
      <c r="I152" s="36">
        <v>46.800000000000004</v>
      </c>
      <c r="J152" s="36">
        <v>47.70000000000001</v>
      </c>
      <c r="K152" s="31">
        <v>45.9</v>
      </c>
      <c r="L152" s="31">
        <v>43.65</v>
      </c>
      <c r="M152" s="31">
        <v>152.88652999999999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3745.65</v>
      </c>
      <c r="D153" s="36">
        <v>3744.2166666666672</v>
      </c>
      <c r="E153" s="36">
        <v>3708.4833333333345</v>
      </c>
      <c r="F153" s="36">
        <v>3671.3166666666675</v>
      </c>
      <c r="G153" s="36">
        <v>3635.5833333333348</v>
      </c>
      <c r="H153" s="36">
        <v>3781.3833333333341</v>
      </c>
      <c r="I153" s="36">
        <v>3817.1166666666668</v>
      </c>
      <c r="J153" s="36">
        <v>3854.2833333333338</v>
      </c>
      <c r="K153" s="31">
        <v>3779.95</v>
      </c>
      <c r="L153" s="31">
        <v>3707.05</v>
      </c>
      <c r="M153" s="31">
        <v>4.8774899999999999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634</v>
      </c>
      <c r="D154" s="36">
        <v>635.01666666666665</v>
      </c>
      <c r="E154" s="36">
        <v>617.7833333333333</v>
      </c>
      <c r="F154" s="36">
        <v>601.56666666666661</v>
      </c>
      <c r="G154" s="36">
        <v>584.33333333333326</v>
      </c>
      <c r="H154" s="36">
        <v>651.23333333333335</v>
      </c>
      <c r="I154" s="36">
        <v>668.4666666666667</v>
      </c>
      <c r="J154" s="36">
        <v>684.68333333333339</v>
      </c>
      <c r="K154" s="31">
        <v>652.25</v>
      </c>
      <c r="L154" s="31">
        <v>618.79999999999995</v>
      </c>
      <c r="M154" s="31">
        <v>4.2492900000000002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423.05</v>
      </c>
      <c r="D155" s="36">
        <v>425.7</v>
      </c>
      <c r="E155" s="36">
        <v>414.45</v>
      </c>
      <c r="F155" s="36">
        <v>405.85</v>
      </c>
      <c r="G155" s="36">
        <v>394.6</v>
      </c>
      <c r="H155" s="36">
        <v>434.29999999999995</v>
      </c>
      <c r="I155" s="36">
        <v>445.54999999999995</v>
      </c>
      <c r="J155" s="36">
        <v>454.14999999999992</v>
      </c>
      <c r="K155" s="31">
        <v>436.95</v>
      </c>
      <c r="L155" s="31">
        <v>417.1</v>
      </c>
      <c r="M155" s="31">
        <v>9.0443200000000008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1807.2</v>
      </c>
      <c r="D156" s="36">
        <v>1808.7166666666669</v>
      </c>
      <c r="E156" s="36">
        <v>1771.5333333333338</v>
      </c>
      <c r="F156" s="36">
        <v>1735.8666666666668</v>
      </c>
      <c r="G156" s="36">
        <v>1698.6833333333336</v>
      </c>
      <c r="H156" s="36">
        <v>1844.3833333333339</v>
      </c>
      <c r="I156" s="36">
        <v>1881.5666666666668</v>
      </c>
      <c r="J156" s="36">
        <v>1917.233333333334</v>
      </c>
      <c r="K156" s="31">
        <v>1845.9</v>
      </c>
      <c r="L156" s="31">
        <v>1773.05</v>
      </c>
      <c r="M156" s="31">
        <v>2.5476399999999999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188.8</v>
      </c>
      <c r="D157" s="36">
        <v>190.73333333333335</v>
      </c>
      <c r="E157" s="36">
        <v>181.06666666666669</v>
      </c>
      <c r="F157" s="36">
        <v>173.33333333333334</v>
      </c>
      <c r="G157" s="36">
        <v>163.66666666666669</v>
      </c>
      <c r="H157" s="36">
        <v>198.4666666666667</v>
      </c>
      <c r="I157" s="36">
        <v>208.13333333333333</v>
      </c>
      <c r="J157" s="36">
        <v>215.8666666666667</v>
      </c>
      <c r="K157" s="31">
        <v>200.4</v>
      </c>
      <c r="L157" s="31">
        <v>183</v>
      </c>
      <c r="M157" s="31">
        <v>85.001239999999996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995</v>
      </c>
      <c r="D158" s="36">
        <v>984.7166666666667</v>
      </c>
      <c r="E158" s="36">
        <v>960.53333333333342</v>
      </c>
      <c r="F158" s="36">
        <v>926.06666666666672</v>
      </c>
      <c r="G158" s="36">
        <v>901.88333333333344</v>
      </c>
      <c r="H158" s="36">
        <v>1019.1833333333334</v>
      </c>
      <c r="I158" s="36">
        <v>1043.3666666666668</v>
      </c>
      <c r="J158" s="36">
        <v>1077.8333333333335</v>
      </c>
      <c r="K158" s="31">
        <v>1008.9</v>
      </c>
      <c r="L158" s="31">
        <v>950.25</v>
      </c>
      <c r="M158" s="31">
        <v>0.68223999999999996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94.3</v>
      </c>
      <c r="D159" s="36">
        <v>93.90000000000002</v>
      </c>
      <c r="E159" s="36">
        <v>92.80000000000004</v>
      </c>
      <c r="F159" s="36">
        <v>91.300000000000026</v>
      </c>
      <c r="G159" s="36">
        <v>90.200000000000045</v>
      </c>
      <c r="H159" s="36">
        <v>95.400000000000034</v>
      </c>
      <c r="I159" s="36">
        <v>96.500000000000028</v>
      </c>
      <c r="J159" s="36">
        <v>98.000000000000028</v>
      </c>
      <c r="K159" s="31">
        <v>95</v>
      </c>
      <c r="L159" s="31">
        <v>92.4</v>
      </c>
      <c r="M159" s="31">
        <v>19.20909</v>
      </c>
      <c r="N159" s="1"/>
      <c r="O159" s="1"/>
    </row>
    <row r="160" spans="1:15" ht="12.75" customHeight="1">
      <c r="A160" s="33">
        <v>150</v>
      </c>
      <c r="B160" s="53" t="s">
        <v>833</v>
      </c>
      <c r="C160" s="31">
        <v>844.95</v>
      </c>
      <c r="D160" s="36">
        <v>848.13333333333321</v>
      </c>
      <c r="E160" s="36">
        <v>833.86666666666645</v>
      </c>
      <c r="F160" s="36">
        <v>822.78333333333319</v>
      </c>
      <c r="G160" s="36">
        <v>808.51666666666642</v>
      </c>
      <c r="H160" s="36">
        <v>859.21666666666647</v>
      </c>
      <c r="I160" s="36">
        <v>873.48333333333335</v>
      </c>
      <c r="J160" s="36">
        <v>884.56666666666649</v>
      </c>
      <c r="K160" s="31">
        <v>862.4</v>
      </c>
      <c r="L160" s="31">
        <v>837.05</v>
      </c>
      <c r="M160" s="31">
        <v>4.9819599999999999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2702.55</v>
      </c>
      <c r="D161" s="36">
        <v>2719.6666666666665</v>
      </c>
      <c r="E161" s="36">
        <v>2665.3833333333332</v>
      </c>
      <c r="F161" s="36">
        <v>2628.2166666666667</v>
      </c>
      <c r="G161" s="36">
        <v>2573.9333333333334</v>
      </c>
      <c r="H161" s="36">
        <v>2756.833333333333</v>
      </c>
      <c r="I161" s="36">
        <v>2811.1166666666668</v>
      </c>
      <c r="J161" s="36">
        <v>2848.2833333333328</v>
      </c>
      <c r="K161" s="31">
        <v>2773.95</v>
      </c>
      <c r="L161" s="31">
        <v>2682.5</v>
      </c>
      <c r="M161" s="31">
        <v>2.0433699999999999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305.3</v>
      </c>
      <c r="D162" s="36">
        <v>303.65000000000003</v>
      </c>
      <c r="E162" s="36">
        <v>300.50000000000006</v>
      </c>
      <c r="F162" s="36">
        <v>295.70000000000005</v>
      </c>
      <c r="G162" s="36">
        <v>292.55000000000007</v>
      </c>
      <c r="H162" s="36">
        <v>308.45000000000005</v>
      </c>
      <c r="I162" s="36">
        <v>311.60000000000002</v>
      </c>
      <c r="J162" s="36">
        <v>316.40000000000003</v>
      </c>
      <c r="K162" s="31">
        <v>306.8</v>
      </c>
      <c r="L162" s="31">
        <v>298.85000000000002</v>
      </c>
      <c r="M162" s="31">
        <v>26.895320000000002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428.05</v>
      </c>
      <c r="D163" s="36">
        <v>430.36666666666673</v>
      </c>
      <c r="E163" s="36">
        <v>424.63333333333344</v>
      </c>
      <c r="F163" s="36">
        <v>421.2166666666667</v>
      </c>
      <c r="G163" s="36">
        <v>415.48333333333341</v>
      </c>
      <c r="H163" s="36">
        <v>433.78333333333347</v>
      </c>
      <c r="I163" s="36">
        <v>439.51666666666671</v>
      </c>
      <c r="J163" s="36">
        <v>442.93333333333351</v>
      </c>
      <c r="K163" s="31">
        <v>436.1</v>
      </c>
      <c r="L163" s="31">
        <v>426.95</v>
      </c>
      <c r="M163" s="31">
        <v>0.81428999999999996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149.94999999999999</v>
      </c>
      <c r="D164" s="36">
        <v>150.04999999999998</v>
      </c>
      <c r="E164" s="36">
        <v>148.24999999999997</v>
      </c>
      <c r="F164" s="36">
        <v>146.54999999999998</v>
      </c>
      <c r="G164" s="36">
        <v>144.74999999999997</v>
      </c>
      <c r="H164" s="36">
        <v>151.74999999999997</v>
      </c>
      <c r="I164" s="36">
        <v>153.54999999999998</v>
      </c>
      <c r="J164" s="36">
        <v>155.24999999999997</v>
      </c>
      <c r="K164" s="31">
        <v>151.85</v>
      </c>
      <c r="L164" s="31">
        <v>148.35</v>
      </c>
      <c r="M164" s="31">
        <v>50.521520000000002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150.44999999999999</v>
      </c>
      <c r="D165" s="36">
        <v>149.20000000000002</v>
      </c>
      <c r="E165" s="36">
        <v>147.25000000000003</v>
      </c>
      <c r="F165" s="36">
        <v>144.05000000000001</v>
      </c>
      <c r="G165" s="36">
        <v>142.10000000000002</v>
      </c>
      <c r="H165" s="36">
        <v>152.40000000000003</v>
      </c>
      <c r="I165" s="36">
        <v>154.35000000000002</v>
      </c>
      <c r="J165" s="36">
        <v>157.55000000000004</v>
      </c>
      <c r="K165" s="31">
        <v>151.15</v>
      </c>
      <c r="L165" s="31">
        <v>146</v>
      </c>
      <c r="M165" s="31">
        <v>185.05435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652.1</v>
      </c>
      <c r="D166" s="36">
        <v>667.69999999999993</v>
      </c>
      <c r="E166" s="36">
        <v>627.39999999999986</v>
      </c>
      <c r="F166" s="36">
        <v>602.69999999999993</v>
      </c>
      <c r="G166" s="36">
        <v>562.39999999999986</v>
      </c>
      <c r="H166" s="36">
        <v>692.39999999999986</v>
      </c>
      <c r="I166" s="36">
        <v>732.69999999999982</v>
      </c>
      <c r="J166" s="36">
        <v>757.39999999999986</v>
      </c>
      <c r="K166" s="31">
        <v>708</v>
      </c>
      <c r="L166" s="31">
        <v>643</v>
      </c>
      <c r="M166" s="31">
        <v>9.7144300000000001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4058.3</v>
      </c>
      <c r="D167" s="36">
        <v>4084.2833333333333</v>
      </c>
      <c r="E167" s="36">
        <v>4024.0166666666664</v>
      </c>
      <c r="F167" s="36">
        <v>3989.7333333333331</v>
      </c>
      <c r="G167" s="36">
        <v>3929.4666666666662</v>
      </c>
      <c r="H167" s="36">
        <v>4118.5666666666666</v>
      </c>
      <c r="I167" s="36">
        <v>4178.8333333333339</v>
      </c>
      <c r="J167" s="36">
        <v>4213.1166666666668</v>
      </c>
      <c r="K167" s="31">
        <v>4144.55</v>
      </c>
      <c r="L167" s="31">
        <v>4050</v>
      </c>
      <c r="M167" s="31">
        <v>0.25746999999999998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877.95</v>
      </c>
      <c r="D168" s="36">
        <v>869.53333333333342</v>
      </c>
      <c r="E168" s="36">
        <v>841.21666666666681</v>
      </c>
      <c r="F168" s="36">
        <v>804.48333333333335</v>
      </c>
      <c r="G168" s="36">
        <v>776.16666666666674</v>
      </c>
      <c r="H168" s="36">
        <v>906.26666666666688</v>
      </c>
      <c r="I168" s="36">
        <v>934.58333333333348</v>
      </c>
      <c r="J168" s="36">
        <v>971.31666666666695</v>
      </c>
      <c r="K168" s="31">
        <v>897.85</v>
      </c>
      <c r="L168" s="31">
        <v>832.8</v>
      </c>
      <c r="M168" s="31">
        <v>13.42404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213.45</v>
      </c>
      <c r="D169" s="36">
        <v>213</v>
      </c>
      <c r="E169" s="36">
        <v>210.45</v>
      </c>
      <c r="F169" s="36">
        <v>207.45</v>
      </c>
      <c r="G169" s="36">
        <v>204.89999999999998</v>
      </c>
      <c r="H169" s="36">
        <v>216</v>
      </c>
      <c r="I169" s="36">
        <v>218.55</v>
      </c>
      <c r="J169" s="36">
        <v>221.55</v>
      </c>
      <c r="K169" s="31">
        <v>215.55</v>
      </c>
      <c r="L169" s="31">
        <v>210</v>
      </c>
      <c r="M169" s="31">
        <v>10.92553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194.3</v>
      </c>
      <c r="D170" s="36">
        <v>192.88333333333333</v>
      </c>
      <c r="E170" s="36">
        <v>190.26666666666665</v>
      </c>
      <c r="F170" s="36">
        <v>186.23333333333332</v>
      </c>
      <c r="G170" s="36">
        <v>183.61666666666665</v>
      </c>
      <c r="H170" s="36">
        <v>196.91666666666666</v>
      </c>
      <c r="I170" s="36">
        <v>199.53333333333333</v>
      </c>
      <c r="J170" s="36">
        <v>203.56666666666666</v>
      </c>
      <c r="K170" s="31">
        <v>195.5</v>
      </c>
      <c r="L170" s="31">
        <v>188.85</v>
      </c>
      <c r="M170" s="31">
        <v>16.84759</v>
      </c>
      <c r="N170" s="1"/>
      <c r="O170" s="1"/>
    </row>
    <row r="171" spans="1:15" ht="12.75" customHeight="1">
      <c r="A171" s="33">
        <v>161</v>
      </c>
      <c r="B171" s="53" t="s">
        <v>834</v>
      </c>
      <c r="C171" s="31">
        <v>617.1</v>
      </c>
      <c r="D171" s="36">
        <v>622.93333333333328</v>
      </c>
      <c r="E171" s="36">
        <v>604.71666666666658</v>
      </c>
      <c r="F171" s="36">
        <v>592.33333333333326</v>
      </c>
      <c r="G171" s="36">
        <v>574.11666666666656</v>
      </c>
      <c r="H171" s="36">
        <v>635.31666666666661</v>
      </c>
      <c r="I171" s="36">
        <v>653.5333333333333</v>
      </c>
      <c r="J171" s="36">
        <v>665.91666666666663</v>
      </c>
      <c r="K171" s="31">
        <v>641.15</v>
      </c>
      <c r="L171" s="31">
        <v>610.54999999999995</v>
      </c>
      <c r="M171" s="31">
        <v>3.5570300000000001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388.85</v>
      </c>
      <c r="D172" s="36">
        <v>394.09999999999997</v>
      </c>
      <c r="E172" s="36">
        <v>381.19999999999993</v>
      </c>
      <c r="F172" s="36">
        <v>373.54999999999995</v>
      </c>
      <c r="G172" s="36">
        <v>360.64999999999992</v>
      </c>
      <c r="H172" s="36">
        <v>401.74999999999994</v>
      </c>
      <c r="I172" s="36">
        <v>414.64999999999992</v>
      </c>
      <c r="J172" s="36">
        <v>422.29999999999995</v>
      </c>
      <c r="K172" s="31">
        <v>407</v>
      </c>
      <c r="L172" s="31">
        <v>386.45</v>
      </c>
      <c r="M172" s="31">
        <v>10.53016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1237.5</v>
      </c>
      <c r="D173" s="36">
        <v>1235.8333333333333</v>
      </c>
      <c r="E173" s="36">
        <v>1216.6666666666665</v>
      </c>
      <c r="F173" s="36">
        <v>1195.8333333333333</v>
      </c>
      <c r="G173" s="36">
        <v>1176.6666666666665</v>
      </c>
      <c r="H173" s="36">
        <v>1256.6666666666665</v>
      </c>
      <c r="I173" s="36">
        <v>1275.833333333333</v>
      </c>
      <c r="J173" s="36">
        <v>1296.6666666666665</v>
      </c>
      <c r="K173" s="31">
        <v>1255</v>
      </c>
      <c r="L173" s="31">
        <v>1215</v>
      </c>
      <c r="M173" s="31">
        <v>0.50985000000000003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173.8</v>
      </c>
      <c r="D174" s="36">
        <v>172</v>
      </c>
      <c r="E174" s="36">
        <v>167.35</v>
      </c>
      <c r="F174" s="36">
        <v>160.9</v>
      </c>
      <c r="G174" s="36">
        <v>156.25</v>
      </c>
      <c r="H174" s="36">
        <v>178.45</v>
      </c>
      <c r="I174" s="36">
        <v>183.09999999999997</v>
      </c>
      <c r="J174" s="36">
        <v>189.54999999999998</v>
      </c>
      <c r="K174" s="31">
        <v>176.65</v>
      </c>
      <c r="L174" s="31">
        <v>165.55</v>
      </c>
      <c r="M174" s="31">
        <v>422.41332999999997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1248.95</v>
      </c>
      <c r="D175" s="36">
        <v>1248.4166666666667</v>
      </c>
      <c r="E175" s="36">
        <v>1234.2333333333336</v>
      </c>
      <c r="F175" s="36">
        <v>1219.5166666666669</v>
      </c>
      <c r="G175" s="36">
        <v>1205.3333333333337</v>
      </c>
      <c r="H175" s="36">
        <v>1263.1333333333334</v>
      </c>
      <c r="I175" s="36">
        <v>1277.3166666666664</v>
      </c>
      <c r="J175" s="36">
        <v>1292.0333333333333</v>
      </c>
      <c r="K175" s="31">
        <v>1262.5999999999999</v>
      </c>
      <c r="L175" s="31">
        <v>1233.7</v>
      </c>
      <c r="M175" s="31">
        <v>1.5934900000000001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77.3</v>
      </c>
      <c r="D176" s="36">
        <v>76.95</v>
      </c>
      <c r="E176" s="36">
        <v>75.150000000000006</v>
      </c>
      <c r="F176" s="36">
        <v>73</v>
      </c>
      <c r="G176" s="36">
        <v>71.2</v>
      </c>
      <c r="H176" s="36">
        <v>79.100000000000009</v>
      </c>
      <c r="I176" s="36">
        <v>80.899999999999991</v>
      </c>
      <c r="J176" s="36">
        <v>83.050000000000011</v>
      </c>
      <c r="K176" s="31">
        <v>78.75</v>
      </c>
      <c r="L176" s="31">
        <v>74.8</v>
      </c>
      <c r="M176" s="31">
        <v>194.55715000000001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2286.0500000000002</v>
      </c>
      <c r="D177" s="36">
        <v>2294.2000000000003</v>
      </c>
      <c r="E177" s="36">
        <v>2259.9500000000007</v>
      </c>
      <c r="F177" s="36">
        <v>2233.8500000000004</v>
      </c>
      <c r="G177" s="36">
        <v>2199.6000000000008</v>
      </c>
      <c r="H177" s="36">
        <v>2320.3000000000006</v>
      </c>
      <c r="I177" s="36">
        <v>2354.5499999999997</v>
      </c>
      <c r="J177" s="36">
        <v>2380.6500000000005</v>
      </c>
      <c r="K177" s="31">
        <v>2328.4499999999998</v>
      </c>
      <c r="L177" s="31">
        <v>2268.1</v>
      </c>
      <c r="M177" s="31">
        <v>0.52195000000000003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333.75</v>
      </c>
      <c r="D178" s="36">
        <v>329.41666666666669</v>
      </c>
      <c r="E178" s="36">
        <v>319.83333333333337</v>
      </c>
      <c r="F178" s="36">
        <v>305.91666666666669</v>
      </c>
      <c r="G178" s="36">
        <v>296.33333333333337</v>
      </c>
      <c r="H178" s="36">
        <v>343.33333333333337</v>
      </c>
      <c r="I178" s="36">
        <v>352.91666666666674</v>
      </c>
      <c r="J178" s="36">
        <v>366.83333333333337</v>
      </c>
      <c r="K178" s="31">
        <v>339</v>
      </c>
      <c r="L178" s="31">
        <v>315.5</v>
      </c>
      <c r="M178" s="31">
        <v>37.725729999999999</v>
      </c>
      <c r="N178" s="1"/>
      <c r="O178" s="1"/>
    </row>
    <row r="179" spans="1:15" ht="12.75" customHeight="1">
      <c r="A179" s="33">
        <v>169</v>
      </c>
      <c r="B179" s="53" t="s">
        <v>886</v>
      </c>
      <c r="C179" s="31">
        <v>6510.95</v>
      </c>
      <c r="D179" s="36">
        <v>6472.2</v>
      </c>
      <c r="E179" s="36">
        <v>6356.4</v>
      </c>
      <c r="F179" s="36">
        <v>6201.8499999999995</v>
      </c>
      <c r="G179" s="36">
        <v>6086.0499999999993</v>
      </c>
      <c r="H179" s="36">
        <v>6626.75</v>
      </c>
      <c r="I179" s="36">
        <v>6742.5500000000011</v>
      </c>
      <c r="J179" s="36">
        <v>6897.1</v>
      </c>
      <c r="K179" s="31">
        <v>6588</v>
      </c>
      <c r="L179" s="31">
        <v>6317.65</v>
      </c>
      <c r="M179" s="31">
        <v>0.12368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1790</v>
      </c>
      <c r="D180" s="36">
        <v>1776.8833333333332</v>
      </c>
      <c r="E180" s="36">
        <v>1741.8666666666663</v>
      </c>
      <c r="F180" s="36">
        <v>1693.7333333333331</v>
      </c>
      <c r="G180" s="36">
        <v>1658.7166666666662</v>
      </c>
      <c r="H180" s="36">
        <v>1825.0166666666664</v>
      </c>
      <c r="I180" s="36">
        <v>1860.0333333333333</v>
      </c>
      <c r="J180" s="36">
        <v>1908.1666666666665</v>
      </c>
      <c r="K180" s="31">
        <v>1811.9</v>
      </c>
      <c r="L180" s="31">
        <v>1728.75</v>
      </c>
      <c r="M180" s="31">
        <v>1.70394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1926.55</v>
      </c>
      <c r="D181" s="36">
        <v>1936.5166666666667</v>
      </c>
      <c r="E181" s="36">
        <v>1890.0333333333333</v>
      </c>
      <c r="F181" s="36">
        <v>1853.5166666666667</v>
      </c>
      <c r="G181" s="36">
        <v>1807.0333333333333</v>
      </c>
      <c r="H181" s="36">
        <v>1973.0333333333333</v>
      </c>
      <c r="I181" s="36">
        <v>2019.5166666666664</v>
      </c>
      <c r="J181" s="36">
        <v>2056.0333333333333</v>
      </c>
      <c r="K181" s="31">
        <v>1983</v>
      </c>
      <c r="L181" s="31">
        <v>1900</v>
      </c>
      <c r="M181" s="31">
        <v>2.0721400000000001</v>
      </c>
      <c r="N181" s="1"/>
      <c r="O181" s="1"/>
    </row>
    <row r="182" spans="1:15" ht="12.75" customHeight="1">
      <c r="A182" s="33">
        <v>172</v>
      </c>
      <c r="B182" s="53" t="s">
        <v>887</v>
      </c>
      <c r="C182" s="31">
        <v>739.35</v>
      </c>
      <c r="D182" s="36">
        <v>735.65</v>
      </c>
      <c r="E182" s="36">
        <v>719.3</v>
      </c>
      <c r="F182" s="36">
        <v>699.25</v>
      </c>
      <c r="G182" s="36">
        <v>682.9</v>
      </c>
      <c r="H182" s="36">
        <v>755.69999999999993</v>
      </c>
      <c r="I182" s="36">
        <v>772.05000000000007</v>
      </c>
      <c r="J182" s="36">
        <v>792.09999999999991</v>
      </c>
      <c r="K182" s="31">
        <v>752</v>
      </c>
      <c r="L182" s="31">
        <v>715.6</v>
      </c>
      <c r="M182" s="31">
        <v>2.2858700000000001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926.5</v>
      </c>
      <c r="D183" s="36">
        <v>927.46666666666658</v>
      </c>
      <c r="E183" s="36">
        <v>911.08333333333314</v>
      </c>
      <c r="F183" s="36">
        <v>895.66666666666652</v>
      </c>
      <c r="G183" s="36">
        <v>879.28333333333308</v>
      </c>
      <c r="H183" s="36">
        <v>942.88333333333321</v>
      </c>
      <c r="I183" s="36">
        <v>959.26666666666665</v>
      </c>
      <c r="J183" s="36">
        <v>974.68333333333328</v>
      </c>
      <c r="K183" s="31">
        <v>943.85</v>
      </c>
      <c r="L183" s="31">
        <v>912.05</v>
      </c>
      <c r="M183" s="31">
        <v>11.44957</v>
      </c>
      <c r="N183" s="1"/>
      <c r="O183" s="1"/>
    </row>
    <row r="184" spans="1:15" ht="12.75" customHeight="1">
      <c r="A184" s="33">
        <v>174</v>
      </c>
      <c r="B184" s="53" t="s">
        <v>838</v>
      </c>
      <c r="C184" s="31">
        <v>1120.9000000000001</v>
      </c>
      <c r="D184" s="36">
        <v>1128.7166666666667</v>
      </c>
      <c r="E184" s="36">
        <v>1102.2833333333333</v>
      </c>
      <c r="F184" s="36">
        <v>1083.6666666666665</v>
      </c>
      <c r="G184" s="36">
        <v>1057.2333333333331</v>
      </c>
      <c r="H184" s="36">
        <v>1147.3333333333335</v>
      </c>
      <c r="I184" s="36">
        <v>1173.7666666666669</v>
      </c>
      <c r="J184" s="36">
        <v>1192.3833333333337</v>
      </c>
      <c r="K184" s="31">
        <v>1155.1500000000001</v>
      </c>
      <c r="L184" s="31">
        <v>1110.0999999999999</v>
      </c>
      <c r="M184" s="31">
        <v>3.1239699999999999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1024.3</v>
      </c>
      <c r="D185" s="36">
        <v>1026.55</v>
      </c>
      <c r="E185" s="36">
        <v>1009.1499999999999</v>
      </c>
      <c r="F185" s="36">
        <v>993.99999999999989</v>
      </c>
      <c r="G185" s="36">
        <v>976.5999999999998</v>
      </c>
      <c r="H185" s="36">
        <v>1041.6999999999998</v>
      </c>
      <c r="I185" s="36">
        <v>1059.0999999999999</v>
      </c>
      <c r="J185" s="36">
        <v>1074.25</v>
      </c>
      <c r="K185" s="31">
        <v>1043.95</v>
      </c>
      <c r="L185" s="31">
        <v>1011.4</v>
      </c>
      <c r="M185" s="31">
        <v>3.3131599999999999</v>
      </c>
      <c r="N185" s="1"/>
      <c r="O185" s="1"/>
    </row>
    <row r="186" spans="1:15" ht="12.75" customHeight="1">
      <c r="A186" s="33">
        <v>176</v>
      </c>
      <c r="B186" s="53" t="s">
        <v>888</v>
      </c>
      <c r="C186" s="31">
        <v>695.7</v>
      </c>
      <c r="D186" s="36">
        <v>698.75</v>
      </c>
      <c r="E186" s="36">
        <v>677.5</v>
      </c>
      <c r="F186" s="36">
        <v>659.3</v>
      </c>
      <c r="G186" s="36">
        <v>638.04999999999995</v>
      </c>
      <c r="H186" s="36">
        <v>716.95</v>
      </c>
      <c r="I186" s="36">
        <v>738.2</v>
      </c>
      <c r="J186" s="36">
        <v>756.40000000000009</v>
      </c>
      <c r="K186" s="31">
        <v>720</v>
      </c>
      <c r="L186" s="31">
        <v>680.55</v>
      </c>
      <c r="M186" s="31">
        <v>15.41456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2942.9</v>
      </c>
      <c r="D187" s="36">
        <v>2967.3166666666671</v>
      </c>
      <c r="E187" s="36">
        <v>2850.5833333333339</v>
      </c>
      <c r="F187" s="36">
        <v>2758.2666666666669</v>
      </c>
      <c r="G187" s="36">
        <v>2641.5333333333338</v>
      </c>
      <c r="H187" s="36">
        <v>3059.6333333333341</v>
      </c>
      <c r="I187" s="36">
        <v>3176.3666666666668</v>
      </c>
      <c r="J187" s="36">
        <v>3268.6833333333343</v>
      </c>
      <c r="K187" s="31">
        <v>3084.05</v>
      </c>
      <c r="L187" s="31">
        <v>2875</v>
      </c>
      <c r="M187" s="31">
        <v>1.9041999999999999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1212.7</v>
      </c>
      <c r="D188" s="36">
        <v>1213.3999999999999</v>
      </c>
      <c r="E188" s="36">
        <v>1202.9999999999998</v>
      </c>
      <c r="F188" s="36">
        <v>1193.3</v>
      </c>
      <c r="G188" s="36">
        <v>1182.8999999999999</v>
      </c>
      <c r="H188" s="36">
        <v>1223.0999999999997</v>
      </c>
      <c r="I188" s="36">
        <v>1233.4999999999998</v>
      </c>
      <c r="J188" s="36">
        <v>1243.1999999999996</v>
      </c>
      <c r="K188" s="31">
        <v>1223.8</v>
      </c>
      <c r="L188" s="31">
        <v>1203.7</v>
      </c>
      <c r="M188" s="31">
        <v>12.8332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759.65</v>
      </c>
      <c r="D189" s="36">
        <v>755.28333333333342</v>
      </c>
      <c r="E189" s="36">
        <v>740.56666666666683</v>
      </c>
      <c r="F189" s="36">
        <v>721.48333333333346</v>
      </c>
      <c r="G189" s="36">
        <v>706.76666666666688</v>
      </c>
      <c r="H189" s="36">
        <v>774.36666666666679</v>
      </c>
      <c r="I189" s="36">
        <v>789.08333333333326</v>
      </c>
      <c r="J189" s="36">
        <v>808.16666666666674</v>
      </c>
      <c r="K189" s="31">
        <v>770</v>
      </c>
      <c r="L189" s="31">
        <v>736.2</v>
      </c>
      <c r="M189" s="31">
        <v>1.53566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2218.25</v>
      </c>
      <c r="D190" s="36">
        <v>2203.4666666666667</v>
      </c>
      <c r="E190" s="36">
        <v>2172.7333333333336</v>
      </c>
      <c r="F190" s="36">
        <v>2127.2166666666667</v>
      </c>
      <c r="G190" s="36">
        <v>2096.4833333333336</v>
      </c>
      <c r="H190" s="36">
        <v>2248.9833333333336</v>
      </c>
      <c r="I190" s="36">
        <v>2279.7166666666662</v>
      </c>
      <c r="J190" s="36">
        <v>2325.2333333333336</v>
      </c>
      <c r="K190" s="31">
        <v>2234.1999999999998</v>
      </c>
      <c r="L190" s="31">
        <v>2157.9499999999998</v>
      </c>
      <c r="M190" s="31">
        <v>7.4782000000000002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418.95</v>
      </c>
      <c r="D191" s="36">
        <v>418.06666666666661</v>
      </c>
      <c r="E191" s="36">
        <v>411.28333333333319</v>
      </c>
      <c r="F191" s="36">
        <v>403.61666666666656</v>
      </c>
      <c r="G191" s="36">
        <v>396.83333333333314</v>
      </c>
      <c r="H191" s="36">
        <v>425.73333333333323</v>
      </c>
      <c r="I191" s="36">
        <v>432.51666666666665</v>
      </c>
      <c r="J191" s="36">
        <v>440.18333333333328</v>
      </c>
      <c r="K191" s="31">
        <v>424.85</v>
      </c>
      <c r="L191" s="31">
        <v>410.4</v>
      </c>
      <c r="M191" s="31">
        <v>7.16418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615.70000000000005</v>
      </c>
      <c r="D192" s="36">
        <v>609.2166666666667</v>
      </c>
      <c r="E192" s="36">
        <v>596.58333333333337</v>
      </c>
      <c r="F192" s="36">
        <v>577.4666666666667</v>
      </c>
      <c r="G192" s="36">
        <v>564.83333333333337</v>
      </c>
      <c r="H192" s="36">
        <v>628.33333333333337</v>
      </c>
      <c r="I192" s="36">
        <v>640.96666666666658</v>
      </c>
      <c r="J192" s="36">
        <v>660.08333333333337</v>
      </c>
      <c r="K192" s="31">
        <v>621.85</v>
      </c>
      <c r="L192" s="31">
        <v>590.1</v>
      </c>
      <c r="M192" s="31">
        <v>19.13203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2197.1</v>
      </c>
      <c r="D193" s="36">
        <v>2190.35</v>
      </c>
      <c r="E193" s="36">
        <v>2171.7999999999997</v>
      </c>
      <c r="F193" s="36">
        <v>2146.5</v>
      </c>
      <c r="G193" s="36">
        <v>2127.9499999999998</v>
      </c>
      <c r="H193" s="36">
        <v>2215.6499999999996</v>
      </c>
      <c r="I193" s="36">
        <v>2234.1999999999998</v>
      </c>
      <c r="J193" s="36">
        <v>2259.4999999999995</v>
      </c>
      <c r="K193" s="31">
        <v>2208.9</v>
      </c>
      <c r="L193" s="31">
        <v>2165.0500000000002</v>
      </c>
      <c r="M193" s="31">
        <v>26.3048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996.85</v>
      </c>
      <c r="D194" s="36">
        <v>983.2833333333333</v>
      </c>
      <c r="E194" s="36">
        <v>966.56666666666661</v>
      </c>
      <c r="F194" s="36">
        <v>936.2833333333333</v>
      </c>
      <c r="G194" s="36">
        <v>919.56666666666661</v>
      </c>
      <c r="H194" s="36">
        <v>1013.5666666666666</v>
      </c>
      <c r="I194" s="36">
        <v>1030.2833333333333</v>
      </c>
      <c r="J194" s="36">
        <v>1060.5666666666666</v>
      </c>
      <c r="K194" s="31">
        <v>1000</v>
      </c>
      <c r="L194" s="31">
        <v>953</v>
      </c>
      <c r="M194" s="31">
        <v>3.8997299999999999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1895.05</v>
      </c>
      <c r="D195" s="36">
        <v>1900.0333333333335</v>
      </c>
      <c r="E195" s="36">
        <v>1871.366666666667</v>
      </c>
      <c r="F195" s="36">
        <v>1847.6833333333334</v>
      </c>
      <c r="G195" s="36">
        <v>1819.0166666666669</v>
      </c>
      <c r="H195" s="36">
        <v>1923.7166666666672</v>
      </c>
      <c r="I195" s="36">
        <v>1952.3833333333337</v>
      </c>
      <c r="J195" s="36">
        <v>1976.0666666666673</v>
      </c>
      <c r="K195" s="31">
        <v>1928.7</v>
      </c>
      <c r="L195" s="31">
        <v>1876.35</v>
      </c>
      <c r="M195" s="31">
        <v>0.86197000000000001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701.25</v>
      </c>
      <c r="D196" s="36">
        <v>699.30000000000007</v>
      </c>
      <c r="E196" s="36">
        <v>684.60000000000014</v>
      </c>
      <c r="F196" s="36">
        <v>667.95</v>
      </c>
      <c r="G196" s="36">
        <v>653.25000000000011</v>
      </c>
      <c r="H196" s="36">
        <v>715.95000000000016</v>
      </c>
      <c r="I196" s="36">
        <v>730.6500000000002</v>
      </c>
      <c r="J196" s="36">
        <v>747.30000000000018</v>
      </c>
      <c r="K196" s="31">
        <v>714</v>
      </c>
      <c r="L196" s="31">
        <v>682.65</v>
      </c>
      <c r="M196" s="31">
        <v>0.71265000000000001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179.9</v>
      </c>
      <c r="D197" s="36">
        <v>181.68333333333337</v>
      </c>
      <c r="E197" s="36">
        <v>176.31666666666672</v>
      </c>
      <c r="F197" s="36">
        <v>172.73333333333335</v>
      </c>
      <c r="G197" s="36">
        <v>167.3666666666667</v>
      </c>
      <c r="H197" s="36">
        <v>185.26666666666674</v>
      </c>
      <c r="I197" s="36">
        <v>190.63333333333335</v>
      </c>
      <c r="J197" s="36">
        <v>194.21666666666675</v>
      </c>
      <c r="K197" s="31">
        <v>187.05</v>
      </c>
      <c r="L197" s="31">
        <v>178.1</v>
      </c>
      <c r="M197" s="31">
        <v>14.323880000000001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3203.3</v>
      </c>
      <c r="D198" s="36">
        <v>3247.4666666666667</v>
      </c>
      <c r="E198" s="36">
        <v>3137.4833333333336</v>
      </c>
      <c r="F198" s="36">
        <v>3071.666666666667</v>
      </c>
      <c r="G198" s="36">
        <v>2961.6833333333338</v>
      </c>
      <c r="H198" s="36">
        <v>3313.2833333333333</v>
      </c>
      <c r="I198" s="36">
        <v>3423.266666666666</v>
      </c>
      <c r="J198" s="36">
        <v>3489.083333333333</v>
      </c>
      <c r="K198" s="31">
        <v>3357.45</v>
      </c>
      <c r="L198" s="31">
        <v>3181.65</v>
      </c>
      <c r="M198" s="31">
        <v>0.88926000000000005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543.15</v>
      </c>
      <c r="D199" s="36">
        <v>539.54999999999995</v>
      </c>
      <c r="E199" s="36">
        <v>532.14999999999986</v>
      </c>
      <c r="F199" s="36">
        <v>521.14999999999986</v>
      </c>
      <c r="G199" s="36">
        <v>513.74999999999977</v>
      </c>
      <c r="H199" s="36">
        <v>550.54999999999995</v>
      </c>
      <c r="I199" s="36">
        <v>557.95000000000005</v>
      </c>
      <c r="J199" s="36">
        <v>568.95000000000005</v>
      </c>
      <c r="K199" s="31">
        <v>546.95000000000005</v>
      </c>
      <c r="L199" s="31">
        <v>528.54999999999995</v>
      </c>
      <c r="M199" s="31">
        <v>9.0298300000000005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626.5</v>
      </c>
      <c r="D200" s="36">
        <v>621.13333333333333</v>
      </c>
      <c r="E200" s="36">
        <v>611.36666666666667</v>
      </c>
      <c r="F200" s="36">
        <v>596.23333333333335</v>
      </c>
      <c r="G200" s="36">
        <v>586.4666666666667</v>
      </c>
      <c r="H200" s="36">
        <v>636.26666666666665</v>
      </c>
      <c r="I200" s="36">
        <v>646.0333333333333</v>
      </c>
      <c r="J200" s="36">
        <v>661.16666666666663</v>
      </c>
      <c r="K200" s="31">
        <v>630.9</v>
      </c>
      <c r="L200" s="31">
        <v>606</v>
      </c>
      <c r="M200" s="31">
        <v>13.55321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205.85</v>
      </c>
      <c r="D201" s="36">
        <v>198.08333333333334</v>
      </c>
      <c r="E201" s="36">
        <v>186.2166666666667</v>
      </c>
      <c r="F201" s="36">
        <v>166.58333333333334</v>
      </c>
      <c r="G201" s="36">
        <v>154.7166666666667</v>
      </c>
      <c r="H201" s="36">
        <v>217.7166666666667</v>
      </c>
      <c r="I201" s="36">
        <v>229.58333333333331</v>
      </c>
      <c r="J201" s="36">
        <v>249.2166666666667</v>
      </c>
      <c r="K201" s="31">
        <v>209.95</v>
      </c>
      <c r="L201" s="31">
        <v>178.45</v>
      </c>
      <c r="M201" s="31">
        <v>127.08758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208.65</v>
      </c>
      <c r="D202" s="36">
        <v>204.46666666666667</v>
      </c>
      <c r="E202" s="36">
        <v>195.03333333333333</v>
      </c>
      <c r="F202" s="36">
        <v>181.41666666666666</v>
      </c>
      <c r="G202" s="36">
        <v>171.98333333333332</v>
      </c>
      <c r="H202" s="36">
        <v>218.08333333333334</v>
      </c>
      <c r="I202" s="36">
        <v>227.51666666666668</v>
      </c>
      <c r="J202" s="36">
        <v>241.13333333333335</v>
      </c>
      <c r="K202" s="31">
        <v>213.9</v>
      </c>
      <c r="L202" s="31">
        <v>190.85</v>
      </c>
      <c r="M202" s="31">
        <v>61.045960000000001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339.1</v>
      </c>
      <c r="D203" s="36">
        <v>342.06666666666666</v>
      </c>
      <c r="E203" s="36">
        <v>332.13333333333333</v>
      </c>
      <c r="F203" s="36">
        <v>325.16666666666669</v>
      </c>
      <c r="G203" s="36">
        <v>315.23333333333335</v>
      </c>
      <c r="H203" s="36">
        <v>349.0333333333333</v>
      </c>
      <c r="I203" s="36">
        <v>358.96666666666658</v>
      </c>
      <c r="J203" s="36">
        <v>365.93333333333328</v>
      </c>
      <c r="K203" s="31">
        <v>352</v>
      </c>
      <c r="L203" s="31">
        <v>335.1</v>
      </c>
      <c r="M203" s="31">
        <v>9.5709099999999996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1882.15</v>
      </c>
      <c r="D204" s="36">
        <v>1856.1333333333332</v>
      </c>
      <c r="E204" s="36">
        <v>1811.2666666666664</v>
      </c>
      <c r="F204" s="36">
        <v>1740.3833333333332</v>
      </c>
      <c r="G204" s="36">
        <v>1695.5166666666664</v>
      </c>
      <c r="H204" s="36">
        <v>1927.0166666666664</v>
      </c>
      <c r="I204" s="36">
        <v>1971.8833333333332</v>
      </c>
      <c r="J204" s="36">
        <v>2042.7666666666664</v>
      </c>
      <c r="K204" s="31">
        <v>1901</v>
      </c>
      <c r="L204" s="31">
        <v>1785.25</v>
      </c>
      <c r="M204" s="31">
        <v>9.6626600000000007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1647.3</v>
      </c>
      <c r="D205" s="36">
        <v>1655.7166666666665</v>
      </c>
      <c r="E205" s="36">
        <v>1634.4333333333329</v>
      </c>
      <c r="F205" s="36">
        <v>1621.5666666666664</v>
      </c>
      <c r="G205" s="36">
        <v>1600.2833333333328</v>
      </c>
      <c r="H205" s="36">
        <v>1668.583333333333</v>
      </c>
      <c r="I205" s="36">
        <v>1689.8666666666663</v>
      </c>
      <c r="J205" s="36">
        <v>1702.7333333333331</v>
      </c>
      <c r="K205" s="31">
        <v>1677</v>
      </c>
      <c r="L205" s="31">
        <v>1642.85</v>
      </c>
      <c r="M205" s="31">
        <v>39.31561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3818.65</v>
      </c>
      <c r="D206" s="36">
        <v>3776.7000000000003</v>
      </c>
      <c r="E206" s="36">
        <v>3721.9500000000007</v>
      </c>
      <c r="F206" s="36">
        <v>3625.2500000000005</v>
      </c>
      <c r="G206" s="36">
        <v>3570.5000000000009</v>
      </c>
      <c r="H206" s="36">
        <v>3873.4000000000005</v>
      </c>
      <c r="I206" s="36">
        <v>3928.1499999999996</v>
      </c>
      <c r="J206" s="36">
        <v>4024.8500000000004</v>
      </c>
      <c r="K206" s="31">
        <v>3831.45</v>
      </c>
      <c r="L206" s="31">
        <v>3680</v>
      </c>
      <c r="M206" s="31">
        <v>6.3946500000000004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1452.65</v>
      </c>
      <c r="D207" s="36">
        <v>1451.3999999999999</v>
      </c>
      <c r="E207" s="36">
        <v>1443.4999999999998</v>
      </c>
      <c r="F207" s="36">
        <v>1434.35</v>
      </c>
      <c r="G207" s="36">
        <v>1426.4499999999998</v>
      </c>
      <c r="H207" s="36">
        <v>1460.5499999999997</v>
      </c>
      <c r="I207" s="36">
        <v>1468.4499999999998</v>
      </c>
      <c r="J207" s="36">
        <v>1477.5999999999997</v>
      </c>
      <c r="K207" s="31">
        <v>1459.3</v>
      </c>
      <c r="L207" s="31">
        <v>1442.25</v>
      </c>
      <c r="M207" s="31">
        <v>718.06902000000002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632.35</v>
      </c>
      <c r="D208" s="36">
        <v>626.15</v>
      </c>
      <c r="E208" s="36">
        <v>617.5</v>
      </c>
      <c r="F208" s="36">
        <v>602.65</v>
      </c>
      <c r="G208" s="36">
        <v>594</v>
      </c>
      <c r="H208" s="36">
        <v>641</v>
      </c>
      <c r="I208" s="36">
        <v>649.64999999999986</v>
      </c>
      <c r="J208" s="36">
        <v>664.5</v>
      </c>
      <c r="K208" s="31">
        <v>634.79999999999995</v>
      </c>
      <c r="L208" s="31">
        <v>611.29999999999995</v>
      </c>
      <c r="M208" s="31">
        <v>48.96049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90.1</v>
      </c>
      <c r="D209" s="36">
        <v>90.116666666666674</v>
      </c>
      <c r="E209" s="36">
        <v>87.283333333333346</v>
      </c>
      <c r="F209" s="36">
        <v>84.466666666666669</v>
      </c>
      <c r="G209" s="36">
        <v>81.63333333333334</v>
      </c>
      <c r="H209" s="36">
        <v>92.933333333333351</v>
      </c>
      <c r="I209" s="36">
        <v>95.766666666666666</v>
      </c>
      <c r="J209" s="36">
        <v>98.583333333333357</v>
      </c>
      <c r="K209" s="31">
        <v>92.95</v>
      </c>
      <c r="L209" s="31">
        <v>87.3</v>
      </c>
      <c r="M209" s="31">
        <v>233.53125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439.45</v>
      </c>
      <c r="D210" s="36">
        <v>444.18333333333334</v>
      </c>
      <c r="E210" s="36">
        <v>432.06666666666666</v>
      </c>
      <c r="F210" s="36">
        <v>424.68333333333334</v>
      </c>
      <c r="G210" s="36">
        <v>412.56666666666666</v>
      </c>
      <c r="H210" s="36">
        <v>451.56666666666666</v>
      </c>
      <c r="I210" s="36">
        <v>463.68333333333334</v>
      </c>
      <c r="J210" s="36">
        <v>471.06666666666666</v>
      </c>
      <c r="K210" s="31">
        <v>456.3</v>
      </c>
      <c r="L210" s="31">
        <v>436.8</v>
      </c>
      <c r="M210" s="31">
        <v>0.97770000000000001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792.6</v>
      </c>
      <c r="D211" s="36">
        <v>797.86666666666667</v>
      </c>
      <c r="E211" s="36">
        <v>779.73333333333335</v>
      </c>
      <c r="F211" s="36">
        <v>766.86666666666667</v>
      </c>
      <c r="G211" s="36">
        <v>748.73333333333335</v>
      </c>
      <c r="H211" s="36">
        <v>810.73333333333335</v>
      </c>
      <c r="I211" s="36">
        <v>828.86666666666679</v>
      </c>
      <c r="J211" s="36">
        <v>841.73333333333335</v>
      </c>
      <c r="K211" s="31">
        <v>816</v>
      </c>
      <c r="L211" s="31">
        <v>785</v>
      </c>
      <c r="M211" s="31">
        <v>2.99912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1482.3</v>
      </c>
      <c r="D212" s="36">
        <v>1492.8833333333332</v>
      </c>
      <c r="E212" s="36">
        <v>1465.4666666666665</v>
      </c>
      <c r="F212" s="36">
        <v>1448.6333333333332</v>
      </c>
      <c r="G212" s="36">
        <v>1421.2166666666665</v>
      </c>
      <c r="H212" s="36">
        <v>1509.7166666666665</v>
      </c>
      <c r="I212" s="36">
        <v>1537.1333333333334</v>
      </c>
      <c r="J212" s="36">
        <v>1553.9666666666665</v>
      </c>
      <c r="K212" s="31">
        <v>1520.3</v>
      </c>
      <c r="L212" s="31">
        <v>1476.05</v>
      </c>
      <c r="M212" s="31">
        <v>10.50296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4585.3</v>
      </c>
      <c r="D213" s="36">
        <v>4588.9333333333334</v>
      </c>
      <c r="E213" s="36">
        <v>4497.0166666666664</v>
      </c>
      <c r="F213" s="36">
        <v>4408.7333333333327</v>
      </c>
      <c r="G213" s="36">
        <v>4316.8166666666657</v>
      </c>
      <c r="H213" s="36">
        <v>4677.2166666666672</v>
      </c>
      <c r="I213" s="36">
        <v>4769.1333333333332</v>
      </c>
      <c r="J213" s="36">
        <v>4857.4166666666679</v>
      </c>
      <c r="K213" s="31">
        <v>4680.8500000000004</v>
      </c>
      <c r="L213" s="31">
        <v>4500.6499999999996</v>
      </c>
      <c r="M213" s="31">
        <v>12.786949999999999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532.54999999999995</v>
      </c>
      <c r="D214" s="36">
        <v>528.0333333333333</v>
      </c>
      <c r="E214" s="36">
        <v>522.01666666666665</v>
      </c>
      <c r="F214" s="36">
        <v>511.48333333333335</v>
      </c>
      <c r="G214" s="36">
        <v>505.4666666666667</v>
      </c>
      <c r="H214" s="36">
        <v>538.56666666666661</v>
      </c>
      <c r="I214" s="36">
        <v>544.58333333333326</v>
      </c>
      <c r="J214" s="36">
        <v>555.11666666666656</v>
      </c>
      <c r="K214" s="31">
        <v>534.04999999999995</v>
      </c>
      <c r="L214" s="31">
        <v>517.5</v>
      </c>
      <c r="M214" s="31">
        <v>84.676599999999993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3099.1</v>
      </c>
      <c r="D215" s="36">
        <v>3095.8833333333332</v>
      </c>
      <c r="E215" s="36">
        <v>3009.2166666666662</v>
      </c>
      <c r="F215" s="36">
        <v>2919.333333333333</v>
      </c>
      <c r="G215" s="36">
        <v>2832.6666666666661</v>
      </c>
      <c r="H215" s="36">
        <v>3185.7666666666664</v>
      </c>
      <c r="I215" s="36">
        <v>3272.4333333333334</v>
      </c>
      <c r="J215" s="36">
        <v>3362.3166666666666</v>
      </c>
      <c r="K215" s="31">
        <v>3182.55</v>
      </c>
      <c r="L215" s="31">
        <v>3006</v>
      </c>
      <c r="M215" s="31">
        <v>28.64705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271.14999999999998</v>
      </c>
      <c r="D216" s="36">
        <v>267.5</v>
      </c>
      <c r="E216" s="36">
        <v>259.39999999999998</v>
      </c>
      <c r="F216" s="36">
        <v>247.64999999999998</v>
      </c>
      <c r="G216" s="36">
        <v>239.54999999999995</v>
      </c>
      <c r="H216" s="36">
        <v>279.25</v>
      </c>
      <c r="I216" s="36">
        <v>287.35000000000002</v>
      </c>
      <c r="J216" s="36">
        <v>299.10000000000002</v>
      </c>
      <c r="K216" s="31">
        <v>275.60000000000002</v>
      </c>
      <c r="L216" s="31">
        <v>255.75</v>
      </c>
      <c r="M216" s="31">
        <v>391.64127000000002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468.85</v>
      </c>
      <c r="D217" s="36">
        <v>469.95</v>
      </c>
      <c r="E217" s="36">
        <v>450.04999999999995</v>
      </c>
      <c r="F217" s="36">
        <v>431.24999999999994</v>
      </c>
      <c r="G217" s="36">
        <v>411.34999999999991</v>
      </c>
      <c r="H217" s="36">
        <v>488.75</v>
      </c>
      <c r="I217" s="36">
        <v>508.65</v>
      </c>
      <c r="J217" s="36">
        <v>527.45000000000005</v>
      </c>
      <c r="K217" s="31">
        <v>489.85</v>
      </c>
      <c r="L217" s="31">
        <v>451.15</v>
      </c>
      <c r="M217" s="31">
        <v>317.13010000000003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2327.6999999999998</v>
      </c>
      <c r="D218" s="36">
        <v>2326.85</v>
      </c>
      <c r="E218" s="36">
        <v>2316.75</v>
      </c>
      <c r="F218" s="36">
        <v>2305.8000000000002</v>
      </c>
      <c r="G218" s="36">
        <v>2295.7000000000003</v>
      </c>
      <c r="H218" s="36">
        <v>2337.7999999999997</v>
      </c>
      <c r="I218" s="36">
        <v>2347.8999999999992</v>
      </c>
      <c r="J218" s="36">
        <v>2358.8499999999995</v>
      </c>
      <c r="K218" s="31">
        <v>2336.9499999999998</v>
      </c>
      <c r="L218" s="31">
        <v>2315.9</v>
      </c>
      <c r="M218" s="31">
        <v>27.514030000000002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289.39999999999998</v>
      </c>
      <c r="D219" s="36">
        <v>292.66666666666669</v>
      </c>
      <c r="E219" s="36">
        <v>281.33333333333337</v>
      </c>
      <c r="F219" s="36">
        <v>273.26666666666671</v>
      </c>
      <c r="G219" s="36">
        <v>261.93333333333339</v>
      </c>
      <c r="H219" s="36">
        <v>300.73333333333335</v>
      </c>
      <c r="I219" s="36">
        <v>312.06666666666672</v>
      </c>
      <c r="J219" s="36">
        <v>320.13333333333333</v>
      </c>
      <c r="K219" s="31">
        <v>304</v>
      </c>
      <c r="L219" s="31">
        <v>284.60000000000002</v>
      </c>
      <c r="M219" s="31">
        <v>31.546340000000001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6634.35</v>
      </c>
      <c r="D220" s="36">
        <v>6669.7833333333328</v>
      </c>
      <c r="E220" s="36">
        <v>6464.5666666666657</v>
      </c>
      <c r="F220" s="36">
        <v>6294.7833333333328</v>
      </c>
      <c r="G220" s="36">
        <v>6089.5666666666657</v>
      </c>
      <c r="H220" s="36">
        <v>6839.5666666666657</v>
      </c>
      <c r="I220" s="36">
        <v>7044.7833333333328</v>
      </c>
      <c r="J220" s="36">
        <v>7214.5666666666657</v>
      </c>
      <c r="K220" s="31">
        <v>6875</v>
      </c>
      <c r="L220" s="31">
        <v>6500</v>
      </c>
      <c r="M220" s="31">
        <v>0.40094000000000002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823.25</v>
      </c>
      <c r="D221" s="36">
        <v>823.7833333333333</v>
      </c>
      <c r="E221" s="36">
        <v>811.01666666666665</v>
      </c>
      <c r="F221" s="36">
        <v>798.7833333333333</v>
      </c>
      <c r="G221" s="36">
        <v>786.01666666666665</v>
      </c>
      <c r="H221" s="36">
        <v>836.01666666666665</v>
      </c>
      <c r="I221" s="36">
        <v>848.7833333333333</v>
      </c>
      <c r="J221" s="36">
        <v>861.01666666666665</v>
      </c>
      <c r="K221" s="31">
        <v>836.55</v>
      </c>
      <c r="L221" s="31">
        <v>811.55</v>
      </c>
      <c r="M221" s="31">
        <v>1.73997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38241</v>
      </c>
      <c r="D222" s="36">
        <v>37873.75</v>
      </c>
      <c r="E222" s="36">
        <v>36697.5</v>
      </c>
      <c r="F222" s="36">
        <v>35154</v>
      </c>
      <c r="G222" s="36">
        <v>33977.75</v>
      </c>
      <c r="H222" s="36">
        <v>39417.25</v>
      </c>
      <c r="I222" s="36">
        <v>40593.5</v>
      </c>
      <c r="J222" s="36">
        <v>42137</v>
      </c>
      <c r="K222" s="31">
        <v>39050</v>
      </c>
      <c r="L222" s="31">
        <v>36330.25</v>
      </c>
      <c r="M222" s="31">
        <v>0.10358000000000001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188.8</v>
      </c>
      <c r="D223" s="36">
        <v>183.33333333333334</v>
      </c>
      <c r="E223" s="36">
        <v>174.56666666666669</v>
      </c>
      <c r="F223" s="36">
        <v>160.33333333333334</v>
      </c>
      <c r="G223" s="36">
        <v>151.56666666666669</v>
      </c>
      <c r="H223" s="36">
        <v>197.56666666666669</v>
      </c>
      <c r="I223" s="36">
        <v>206.33333333333334</v>
      </c>
      <c r="J223" s="36">
        <v>220.56666666666669</v>
      </c>
      <c r="K223" s="31">
        <v>192.1</v>
      </c>
      <c r="L223" s="31">
        <v>169.1</v>
      </c>
      <c r="M223" s="31">
        <v>427.97939000000002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1080.3499999999999</v>
      </c>
      <c r="D224" s="36">
        <v>1078.8666666666666</v>
      </c>
      <c r="E224" s="36">
        <v>1071.4833333333331</v>
      </c>
      <c r="F224" s="36">
        <v>1062.6166666666666</v>
      </c>
      <c r="G224" s="36">
        <v>1055.2333333333331</v>
      </c>
      <c r="H224" s="36">
        <v>1087.7333333333331</v>
      </c>
      <c r="I224" s="36">
        <v>1095.1166666666668</v>
      </c>
      <c r="J224" s="36">
        <v>1103.9833333333331</v>
      </c>
      <c r="K224" s="31">
        <v>1086.25</v>
      </c>
      <c r="L224" s="31">
        <v>1070</v>
      </c>
      <c r="M224" s="31">
        <v>661.92733999999996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1651.35</v>
      </c>
      <c r="D225" s="36">
        <v>1657.7166666666665</v>
      </c>
      <c r="E225" s="36">
        <v>1626.6833333333329</v>
      </c>
      <c r="F225" s="36">
        <v>1602.0166666666664</v>
      </c>
      <c r="G225" s="36">
        <v>1570.9833333333329</v>
      </c>
      <c r="H225" s="36">
        <v>1682.383333333333</v>
      </c>
      <c r="I225" s="36">
        <v>1713.4166666666663</v>
      </c>
      <c r="J225" s="36">
        <v>1738.083333333333</v>
      </c>
      <c r="K225" s="31">
        <v>1688.75</v>
      </c>
      <c r="L225" s="31">
        <v>1633.05</v>
      </c>
      <c r="M225" s="31">
        <v>4.8400100000000004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567.75</v>
      </c>
      <c r="D226" s="36">
        <v>569.91666666666663</v>
      </c>
      <c r="E226" s="36">
        <v>560.83333333333326</v>
      </c>
      <c r="F226" s="36">
        <v>553.91666666666663</v>
      </c>
      <c r="G226" s="36">
        <v>544.83333333333326</v>
      </c>
      <c r="H226" s="36">
        <v>576.83333333333326</v>
      </c>
      <c r="I226" s="36">
        <v>585.91666666666652</v>
      </c>
      <c r="J226" s="36">
        <v>592.83333333333326</v>
      </c>
      <c r="K226" s="31">
        <v>579</v>
      </c>
      <c r="L226" s="31">
        <v>563</v>
      </c>
      <c r="M226" s="31">
        <v>23.564139999999998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726.85</v>
      </c>
      <c r="D227" s="36">
        <v>729.13333333333321</v>
      </c>
      <c r="E227" s="36">
        <v>716.26666666666642</v>
      </c>
      <c r="F227" s="36">
        <v>705.68333333333317</v>
      </c>
      <c r="G227" s="36">
        <v>692.81666666666638</v>
      </c>
      <c r="H227" s="36">
        <v>739.71666666666647</v>
      </c>
      <c r="I227" s="36">
        <v>752.58333333333326</v>
      </c>
      <c r="J227" s="36">
        <v>763.16666666666652</v>
      </c>
      <c r="K227" s="31">
        <v>742</v>
      </c>
      <c r="L227" s="31">
        <v>718.55</v>
      </c>
      <c r="M227" s="31">
        <v>8.7520699999999998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84.2</v>
      </c>
      <c r="D228" s="36">
        <v>82.3</v>
      </c>
      <c r="E228" s="36">
        <v>78.649999999999991</v>
      </c>
      <c r="F228" s="36">
        <v>73.099999999999994</v>
      </c>
      <c r="G228" s="36">
        <v>69.449999999999989</v>
      </c>
      <c r="H228" s="36">
        <v>87.85</v>
      </c>
      <c r="I228" s="36">
        <v>91.5</v>
      </c>
      <c r="J228" s="36">
        <v>97.05</v>
      </c>
      <c r="K228" s="31">
        <v>85.95</v>
      </c>
      <c r="L228" s="31">
        <v>76.75</v>
      </c>
      <c r="M228" s="31">
        <v>172.50245000000001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78.7</v>
      </c>
      <c r="D229" s="36">
        <v>78.399999999999991</v>
      </c>
      <c r="E229" s="36">
        <v>77.499999999999986</v>
      </c>
      <c r="F229" s="36">
        <v>76.3</v>
      </c>
      <c r="G229" s="36">
        <v>75.399999999999991</v>
      </c>
      <c r="H229" s="36">
        <v>79.59999999999998</v>
      </c>
      <c r="I229" s="36">
        <v>80.499999999999986</v>
      </c>
      <c r="J229" s="36">
        <v>81.699999999999974</v>
      </c>
      <c r="K229" s="31">
        <v>79.3</v>
      </c>
      <c r="L229" s="31">
        <v>77.2</v>
      </c>
      <c r="M229" s="31">
        <v>236.91683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110.75</v>
      </c>
      <c r="D230" s="36">
        <v>110.25</v>
      </c>
      <c r="E230" s="36">
        <v>109</v>
      </c>
      <c r="F230" s="36">
        <v>107.25</v>
      </c>
      <c r="G230" s="36">
        <v>106</v>
      </c>
      <c r="H230" s="36">
        <v>112</v>
      </c>
      <c r="I230" s="36">
        <v>113.25</v>
      </c>
      <c r="J230" s="36">
        <v>115</v>
      </c>
      <c r="K230" s="31">
        <v>111.5</v>
      </c>
      <c r="L230" s="31">
        <v>108.5</v>
      </c>
      <c r="M230" s="31">
        <v>124.96147999999999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367.7</v>
      </c>
      <c r="D231" s="36">
        <v>368.16666666666669</v>
      </c>
      <c r="E231" s="36">
        <v>359.53333333333336</v>
      </c>
      <c r="F231" s="36">
        <v>351.36666666666667</v>
      </c>
      <c r="G231" s="36">
        <v>342.73333333333335</v>
      </c>
      <c r="H231" s="36">
        <v>376.33333333333337</v>
      </c>
      <c r="I231" s="36">
        <v>384.9666666666667</v>
      </c>
      <c r="J231" s="36">
        <v>393.13333333333338</v>
      </c>
      <c r="K231" s="31">
        <v>376.8</v>
      </c>
      <c r="L231" s="31">
        <v>360</v>
      </c>
      <c r="M231" s="31">
        <v>12.17784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57.3</v>
      </c>
      <c r="D232" s="36">
        <v>57.5</v>
      </c>
      <c r="E232" s="36">
        <v>54.8</v>
      </c>
      <c r="F232" s="36">
        <v>52.3</v>
      </c>
      <c r="G232" s="36">
        <v>49.599999999999994</v>
      </c>
      <c r="H232" s="36">
        <v>60</v>
      </c>
      <c r="I232" s="36">
        <v>62.7</v>
      </c>
      <c r="J232" s="36">
        <v>65.2</v>
      </c>
      <c r="K232" s="31">
        <v>60.2</v>
      </c>
      <c r="L232" s="31">
        <v>55</v>
      </c>
      <c r="M232" s="31">
        <v>365.64735000000002</v>
      </c>
      <c r="N232" s="1"/>
      <c r="O232" s="1"/>
    </row>
    <row r="233" spans="1:15" ht="12.75" customHeight="1">
      <c r="A233" s="33">
        <v>223</v>
      </c>
      <c r="B233" s="53" t="s">
        <v>815</v>
      </c>
      <c r="C233" s="31">
        <v>216.8</v>
      </c>
      <c r="D233" s="36">
        <v>212.01666666666665</v>
      </c>
      <c r="E233" s="36">
        <v>204.93333333333331</v>
      </c>
      <c r="F233" s="36">
        <v>193.06666666666666</v>
      </c>
      <c r="G233" s="36">
        <v>185.98333333333332</v>
      </c>
      <c r="H233" s="36">
        <v>223.8833333333333</v>
      </c>
      <c r="I233" s="36">
        <v>230.96666666666667</v>
      </c>
      <c r="J233" s="36">
        <v>242.83333333333329</v>
      </c>
      <c r="K233" s="31">
        <v>219.1</v>
      </c>
      <c r="L233" s="31">
        <v>200.15</v>
      </c>
      <c r="M233" s="31">
        <v>311.59107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419.1</v>
      </c>
      <c r="D234" s="36">
        <v>420.9666666666667</v>
      </c>
      <c r="E234" s="36">
        <v>413.38333333333338</v>
      </c>
      <c r="F234" s="36">
        <v>407.66666666666669</v>
      </c>
      <c r="G234" s="36">
        <v>400.08333333333337</v>
      </c>
      <c r="H234" s="36">
        <v>426.68333333333339</v>
      </c>
      <c r="I234" s="36">
        <v>434.26666666666665</v>
      </c>
      <c r="J234" s="36">
        <v>439.98333333333341</v>
      </c>
      <c r="K234" s="31">
        <v>428.55</v>
      </c>
      <c r="L234" s="31">
        <v>415.25</v>
      </c>
      <c r="M234" s="31">
        <v>732.53754000000004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259.95</v>
      </c>
      <c r="D235" s="36">
        <v>261.13333333333327</v>
      </c>
      <c r="E235" s="36">
        <v>247.86666666666656</v>
      </c>
      <c r="F235" s="36">
        <v>235.7833333333333</v>
      </c>
      <c r="G235" s="36">
        <v>222.51666666666659</v>
      </c>
      <c r="H235" s="36">
        <v>273.21666666666653</v>
      </c>
      <c r="I235" s="36">
        <v>286.48333333333329</v>
      </c>
      <c r="J235" s="36">
        <v>298.56666666666649</v>
      </c>
      <c r="K235" s="31">
        <v>274.39999999999998</v>
      </c>
      <c r="L235" s="31">
        <v>249.05</v>
      </c>
      <c r="M235" s="31">
        <v>56.470309999999998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205</v>
      </c>
      <c r="D236" s="36">
        <v>203.73333333333335</v>
      </c>
      <c r="E236" s="36">
        <v>200.4666666666667</v>
      </c>
      <c r="F236" s="36">
        <v>195.93333333333334</v>
      </c>
      <c r="G236" s="36">
        <v>192.66666666666669</v>
      </c>
      <c r="H236" s="36">
        <v>208.26666666666671</v>
      </c>
      <c r="I236" s="36">
        <v>211.53333333333336</v>
      </c>
      <c r="J236" s="36">
        <v>216.06666666666672</v>
      </c>
      <c r="K236" s="31">
        <v>207</v>
      </c>
      <c r="L236" s="31">
        <v>199.2</v>
      </c>
      <c r="M236" s="31">
        <v>21.75665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169.7</v>
      </c>
      <c r="D237" s="36">
        <v>169.06666666666669</v>
      </c>
      <c r="E237" s="36">
        <v>165.73333333333338</v>
      </c>
      <c r="F237" s="36">
        <v>161.76666666666668</v>
      </c>
      <c r="G237" s="36">
        <v>158.43333333333337</v>
      </c>
      <c r="H237" s="36">
        <v>173.03333333333339</v>
      </c>
      <c r="I237" s="36">
        <v>176.3666666666667</v>
      </c>
      <c r="J237" s="36">
        <v>180.3333333333334</v>
      </c>
      <c r="K237" s="31">
        <v>172.4</v>
      </c>
      <c r="L237" s="31">
        <v>165.1</v>
      </c>
      <c r="M237" s="31">
        <v>112.15285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2627.8</v>
      </c>
      <c r="D238" s="36">
        <v>2629.6166666666668</v>
      </c>
      <c r="E238" s="36">
        <v>2597.4333333333334</v>
      </c>
      <c r="F238" s="36">
        <v>2567.0666666666666</v>
      </c>
      <c r="G238" s="36">
        <v>2534.8833333333332</v>
      </c>
      <c r="H238" s="36">
        <v>2659.9833333333336</v>
      </c>
      <c r="I238" s="36">
        <v>2692.166666666667</v>
      </c>
      <c r="J238" s="36">
        <v>2722.5333333333338</v>
      </c>
      <c r="K238" s="31">
        <v>2661.8</v>
      </c>
      <c r="L238" s="31">
        <v>2599.25</v>
      </c>
      <c r="M238" s="31">
        <v>1.3984099999999999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509.3</v>
      </c>
      <c r="D239" s="36">
        <v>505.16666666666669</v>
      </c>
      <c r="E239" s="36">
        <v>492.43333333333339</v>
      </c>
      <c r="F239" s="36">
        <v>475.56666666666672</v>
      </c>
      <c r="G239" s="36">
        <v>462.83333333333343</v>
      </c>
      <c r="H239" s="36">
        <v>522.0333333333333</v>
      </c>
      <c r="I239" s="36">
        <v>534.76666666666665</v>
      </c>
      <c r="J239" s="36">
        <v>551.63333333333333</v>
      </c>
      <c r="K239" s="31">
        <v>517.9</v>
      </c>
      <c r="L239" s="31">
        <v>488.3</v>
      </c>
      <c r="M239" s="31">
        <v>77.853639999999999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136.85</v>
      </c>
      <c r="D240" s="36">
        <v>136.16666666666666</v>
      </c>
      <c r="E240" s="36">
        <v>134.08333333333331</v>
      </c>
      <c r="F240" s="36">
        <v>131.31666666666666</v>
      </c>
      <c r="G240" s="36">
        <v>129.23333333333332</v>
      </c>
      <c r="H240" s="36">
        <v>138.93333333333331</v>
      </c>
      <c r="I240" s="36">
        <v>141.01666666666662</v>
      </c>
      <c r="J240" s="36">
        <v>143.7833333333333</v>
      </c>
      <c r="K240" s="31">
        <v>138.25</v>
      </c>
      <c r="L240" s="31">
        <v>133.4</v>
      </c>
      <c r="M240" s="31">
        <v>62.916069999999998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562.29999999999995</v>
      </c>
      <c r="D241" s="36">
        <v>559.38333333333333</v>
      </c>
      <c r="E241" s="36">
        <v>552.86666666666667</v>
      </c>
      <c r="F241" s="36">
        <v>543.43333333333339</v>
      </c>
      <c r="G241" s="36">
        <v>536.91666666666674</v>
      </c>
      <c r="H241" s="36">
        <v>568.81666666666661</v>
      </c>
      <c r="I241" s="36">
        <v>575.33333333333326</v>
      </c>
      <c r="J241" s="36">
        <v>584.76666666666654</v>
      </c>
      <c r="K241" s="31">
        <v>565.9</v>
      </c>
      <c r="L241" s="31">
        <v>549.95000000000005</v>
      </c>
      <c r="M241" s="31">
        <v>30.26811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161</v>
      </c>
      <c r="D242" s="36">
        <v>161.1</v>
      </c>
      <c r="E242" s="36">
        <v>153.5</v>
      </c>
      <c r="F242" s="36">
        <v>146</v>
      </c>
      <c r="G242" s="36">
        <v>138.4</v>
      </c>
      <c r="H242" s="36">
        <v>168.6</v>
      </c>
      <c r="I242" s="36">
        <v>176.19999999999996</v>
      </c>
      <c r="J242" s="36">
        <v>183.7</v>
      </c>
      <c r="K242" s="31">
        <v>168.7</v>
      </c>
      <c r="L242" s="31">
        <v>153.6</v>
      </c>
      <c r="M242" s="31">
        <v>1087.19847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60.1</v>
      </c>
      <c r="D243" s="36">
        <v>60.466666666666669</v>
      </c>
      <c r="E243" s="36">
        <v>58.083333333333336</v>
      </c>
      <c r="F243" s="36">
        <v>56.06666666666667</v>
      </c>
      <c r="G243" s="36">
        <v>53.683333333333337</v>
      </c>
      <c r="H243" s="36">
        <v>62.483333333333334</v>
      </c>
      <c r="I243" s="36">
        <v>64.86666666666666</v>
      </c>
      <c r="J243" s="36">
        <v>66.883333333333326</v>
      </c>
      <c r="K243" s="31">
        <v>62.85</v>
      </c>
      <c r="L243" s="31">
        <v>58.45</v>
      </c>
      <c r="M243" s="31">
        <v>141.83286000000001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912.5</v>
      </c>
      <c r="D244" s="36">
        <v>901.9</v>
      </c>
      <c r="E244" s="36">
        <v>887.65</v>
      </c>
      <c r="F244" s="36">
        <v>862.8</v>
      </c>
      <c r="G244" s="36">
        <v>848.55</v>
      </c>
      <c r="H244" s="36">
        <v>926.75</v>
      </c>
      <c r="I244" s="36">
        <v>941</v>
      </c>
      <c r="J244" s="36">
        <v>965.85</v>
      </c>
      <c r="K244" s="31">
        <v>916.15</v>
      </c>
      <c r="L244" s="31">
        <v>877.05</v>
      </c>
      <c r="M244" s="31">
        <v>33.935499999999998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136.94999999999999</v>
      </c>
      <c r="D245" s="36">
        <v>138.76666666666665</v>
      </c>
      <c r="E245" s="36">
        <v>131.68333333333331</v>
      </c>
      <c r="F245" s="36">
        <v>126.41666666666666</v>
      </c>
      <c r="G245" s="36">
        <v>119.33333333333331</v>
      </c>
      <c r="H245" s="36">
        <v>144.0333333333333</v>
      </c>
      <c r="I245" s="36">
        <v>151.11666666666667</v>
      </c>
      <c r="J245" s="36">
        <v>156.3833333333333</v>
      </c>
      <c r="K245" s="31">
        <v>145.85</v>
      </c>
      <c r="L245" s="31">
        <v>133.5</v>
      </c>
      <c r="M245" s="31">
        <v>1223.37843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1341.45</v>
      </c>
      <c r="D246" s="36">
        <v>1343.95</v>
      </c>
      <c r="E246" s="36">
        <v>1326.95</v>
      </c>
      <c r="F246" s="36">
        <v>1312.45</v>
      </c>
      <c r="G246" s="36">
        <v>1295.45</v>
      </c>
      <c r="H246" s="36">
        <v>1358.45</v>
      </c>
      <c r="I246" s="36">
        <v>1375.45</v>
      </c>
      <c r="J246" s="36">
        <v>1389.95</v>
      </c>
      <c r="K246" s="31">
        <v>1360.95</v>
      </c>
      <c r="L246" s="31">
        <v>1329.45</v>
      </c>
      <c r="M246" s="31">
        <v>0.38234000000000001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412.55</v>
      </c>
      <c r="D247" s="36">
        <v>410.18333333333334</v>
      </c>
      <c r="E247" s="36">
        <v>406.36666666666667</v>
      </c>
      <c r="F247" s="36">
        <v>400.18333333333334</v>
      </c>
      <c r="G247" s="36">
        <v>396.36666666666667</v>
      </c>
      <c r="H247" s="36">
        <v>416.36666666666667</v>
      </c>
      <c r="I247" s="36">
        <v>420.18333333333339</v>
      </c>
      <c r="J247" s="36">
        <v>426.36666666666667</v>
      </c>
      <c r="K247" s="31">
        <v>414</v>
      </c>
      <c r="L247" s="31">
        <v>404</v>
      </c>
      <c r="M247" s="31">
        <v>20.72597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248.35</v>
      </c>
      <c r="D248" s="36">
        <v>247.31666666666669</v>
      </c>
      <c r="E248" s="36">
        <v>242.23333333333338</v>
      </c>
      <c r="F248" s="36">
        <v>236.11666666666667</v>
      </c>
      <c r="G248" s="36">
        <v>231.03333333333336</v>
      </c>
      <c r="H248" s="36">
        <v>253.43333333333339</v>
      </c>
      <c r="I248" s="36">
        <v>258.51666666666671</v>
      </c>
      <c r="J248" s="36">
        <v>264.63333333333344</v>
      </c>
      <c r="K248" s="31">
        <v>252.4</v>
      </c>
      <c r="L248" s="31">
        <v>241.2</v>
      </c>
      <c r="M248" s="31">
        <v>140.24871999999999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1484.35</v>
      </c>
      <c r="D249" s="36">
        <v>1476.8500000000001</v>
      </c>
      <c r="E249" s="36">
        <v>1464.2000000000003</v>
      </c>
      <c r="F249" s="36">
        <v>1444.0500000000002</v>
      </c>
      <c r="G249" s="36">
        <v>1431.4000000000003</v>
      </c>
      <c r="H249" s="36">
        <v>1497.0000000000002</v>
      </c>
      <c r="I249" s="36">
        <v>1509.6500000000003</v>
      </c>
      <c r="J249" s="36">
        <v>1529.8000000000002</v>
      </c>
      <c r="K249" s="31">
        <v>1489.5</v>
      </c>
      <c r="L249" s="31">
        <v>1456.7</v>
      </c>
      <c r="M249" s="31">
        <v>29.85042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36.65</v>
      </c>
      <c r="D250" s="36">
        <v>36.783333333333331</v>
      </c>
      <c r="E250" s="36">
        <v>35.36666666666666</v>
      </c>
      <c r="F250" s="36">
        <v>34.083333333333329</v>
      </c>
      <c r="G250" s="36">
        <v>32.666666666666657</v>
      </c>
      <c r="H250" s="36">
        <v>38.066666666666663</v>
      </c>
      <c r="I250" s="36">
        <v>39.483333333333334</v>
      </c>
      <c r="J250" s="36">
        <v>40.766666666666666</v>
      </c>
      <c r="K250" s="31">
        <v>38.200000000000003</v>
      </c>
      <c r="L250" s="31">
        <v>35.5</v>
      </c>
      <c r="M250" s="31">
        <v>750.81164999999999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5241.2</v>
      </c>
      <c r="D251" s="36">
        <v>5227.5</v>
      </c>
      <c r="E251" s="36">
        <v>5175</v>
      </c>
      <c r="F251" s="36">
        <v>5108.8</v>
      </c>
      <c r="G251" s="36">
        <v>5056.3</v>
      </c>
      <c r="H251" s="36">
        <v>5293.7</v>
      </c>
      <c r="I251" s="36">
        <v>5346.2</v>
      </c>
      <c r="J251" s="36">
        <v>5412.4</v>
      </c>
      <c r="K251" s="31">
        <v>5280</v>
      </c>
      <c r="L251" s="31">
        <v>5161.3</v>
      </c>
      <c r="M251" s="31">
        <v>2.7401399999999998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1634</v>
      </c>
      <c r="D252" s="36">
        <v>1632.7166666666665</v>
      </c>
      <c r="E252" s="36">
        <v>1619.633333333333</v>
      </c>
      <c r="F252" s="36">
        <v>1605.2666666666664</v>
      </c>
      <c r="G252" s="36">
        <v>1592.1833333333329</v>
      </c>
      <c r="H252" s="36">
        <v>1647.083333333333</v>
      </c>
      <c r="I252" s="36">
        <v>1660.1666666666665</v>
      </c>
      <c r="J252" s="36">
        <v>1674.5333333333331</v>
      </c>
      <c r="K252" s="31">
        <v>1645.8</v>
      </c>
      <c r="L252" s="31">
        <v>1618.35</v>
      </c>
      <c r="M252" s="31">
        <v>118.09997</v>
      </c>
      <c r="N252" s="1"/>
      <c r="O252" s="1"/>
    </row>
    <row r="253" spans="1:15" ht="12.75" customHeight="1">
      <c r="A253" s="33">
        <v>243</v>
      </c>
      <c r="B253" s="53" t="s">
        <v>835</v>
      </c>
      <c r="C253" s="31">
        <v>3621.2</v>
      </c>
      <c r="D253" s="36">
        <v>3662.5</v>
      </c>
      <c r="E253" s="36">
        <v>3549.7</v>
      </c>
      <c r="F253" s="36">
        <v>3478.2</v>
      </c>
      <c r="G253" s="36">
        <v>3365.3999999999996</v>
      </c>
      <c r="H253" s="36">
        <v>3734</v>
      </c>
      <c r="I253" s="36">
        <v>3846.8</v>
      </c>
      <c r="J253" s="36">
        <v>3918.3</v>
      </c>
      <c r="K253" s="31">
        <v>3775.3</v>
      </c>
      <c r="L253" s="31">
        <v>3591</v>
      </c>
      <c r="M253" s="31">
        <v>0.17280999999999999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1119.25</v>
      </c>
      <c r="D254" s="36">
        <v>1139.75</v>
      </c>
      <c r="E254" s="36">
        <v>1080.5</v>
      </c>
      <c r="F254" s="36">
        <v>1041.75</v>
      </c>
      <c r="G254" s="36">
        <v>982.5</v>
      </c>
      <c r="H254" s="36">
        <v>1178.5</v>
      </c>
      <c r="I254" s="36">
        <v>1237.75</v>
      </c>
      <c r="J254" s="36">
        <v>1276.5</v>
      </c>
      <c r="K254" s="31">
        <v>1199</v>
      </c>
      <c r="L254" s="31">
        <v>1101</v>
      </c>
      <c r="M254" s="31">
        <v>8.1479999999999997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3203.1</v>
      </c>
      <c r="D255" s="36">
        <v>3184.6666666666665</v>
      </c>
      <c r="E255" s="36">
        <v>3153.4333333333329</v>
      </c>
      <c r="F255" s="36">
        <v>3103.7666666666664</v>
      </c>
      <c r="G255" s="36">
        <v>3072.5333333333328</v>
      </c>
      <c r="H255" s="36">
        <v>3234.333333333333</v>
      </c>
      <c r="I255" s="36">
        <v>3265.5666666666666</v>
      </c>
      <c r="J255" s="36">
        <v>3315.2333333333331</v>
      </c>
      <c r="K255" s="31">
        <v>3215.9</v>
      </c>
      <c r="L255" s="31">
        <v>3135</v>
      </c>
      <c r="M255" s="31">
        <v>22.682939999999999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1165.5999999999999</v>
      </c>
      <c r="D256" s="36">
        <v>1168.1333333333334</v>
      </c>
      <c r="E256" s="36">
        <v>1141.3666666666668</v>
      </c>
      <c r="F256" s="36">
        <v>1117.1333333333334</v>
      </c>
      <c r="G256" s="36">
        <v>1090.3666666666668</v>
      </c>
      <c r="H256" s="36">
        <v>1192.3666666666668</v>
      </c>
      <c r="I256" s="36">
        <v>1219.1333333333337</v>
      </c>
      <c r="J256" s="36">
        <v>1243.3666666666668</v>
      </c>
      <c r="K256" s="31">
        <v>1194.9000000000001</v>
      </c>
      <c r="L256" s="31">
        <v>1143.9000000000001</v>
      </c>
      <c r="M256" s="31">
        <v>2.3100700000000001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1550.05</v>
      </c>
      <c r="D257" s="36">
        <v>1553.6666666666667</v>
      </c>
      <c r="E257" s="36">
        <v>1539.4333333333334</v>
      </c>
      <c r="F257" s="36">
        <v>1528.8166666666666</v>
      </c>
      <c r="G257" s="36">
        <v>1514.5833333333333</v>
      </c>
      <c r="H257" s="36">
        <v>1564.2833333333335</v>
      </c>
      <c r="I257" s="36">
        <v>1578.5166666666667</v>
      </c>
      <c r="J257" s="36">
        <v>1589.1333333333337</v>
      </c>
      <c r="K257" s="31">
        <v>1567.9</v>
      </c>
      <c r="L257" s="31">
        <v>1543.05</v>
      </c>
      <c r="M257" s="31">
        <v>0.74312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4070.15</v>
      </c>
      <c r="D258" s="36">
        <v>4067.4499999999994</v>
      </c>
      <c r="E258" s="36">
        <v>4012.7499999999991</v>
      </c>
      <c r="F258" s="36">
        <v>3955.35</v>
      </c>
      <c r="G258" s="36">
        <v>3900.6499999999996</v>
      </c>
      <c r="H258" s="36">
        <v>4124.8499999999985</v>
      </c>
      <c r="I258" s="36">
        <v>4179.5499999999984</v>
      </c>
      <c r="J258" s="36">
        <v>4236.949999999998</v>
      </c>
      <c r="K258" s="31">
        <v>4122.1499999999996</v>
      </c>
      <c r="L258" s="31">
        <v>4010.05</v>
      </c>
      <c r="M258" s="31">
        <v>1.1293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1892</v>
      </c>
      <c r="D259" s="36">
        <v>1892.3166666666666</v>
      </c>
      <c r="E259" s="36">
        <v>1849.6833333333332</v>
      </c>
      <c r="F259" s="36">
        <v>1807.3666666666666</v>
      </c>
      <c r="G259" s="36">
        <v>1764.7333333333331</v>
      </c>
      <c r="H259" s="36">
        <v>1934.6333333333332</v>
      </c>
      <c r="I259" s="36">
        <v>1977.2666666666664</v>
      </c>
      <c r="J259" s="36">
        <v>2019.5833333333333</v>
      </c>
      <c r="K259" s="31">
        <v>1934.95</v>
      </c>
      <c r="L259" s="31">
        <v>1850</v>
      </c>
      <c r="M259" s="31">
        <v>2.0038100000000001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824.95</v>
      </c>
      <c r="D260" s="36">
        <v>823.23333333333323</v>
      </c>
      <c r="E260" s="36">
        <v>809.71666666666647</v>
      </c>
      <c r="F260" s="36">
        <v>794.48333333333323</v>
      </c>
      <c r="G260" s="36">
        <v>780.96666666666647</v>
      </c>
      <c r="H260" s="36">
        <v>838.46666666666647</v>
      </c>
      <c r="I260" s="36">
        <v>851.98333333333312</v>
      </c>
      <c r="J260" s="36">
        <v>867.21666666666647</v>
      </c>
      <c r="K260" s="31">
        <v>836.75</v>
      </c>
      <c r="L260" s="31">
        <v>808</v>
      </c>
      <c r="M260" s="31">
        <v>1.0888100000000001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341.05</v>
      </c>
      <c r="D261" s="36">
        <v>343.75</v>
      </c>
      <c r="E261" s="36">
        <v>336.4</v>
      </c>
      <c r="F261" s="36">
        <v>331.75</v>
      </c>
      <c r="G261" s="36">
        <v>324.39999999999998</v>
      </c>
      <c r="H261" s="36">
        <v>348.4</v>
      </c>
      <c r="I261" s="36">
        <v>355.75</v>
      </c>
      <c r="J261" s="36">
        <v>360.4</v>
      </c>
      <c r="K261" s="31">
        <v>351.1</v>
      </c>
      <c r="L261" s="31">
        <v>339.1</v>
      </c>
      <c r="M261" s="31">
        <v>6.3208399999999996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75.599999999999994</v>
      </c>
      <c r="D262" s="36">
        <v>75.916666666666671</v>
      </c>
      <c r="E262" s="36">
        <v>73.433333333333337</v>
      </c>
      <c r="F262" s="36">
        <v>71.266666666666666</v>
      </c>
      <c r="G262" s="36">
        <v>68.783333333333331</v>
      </c>
      <c r="H262" s="36">
        <v>78.083333333333343</v>
      </c>
      <c r="I262" s="36">
        <v>80.566666666666663</v>
      </c>
      <c r="J262" s="36">
        <v>82.733333333333348</v>
      </c>
      <c r="K262" s="31">
        <v>78.400000000000006</v>
      </c>
      <c r="L262" s="31">
        <v>73.75</v>
      </c>
      <c r="M262" s="31">
        <v>41.876429999999999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497.9</v>
      </c>
      <c r="D263" s="36">
        <v>489.98333333333335</v>
      </c>
      <c r="E263" s="36">
        <v>480.4666666666667</v>
      </c>
      <c r="F263" s="36">
        <v>463.03333333333336</v>
      </c>
      <c r="G263" s="36">
        <v>453.51666666666671</v>
      </c>
      <c r="H263" s="36">
        <v>507.41666666666669</v>
      </c>
      <c r="I263" s="36">
        <v>516.93333333333339</v>
      </c>
      <c r="J263" s="36">
        <v>534.36666666666667</v>
      </c>
      <c r="K263" s="31">
        <v>499.5</v>
      </c>
      <c r="L263" s="31">
        <v>472.55</v>
      </c>
      <c r="M263" s="31">
        <v>59.4193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780.65</v>
      </c>
      <c r="D264" s="36">
        <v>781.79999999999984</v>
      </c>
      <c r="E264" s="36">
        <v>773.39999999999964</v>
      </c>
      <c r="F264" s="36">
        <v>766.14999999999975</v>
      </c>
      <c r="G264" s="36">
        <v>757.74999999999955</v>
      </c>
      <c r="H264" s="36">
        <v>789.04999999999973</v>
      </c>
      <c r="I264" s="36">
        <v>797.45</v>
      </c>
      <c r="J264" s="36">
        <v>804.69999999999982</v>
      </c>
      <c r="K264" s="31">
        <v>790.2</v>
      </c>
      <c r="L264" s="31">
        <v>774.55</v>
      </c>
      <c r="M264" s="31">
        <v>39.928609999999999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121.8</v>
      </c>
      <c r="D265" s="36">
        <v>120.5</v>
      </c>
      <c r="E265" s="36">
        <v>116.35</v>
      </c>
      <c r="F265" s="36">
        <v>110.89999999999999</v>
      </c>
      <c r="G265" s="36">
        <v>106.74999999999999</v>
      </c>
      <c r="H265" s="36">
        <v>125.95</v>
      </c>
      <c r="I265" s="36">
        <v>130.10000000000002</v>
      </c>
      <c r="J265" s="36">
        <v>135.55000000000001</v>
      </c>
      <c r="K265" s="31">
        <v>124.65</v>
      </c>
      <c r="L265" s="31">
        <v>115.05</v>
      </c>
      <c r="M265" s="31">
        <v>223.29432</v>
      </c>
      <c r="N265" s="1"/>
      <c r="O265" s="1"/>
    </row>
    <row r="266" spans="1:15" ht="12.75" customHeight="1">
      <c r="A266" s="33">
        <v>256</v>
      </c>
      <c r="B266" s="53" t="s">
        <v>889</v>
      </c>
      <c r="C266" s="31">
        <v>435.45</v>
      </c>
      <c r="D266" s="36">
        <v>427.86666666666662</v>
      </c>
      <c r="E266" s="36">
        <v>414.03333333333325</v>
      </c>
      <c r="F266" s="36">
        <v>392.61666666666662</v>
      </c>
      <c r="G266" s="36">
        <v>378.78333333333325</v>
      </c>
      <c r="H266" s="36">
        <v>449.28333333333325</v>
      </c>
      <c r="I266" s="36">
        <v>463.11666666666662</v>
      </c>
      <c r="J266" s="36">
        <v>484.53333333333325</v>
      </c>
      <c r="K266" s="31">
        <v>441.7</v>
      </c>
      <c r="L266" s="31">
        <v>406.45</v>
      </c>
      <c r="M266" s="31">
        <v>12.627560000000001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664.55</v>
      </c>
      <c r="D267" s="36">
        <v>661.25</v>
      </c>
      <c r="E267" s="36">
        <v>642.5</v>
      </c>
      <c r="F267" s="36">
        <v>620.45000000000005</v>
      </c>
      <c r="G267" s="36">
        <v>601.70000000000005</v>
      </c>
      <c r="H267" s="36">
        <v>683.3</v>
      </c>
      <c r="I267" s="36">
        <v>702.05</v>
      </c>
      <c r="J267" s="36">
        <v>724.09999999999991</v>
      </c>
      <c r="K267" s="31">
        <v>680</v>
      </c>
      <c r="L267" s="31">
        <v>639.20000000000005</v>
      </c>
      <c r="M267" s="31">
        <v>51.610019999999999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767.75</v>
      </c>
      <c r="D268" s="36">
        <v>770.58333333333337</v>
      </c>
      <c r="E268" s="36">
        <v>758.06666666666672</v>
      </c>
      <c r="F268" s="36">
        <v>748.38333333333333</v>
      </c>
      <c r="G268" s="36">
        <v>735.86666666666667</v>
      </c>
      <c r="H268" s="36">
        <v>780.26666666666677</v>
      </c>
      <c r="I268" s="36">
        <v>792.78333333333342</v>
      </c>
      <c r="J268" s="36">
        <v>802.46666666666681</v>
      </c>
      <c r="K268" s="31">
        <v>783.1</v>
      </c>
      <c r="L268" s="31">
        <v>760.9</v>
      </c>
      <c r="M268" s="31">
        <v>24.153510000000001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447.55</v>
      </c>
      <c r="D269" s="36">
        <v>446.89999999999992</v>
      </c>
      <c r="E269" s="36">
        <v>440.54999999999984</v>
      </c>
      <c r="F269" s="36">
        <v>433.5499999999999</v>
      </c>
      <c r="G269" s="36">
        <v>427.19999999999982</v>
      </c>
      <c r="H269" s="36">
        <v>453.89999999999986</v>
      </c>
      <c r="I269" s="36">
        <v>460.24999999999989</v>
      </c>
      <c r="J269" s="36">
        <v>467.24999999999989</v>
      </c>
      <c r="K269" s="31">
        <v>453.25</v>
      </c>
      <c r="L269" s="31">
        <v>439.9</v>
      </c>
      <c r="M269" s="31">
        <v>22.804130000000001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438.05</v>
      </c>
      <c r="D270" s="36">
        <v>436.05</v>
      </c>
      <c r="E270" s="36">
        <v>427.1</v>
      </c>
      <c r="F270" s="36">
        <v>416.15000000000003</v>
      </c>
      <c r="G270" s="36">
        <v>407.20000000000005</v>
      </c>
      <c r="H270" s="36">
        <v>447</v>
      </c>
      <c r="I270" s="36">
        <v>455.94999999999993</v>
      </c>
      <c r="J270" s="36">
        <v>466.9</v>
      </c>
      <c r="K270" s="31">
        <v>445</v>
      </c>
      <c r="L270" s="31">
        <v>425.1</v>
      </c>
      <c r="M270" s="31">
        <v>1.9662999999999999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568.04999999999995</v>
      </c>
      <c r="D271" s="36">
        <v>566.5333333333333</v>
      </c>
      <c r="E271" s="36">
        <v>561.56666666666661</v>
      </c>
      <c r="F271" s="36">
        <v>555.08333333333326</v>
      </c>
      <c r="G271" s="36">
        <v>550.11666666666656</v>
      </c>
      <c r="H271" s="36">
        <v>573.01666666666665</v>
      </c>
      <c r="I271" s="36">
        <v>577.98333333333335</v>
      </c>
      <c r="J271" s="36">
        <v>584.4666666666667</v>
      </c>
      <c r="K271" s="31">
        <v>571.5</v>
      </c>
      <c r="L271" s="31">
        <v>560.04999999999995</v>
      </c>
      <c r="M271" s="31">
        <v>1.5634699999999999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788.9</v>
      </c>
      <c r="D272" s="36">
        <v>790.65</v>
      </c>
      <c r="E272" s="36">
        <v>778.3</v>
      </c>
      <c r="F272" s="36">
        <v>767.69999999999993</v>
      </c>
      <c r="G272" s="36">
        <v>755.34999999999991</v>
      </c>
      <c r="H272" s="36">
        <v>801.25</v>
      </c>
      <c r="I272" s="36">
        <v>813.60000000000014</v>
      </c>
      <c r="J272" s="36">
        <v>824.2</v>
      </c>
      <c r="K272" s="31">
        <v>803</v>
      </c>
      <c r="L272" s="31">
        <v>780.05</v>
      </c>
      <c r="M272" s="31">
        <v>1.5799000000000001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427.4</v>
      </c>
      <c r="D273" s="36">
        <v>422.13333333333327</v>
      </c>
      <c r="E273" s="36">
        <v>412.31666666666655</v>
      </c>
      <c r="F273" s="36">
        <v>397.23333333333329</v>
      </c>
      <c r="G273" s="36">
        <v>387.41666666666657</v>
      </c>
      <c r="H273" s="36">
        <v>437.21666666666653</v>
      </c>
      <c r="I273" s="36">
        <v>447.03333333333325</v>
      </c>
      <c r="J273" s="36">
        <v>462.1166666666665</v>
      </c>
      <c r="K273" s="31">
        <v>431.95</v>
      </c>
      <c r="L273" s="31">
        <v>407.05</v>
      </c>
      <c r="M273" s="31">
        <v>48.119500000000002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764.95</v>
      </c>
      <c r="D274" s="36">
        <v>767.33333333333337</v>
      </c>
      <c r="E274" s="36">
        <v>755.61666666666679</v>
      </c>
      <c r="F274" s="36">
        <v>746.28333333333342</v>
      </c>
      <c r="G274" s="36">
        <v>734.56666666666683</v>
      </c>
      <c r="H274" s="36">
        <v>776.66666666666674</v>
      </c>
      <c r="I274" s="36">
        <v>788.38333333333321</v>
      </c>
      <c r="J274" s="36">
        <v>797.7166666666667</v>
      </c>
      <c r="K274" s="31">
        <v>779.05</v>
      </c>
      <c r="L274" s="31">
        <v>758</v>
      </c>
      <c r="M274" s="31">
        <v>0.77025999999999994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3217.9</v>
      </c>
      <c r="D275" s="36">
        <v>3184.3333333333335</v>
      </c>
      <c r="E275" s="36">
        <v>3093.666666666667</v>
      </c>
      <c r="F275" s="36">
        <v>2969.4333333333334</v>
      </c>
      <c r="G275" s="36">
        <v>2878.7666666666669</v>
      </c>
      <c r="H275" s="36">
        <v>3308.5666666666671</v>
      </c>
      <c r="I275" s="36">
        <v>3399.233333333334</v>
      </c>
      <c r="J275" s="36">
        <v>3523.4666666666672</v>
      </c>
      <c r="K275" s="31">
        <v>3275</v>
      </c>
      <c r="L275" s="31">
        <v>3060.1</v>
      </c>
      <c r="M275" s="31">
        <v>3.0910299999999999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240.4</v>
      </c>
      <c r="D276" s="36">
        <v>241.66666666666666</v>
      </c>
      <c r="E276" s="36">
        <v>235.48333333333332</v>
      </c>
      <c r="F276" s="36">
        <v>230.56666666666666</v>
      </c>
      <c r="G276" s="36">
        <v>224.38333333333333</v>
      </c>
      <c r="H276" s="36">
        <v>246.58333333333331</v>
      </c>
      <c r="I276" s="36">
        <v>252.76666666666665</v>
      </c>
      <c r="J276" s="36">
        <v>257.68333333333328</v>
      </c>
      <c r="K276" s="31">
        <v>247.85</v>
      </c>
      <c r="L276" s="31">
        <v>236.75</v>
      </c>
      <c r="M276" s="31">
        <v>13.96092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1429.35</v>
      </c>
      <c r="D277" s="36">
        <v>1439.1833333333332</v>
      </c>
      <c r="E277" s="36">
        <v>1394.5666666666664</v>
      </c>
      <c r="F277" s="36">
        <v>1359.7833333333333</v>
      </c>
      <c r="G277" s="36">
        <v>1315.1666666666665</v>
      </c>
      <c r="H277" s="36">
        <v>1473.9666666666662</v>
      </c>
      <c r="I277" s="36">
        <v>1518.583333333333</v>
      </c>
      <c r="J277" s="36">
        <v>1553.3666666666661</v>
      </c>
      <c r="K277" s="31">
        <v>1483.8</v>
      </c>
      <c r="L277" s="31">
        <v>1404.4</v>
      </c>
      <c r="M277" s="31">
        <v>34.458910000000003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288.14999999999998</v>
      </c>
      <c r="D278" s="36">
        <v>290.54999999999995</v>
      </c>
      <c r="E278" s="36">
        <v>283.64999999999992</v>
      </c>
      <c r="F278" s="36">
        <v>279.14999999999998</v>
      </c>
      <c r="G278" s="36">
        <v>272.24999999999994</v>
      </c>
      <c r="H278" s="36">
        <v>295.0499999999999</v>
      </c>
      <c r="I278" s="36">
        <v>301.95</v>
      </c>
      <c r="J278" s="36">
        <v>306.44999999999987</v>
      </c>
      <c r="K278" s="31">
        <v>297.45</v>
      </c>
      <c r="L278" s="31">
        <v>286.05</v>
      </c>
      <c r="M278" s="31">
        <v>3.3611</v>
      </c>
      <c r="N278" s="1"/>
      <c r="O278" s="1"/>
    </row>
    <row r="279" spans="1:15" ht="12.75" customHeight="1">
      <c r="A279" s="33">
        <v>269</v>
      </c>
      <c r="B279" s="53" t="s">
        <v>837</v>
      </c>
      <c r="C279" s="31">
        <v>3625.9</v>
      </c>
      <c r="D279" s="36">
        <v>3586.6833333333338</v>
      </c>
      <c r="E279" s="36">
        <v>3456.8166666666675</v>
      </c>
      <c r="F279" s="36">
        <v>3287.7333333333336</v>
      </c>
      <c r="G279" s="36">
        <v>3157.8666666666672</v>
      </c>
      <c r="H279" s="36">
        <v>3755.7666666666678</v>
      </c>
      <c r="I279" s="36">
        <v>3885.6333333333337</v>
      </c>
      <c r="J279" s="36">
        <v>4054.7166666666681</v>
      </c>
      <c r="K279" s="31">
        <v>3716.55</v>
      </c>
      <c r="L279" s="31">
        <v>3417.6</v>
      </c>
      <c r="M279" s="31">
        <v>4.3270400000000002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1177.25</v>
      </c>
      <c r="D280" s="36">
        <v>1177.0833333333333</v>
      </c>
      <c r="E280" s="36">
        <v>1151.4666666666665</v>
      </c>
      <c r="F280" s="36">
        <v>1125.6833333333332</v>
      </c>
      <c r="G280" s="36">
        <v>1100.0666666666664</v>
      </c>
      <c r="H280" s="36">
        <v>1202.8666666666666</v>
      </c>
      <c r="I280" s="36">
        <v>1228.4833333333333</v>
      </c>
      <c r="J280" s="36">
        <v>1254.2666666666667</v>
      </c>
      <c r="K280" s="31">
        <v>1202.7</v>
      </c>
      <c r="L280" s="31">
        <v>1151.3</v>
      </c>
      <c r="M280" s="31">
        <v>1.8354699999999999</v>
      </c>
      <c r="N280" s="1"/>
      <c r="O280" s="1"/>
    </row>
    <row r="281" spans="1:15" ht="12.75" customHeight="1">
      <c r="A281" s="33">
        <v>271</v>
      </c>
      <c r="B281" s="53" t="s">
        <v>824</v>
      </c>
      <c r="C281" s="31">
        <v>1030.45</v>
      </c>
      <c r="D281" s="36">
        <v>1034.8</v>
      </c>
      <c r="E281" s="36">
        <v>1014.0999999999999</v>
      </c>
      <c r="F281" s="36">
        <v>997.75</v>
      </c>
      <c r="G281" s="36">
        <v>977.05</v>
      </c>
      <c r="H281" s="36">
        <v>1051.1499999999999</v>
      </c>
      <c r="I281" s="36">
        <v>1071.8500000000001</v>
      </c>
      <c r="J281" s="36">
        <v>1088.1999999999998</v>
      </c>
      <c r="K281" s="31">
        <v>1055.5</v>
      </c>
      <c r="L281" s="31">
        <v>1018.45</v>
      </c>
      <c r="M281" s="31">
        <v>5.2824200000000001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370.05</v>
      </c>
      <c r="D282" s="36">
        <v>375.34999999999997</v>
      </c>
      <c r="E282" s="36">
        <v>359.19999999999993</v>
      </c>
      <c r="F282" s="36">
        <v>348.34999999999997</v>
      </c>
      <c r="G282" s="36">
        <v>332.19999999999993</v>
      </c>
      <c r="H282" s="36">
        <v>386.19999999999993</v>
      </c>
      <c r="I282" s="36">
        <v>402.34999999999991</v>
      </c>
      <c r="J282" s="36">
        <v>413.19999999999993</v>
      </c>
      <c r="K282" s="31">
        <v>391.5</v>
      </c>
      <c r="L282" s="31">
        <v>364.5</v>
      </c>
      <c r="M282" s="31">
        <v>44.037269999999999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271.35000000000002</v>
      </c>
      <c r="D283" s="36">
        <v>269.40000000000003</v>
      </c>
      <c r="E283" s="36">
        <v>266.80000000000007</v>
      </c>
      <c r="F283" s="36">
        <v>262.25000000000006</v>
      </c>
      <c r="G283" s="36">
        <v>259.65000000000009</v>
      </c>
      <c r="H283" s="36">
        <v>273.95000000000005</v>
      </c>
      <c r="I283" s="36">
        <v>276.55000000000007</v>
      </c>
      <c r="J283" s="36">
        <v>281.10000000000002</v>
      </c>
      <c r="K283" s="31">
        <v>272</v>
      </c>
      <c r="L283" s="31">
        <v>264.85000000000002</v>
      </c>
      <c r="M283" s="31">
        <v>3.54068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179.7</v>
      </c>
      <c r="D284" s="36">
        <v>179.11666666666667</v>
      </c>
      <c r="E284" s="36">
        <v>176.18333333333334</v>
      </c>
      <c r="F284" s="36">
        <v>172.66666666666666</v>
      </c>
      <c r="G284" s="36">
        <v>169.73333333333332</v>
      </c>
      <c r="H284" s="36">
        <v>182.63333333333335</v>
      </c>
      <c r="I284" s="36">
        <v>185.56666666666669</v>
      </c>
      <c r="J284" s="36">
        <v>189.08333333333337</v>
      </c>
      <c r="K284" s="31">
        <v>182.05</v>
      </c>
      <c r="L284" s="31">
        <v>175.6</v>
      </c>
      <c r="M284" s="31">
        <v>25.448049999999999</v>
      </c>
      <c r="N284" s="1"/>
      <c r="O284" s="1"/>
    </row>
    <row r="285" spans="1:15" ht="12.75" customHeight="1">
      <c r="A285" s="33">
        <v>275</v>
      </c>
      <c r="B285" s="53" t="s">
        <v>890</v>
      </c>
      <c r="C285" s="31">
        <v>2666.6</v>
      </c>
      <c r="D285" s="36">
        <v>2660.5333333333333</v>
      </c>
      <c r="E285" s="36">
        <v>2571.1666666666665</v>
      </c>
      <c r="F285" s="36">
        <v>2475.7333333333331</v>
      </c>
      <c r="G285" s="36">
        <v>2386.3666666666663</v>
      </c>
      <c r="H285" s="36">
        <v>2755.9666666666667</v>
      </c>
      <c r="I285" s="36">
        <v>2845.3333333333335</v>
      </c>
      <c r="J285" s="36">
        <v>2940.7666666666669</v>
      </c>
      <c r="K285" s="31">
        <v>2749.9</v>
      </c>
      <c r="L285" s="31">
        <v>2565.1</v>
      </c>
      <c r="M285" s="31">
        <v>14.76728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665.6</v>
      </c>
      <c r="D286" s="36">
        <v>672.80000000000007</v>
      </c>
      <c r="E286" s="36">
        <v>654.40000000000009</v>
      </c>
      <c r="F286" s="36">
        <v>643.20000000000005</v>
      </c>
      <c r="G286" s="36">
        <v>624.80000000000007</v>
      </c>
      <c r="H286" s="36">
        <v>684.00000000000011</v>
      </c>
      <c r="I286" s="36">
        <v>702.4</v>
      </c>
      <c r="J286" s="36">
        <v>713.60000000000014</v>
      </c>
      <c r="K286" s="31">
        <v>691.2</v>
      </c>
      <c r="L286" s="31">
        <v>661.6</v>
      </c>
      <c r="M286" s="31">
        <v>4.52759</v>
      </c>
      <c r="N286" s="1"/>
      <c r="O286" s="1"/>
    </row>
    <row r="287" spans="1:15" ht="12.75" customHeight="1">
      <c r="A287" s="33">
        <v>277</v>
      </c>
      <c r="B287" s="53" t="s">
        <v>836</v>
      </c>
      <c r="C287" s="31">
        <v>613.1</v>
      </c>
      <c r="D287" s="36">
        <v>605.48333333333323</v>
      </c>
      <c r="E287" s="36">
        <v>594.96666666666647</v>
      </c>
      <c r="F287" s="36">
        <v>576.83333333333326</v>
      </c>
      <c r="G287" s="36">
        <v>566.31666666666649</v>
      </c>
      <c r="H287" s="36">
        <v>623.61666666666645</v>
      </c>
      <c r="I287" s="36">
        <v>634.1333333333331</v>
      </c>
      <c r="J287" s="36">
        <v>652.26666666666642</v>
      </c>
      <c r="K287" s="31">
        <v>616</v>
      </c>
      <c r="L287" s="31">
        <v>587.35</v>
      </c>
      <c r="M287" s="31">
        <v>5.3648699999999998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1738.3</v>
      </c>
      <c r="D288" s="36">
        <v>1738.5</v>
      </c>
      <c r="E288" s="36">
        <v>1721</v>
      </c>
      <c r="F288" s="36">
        <v>1703.7</v>
      </c>
      <c r="G288" s="36">
        <v>1686.2</v>
      </c>
      <c r="H288" s="36">
        <v>1755.8</v>
      </c>
      <c r="I288" s="36">
        <v>1773.3</v>
      </c>
      <c r="J288" s="36">
        <v>1790.6</v>
      </c>
      <c r="K288" s="31">
        <v>1756</v>
      </c>
      <c r="L288" s="31">
        <v>1721.2</v>
      </c>
      <c r="M288" s="31">
        <v>155.07454000000001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2010.35</v>
      </c>
      <c r="D289" s="36">
        <v>2009.1000000000001</v>
      </c>
      <c r="E289" s="36">
        <v>1989.2500000000002</v>
      </c>
      <c r="F289" s="36">
        <v>1968.15</v>
      </c>
      <c r="G289" s="36">
        <v>1948.3000000000002</v>
      </c>
      <c r="H289" s="36">
        <v>2030.2000000000003</v>
      </c>
      <c r="I289" s="36">
        <v>2050.0500000000002</v>
      </c>
      <c r="J289" s="36">
        <v>2071.1500000000005</v>
      </c>
      <c r="K289" s="31">
        <v>2028.95</v>
      </c>
      <c r="L289" s="31">
        <v>1988</v>
      </c>
      <c r="M289" s="31">
        <v>0.46805999999999998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150.9</v>
      </c>
      <c r="D290" s="36">
        <v>150.28333333333333</v>
      </c>
      <c r="E290" s="36">
        <v>148.21666666666667</v>
      </c>
      <c r="F290" s="36">
        <v>145.53333333333333</v>
      </c>
      <c r="G290" s="36">
        <v>143.46666666666667</v>
      </c>
      <c r="H290" s="36">
        <v>152.96666666666667</v>
      </c>
      <c r="I290" s="36">
        <v>155.03333333333333</v>
      </c>
      <c r="J290" s="36">
        <v>157.71666666666667</v>
      </c>
      <c r="K290" s="31">
        <v>152.35</v>
      </c>
      <c r="L290" s="31">
        <v>147.6</v>
      </c>
      <c r="M290" s="31">
        <v>42.08728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5419.35</v>
      </c>
      <c r="D291" s="36">
        <v>5366.4666666666672</v>
      </c>
      <c r="E291" s="36">
        <v>5295.0833333333339</v>
      </c>
      <c r="F291" s="36">
        <v>5170.8166666666666</v>
      </c>
      <c r="G291" s="36">
        <v>5099.4333333333334</v>
      </c>
      <c r="H291" s="36">
        <v>5490.7333333333345</v>
      </c>
      <c r="I291" s="36">
        <v>5562.1166666666677</v>
      </c>
      <c r="J291" s="36">
        <v>5686.383333333335</v>
      </c>
      <c r="K291" s="31">
        <v>5437.85</v>
      </c>
      <c r="L291" s="31">
        <v>5242.2</v>
      </c>
      <c r="M291" s="31">
        <v>3.1311599999999999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584.6</v>
      </c>
      <c r="D292" s="36">
        <v>584.86666666666667</v>
      </c>
      <c r="E292" s="36">
        <v>574.98333333333335</v>
      </c>
      <c r="F292" s="36">
        <v>565.36666666666667</v>
      </c>
      <c r="G292" s="36">
        <v>555.48333333333335</v>
      </c>
      <c r="H292" s="36">
        <v>594.48333333333335</v>
      </c>
      <c r="I292" s="36">
        <v>604.36666666666679</v>
      </c>
      <c r="J292" s="36">
        <v>613.98333333333335</v>
      </c>
      <c r="K292" s="31">
        <v>594.75</v>
      </c>
      <c r="L292" s="31">
        <v>575.25</v>
      </c>
      <c r="M292" s="31">
        <v>31.953330000000001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5194.3500000000004</v>
      </c>
      <c r="D293" s="36">
        <v>5204.7666666666664</v>
      </c>
      <c r="E293" s="36">
        <v>5159.583333333333</v>
      </c>
      <c r="F293" s="36">
        <v>5124.8166666666666</v>
      </c>
      <c r="G293" s="36">
        <v>5079.6333333333332</v>
      </c>
      <c r="H293" s="36">
        <v>5239.5333333333328</v>
      </c>
      <c r="I293" s="36">
        <v>5284.7166666666672</v>
      </c>
      <c r="J293" s="36">
        <v>5319.4833333333327</v>
      </c>
      <c r="K293" s="31">
        <v>5249.95</v>
      </c>
      <c r="L293" s="31">
        <v>5170</v>
      </c>
      <c r="M293" s="31">
        <v>5.7111700000000001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13840.25</v>
      </c>
      <c r="D294" s="36">
        <v>13922.083333333334</v>
      </c>
      <c r="E294" s="36">
        <v>13584.166666666668</v>
      </c>
      <c r="F294" s="36">
        <v>13328.083333333334</v>
      </c>
      <c r="G294" s="36">
        <v>12990.166666666668</v>
      </c>
      <c r="H294" s="36">
        <v>14178.166666666668</v>
      </c>
      <c r="I294" s="36">
        <v>14516.083333333336</v>
      </c>
      <c r="J294" s="36">
        <v>14772.166666666668</v>
      </c>
      <c r="K294" s="31">
        <v>14260</v>
      </c>
      <c r="L294" s="31">
        <v>13666</v>
      </c>
      <c r="M294" s="31">
        <v>3.7170000000000002E-2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3537.15</v>
      </c>
      <c r="D295" s="36">
        <v>3554.7333333333336</v>
      </c>
      <c r="E295" s="36">
        <v>3506.4666666666672</v>
      </c>
      <c r="F295" s="36">
        <v>3475.7833333333338</v>
      </c>
      <c r="G295" s="36">
        <v>3427.5166666666673</v>
      </c>
      <c r="H295" s="36">
        <v>3585.416666666667</v>
      </c>
      <c r="I295" s="36">
        <v>3633.6833333333334</v>
      </c>
      <c r="J295" s="36">
        <v>3664.3666666666668</v>
      </c>
      <c r="K295" s="31">
        <v>3603</v>
      </c>
      <c r="L295" s="31">
        <v>3524.05</v>
      </c>
      <c r="M295" s="31">
        <v>40.542099999999998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449.75</v>
      </c>
      <c r="D296" s="36">
        <v>450.34999999999997</v>
      </c>
      <c r="E296" s="36">
        <v>439.89999999999992</v>
      </c>
      <c r="F296" s="36">
        <v>430.04999999999995</v>
      </c>
      <c r="G296" s="36">
        <v>419.59999999999991</v>
      </c>
      <c r="H296" s="36">
        <v>460.19999999999993</v>
      </c>
      <c r="I296" s="36">
        <v>470.65</v>
      </c>
      <c r="J296" s="36">
        <v>480.49999999999994</v>
      </c>
      <c r="K296" s="31">
        <v>460.8</v>
      </c>
      <c r="L296" s="31">
        <v>440.5</v>
      </c>
      <c r="M296" s="31">
        <v>5.7841500000000003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400.9</v>
      </c>
      <c r="D297" s="36">
        <v>397.83333333333331</v>
      </c>
      <c r="E297" s="36">
        <v>392.56666666666661</v>
      </c>
      <c r="F297" s="36">
        <v>384.23333333333329</v>
      </c>
      <c r="G297" s="36">
        <v>378.96666666666658</v>
      </c>
      <c r="H297" s="36">
        <v>406.16666666666663</v>
      </c>
      <c r="I297" s="36">
        <v>411.43333333333339</v>
      </c>
      <c r="J297" s="36">
        <v>419.76666666666665</v>
      </c>
      <c r="K297" s="31">
        <v>403.1</v>
      </c>
      <c r="L297" s="31">
        <v>389.5</v>
      </c>
      <c r="M297" s="31">
        <v>11.87649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231.75</v>
      </c>
      <c r="D298" s="36">
        <v>232.18333333333331</v>
      </c>
      <c r="E298" s="36">
        <v>227.66666666666663</v>
      </c>
      <c r="F298" s="36">
        <v>223.58333333333331</v>
      </c>
      <c r="G298" s="36">
        <v>219.06666666666663</v>
      </c>
      <c r="H298" s="36">
        <v>236.26666666666662</v>
      </c>
      <c r="I298" s="36">
        <v>240.78333333333333</v>
      </c>
      <c r="J298" s="36">
        <v>244.86666666666662</v>
      </c>
      <c r="K298" s="31">
        <v>236.7</v>
      </c>
      <c r="L298" s="31">
        <v>228.1</v>
      </c>
      <c r="M298" s="31">
        <v>5.9686599999999999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129.05000000000001</v>
      </c>
      <c r="D299" s="36">
        <v>128.18333333333337</v>
      </c>
      <c r="E299" s="36">
        <v>125.46666666666673</v>
      </c>
      <c r="F299" s="36">
        <v>121.88333333333335</v>
      </c>
      <c r="G299" s="36">
        <v>119.16666666666671</v>
      </c>
      <c r="H299" s="36">
        <v>131.76666666666674</v>
      </c>
      <c r="I299" s="36">
        <v>134.48333333333338</v>
      </c>
      <c r="J299" s="36">
        <v>138.06666666666675</v>
      </c>
      <c r="K299" s="31">
        <v>130.9</v>
      </c>
      <c r="L299" s="31">
        <v>124.6</v>
      </c>
      <c r="M299" s="31">
        <v>45.5991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925.15</v>
      </c>
      <c r="D300" s="36">
        <v>937.93333333333339</v>
      </c>
      <c r="E300" s="36">
        <v>906.16666666666674</v>
      </c>
      <c r="F300" s="36">
        <v>887.18333333333339</v>
      </c>
      <c r="G300" s="36">
        <v>855.41666666666674</v>
      </c>
      <c r="H300" s="36">
        <v>956.91666666666674</v>
      </c>
      <c r="I300" s="36">
        <v>988.68333333333339</v>
      </c>
      <c r="J300" s="36">
        <v>1007.6666666666667</v>
      </c>
      <c r="K300" s="31">
        <v>969.7</v>
      </c>
      <c r="L300" s="31">
        <v>918.95</v>
      </c>
      <c r="M300" s="31">
        <v>35.600999999999999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6441.1</v>
      </c>
      <c r="D301" s="36">
        <v>6415.6166666666659</v>
      </c>
      <c r="E301" s="36">
        <v>6301.2333333333318</v>
      </c>
      <c r="F301" s="36">
        <v>6161.3666666666659</v>
      </c>
      <c r="G301" s="36">
        <v>6046.9833333333318</v>
      </c>
      <c r="H301" s="36">
        <v>6555.4833333333318</v>
      </c>
      <c r="I301" s="36">
        <v>6669.866666666665</v>
      </c>
      <c r="J301" s="36">
        <v>6809.7333333333318</v>
      </c>
      <c r="K301" s="31">
        <v>6530</v>
      </c>
      <c r="L301" s="31">
        <v>6275.75</v>
      </c>
      <c r="M301" s="31">
        <v>1.9149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1636.8</v>
      </c>
      <c r="D302" s="36">
        <v>1641.6000000000001</v>
      </c>
      <c r="E302" s="36">
        <v>1609.2000000000003</v>
      </c>
      <c r="F302" s="36">
        <v>1581.6000000000001</v>
      </c>
      <c r="G302" s="36">
        <v>1549.2000000000003</v>
      </c>
      <c r="H302" s="36">
        <v>1669.2000000000003</v>
      </c>
      <c r="I302" s="36">
        <v>1701.6000000000004</v>
      </c>
      <c r="J302" s="36">
        <v>1729.2000000000003</v>
      </c>
      <c r="K302" s="31">
        <v>1674</v>
      </c>
      <c r="L302" s="31">
        <v>1614</v>
      </c>
      <c r="M302" s="31">
        <v>10.977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1131.45</v>
      </c>
      <c r="D303" s="36">
        <v>1136</v>
      </c>
      <c r="E303" s="36">
        <v>1117.05</v>
      </c>
      <c r="F303" s="36">
        <v>1102.6499999999999</v>
      </c>
      <c r="G303" s="36">
        <v>1083.6999999999998</v>
      </c>
      <c r="H303" s="36">
        <v>1150.4000000000001</v>
      </c>
      <c r="I303" s="36">
        <v>1169.3499999999999</v>
      </c>
      <c r="J303" s="36">
        <v>1183.7500000000002</v>
      </c>
      <c r="K303" s="31">
        <v>1154.95</v>
      </c>
      <c r="L303" s="31">
        <v>1121.5999999999999</v>
      </c>
      <c r="M303" s="31">
        <v>0.39456000000000002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67.05</v>
      </c>
      <c r="D304" s="36">
        <v>67.533333333333331</v>
      </c>
      <c r="E304" s="36">
        <v>64.916666666666657</v>
      </c>
      <c r="F304" s="36">
        <v>62.783333333333331</v>
      </c>
      <c r="G304" s="36">
        <v>60.166666666666657</v>
      </c>
      <c r="H304" s="36">
        <v>69.666666666666657</v>
      </c>
      <c r="I304" s="36">
        <v>72.283333333333331</v>
      </c>
      <c r="J304" s="36">
        <v>74.416666666666657</v>
      </c>
      <c r="K304" s="31">
        <v>70.150000000000006</v>
      </c>
      <c r="L304" s="31">
        <v>65.400000000000006</v>
      </c>
      <c r="M304" s="31">
        <v>24.287210000000002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141312.04999999999</v>
      </c>
      <c r="D305" s="36">
        <v>140496.9</v>
      </c>
      <c r="E305" s="36">
        <v>138361</v>
      </c>
      <c r="F305" s="36">
        <v>135409.95000000001</v>
      </c>
      <c r="G305" s="36">
        <v>133274.05000000002</v>
      </c>
      <c r="H305" s="36">
        <v>143447.94999999998</v>
      </c>
      <c r="I305" s="36">
        <v>145583.84999999995</v>
      </c>
      <c r="J305" s="36">
        <v>148534.89999999997</v>
      </c>
      <c r="K305" s="31">
        <v>142632.79999999999</v>
      </c>
      <c r="L305" s="31">
        <v>137545.85</v>
      </c>
      <c r="M305" s="31">
        <v>0.23415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1721.15</v>
      </c>
      <c r="D306" s="36">
        <v>1727.0666666666666</v>
      </c>
      <c r="E306" s="36">
        <v>1699.1333333333332</v>
      </c>
      <c r="F306" s="36">
        <v>1677.1166666666666</v>
      </c>
      <c r="G306" s="36">
        <v>1649.1833333333332</v>
      </c>
      <c r="H306" s="36">
        <v>1749.0833333333333</v>
      </c>
      <c r="I306" s="36">
        <v>1777.0166666666667</v>
      </c>
      <c r="J306" s="36">
        <v>1799.0333333333333</v>
      </c>
      <c r="K306" s="31">
        <v>1755</v>
      </c>
      <c r="L306" s="31">
        <v>1705.05</v>
      </c>
      <c r="M306" s="31">
        <v>1.2682599999999999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1003.95</v>
      </c>
      <c r="D307" s="36">
        <v>1025.7666666666667</v>
      </c>
      <c r="E307" s="36">
        <v>972.5333333333333</v>
      </c>
      <c r="F307" s="36">
        <v>941.11666666666667</v>
      </c>
      <c r="G307" s="36">
        <v>887.88333333333333</v>
      </c>
      <c r="H307" s="36">
        <v>1057.1833333333334</v>
      </c>
      <c r="I307" s="36">
        <v>1110.4166666666665</v>
      </c>
      <c r="J307" s="36">
        <v>1141.8333333333333</v>
      </c>
      <c r="K307" s="31">
        <v>1079</v>
      </c>
      <c r="L307" s="31">
        <v>994.35</v>
      </c>
      <c r="M307" s="31">
        <v>21.549430000000001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1264.2</v>
      </c>
      <c r="D308" s="36">
        <v>1262.2833333333335</v>
      </c>
      <c r="E308" s="36">
        <v>1244.916666666667</v>
      </c>
      <c r="F308" s="36">
        <v>1225.6333333333334</v>
      </c>
      <c r="G308" s="36">
        <v>1208.2666666666669</v>
      </c>
      <c r="H308" s="36">
        <v>1281.5666666666671</v>
      </c>
      <c r="I308" s="36">
        <v>1298.9333333333334</v>
      </c>
      <c r="J308" s="36">
        <v>1318.2166666666672</v>
      </c>
      <c r="K308" s="31">
        <v>1279.6500000000001</v>
      </c>
      <c r="L308" s="31">
        <v>1243</v>
      </c>
      <c r="M308" s="31">
        <v>4.2078499999999996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261.64999999999998</v>
      </c>
      <c r="D309" s="36">
        <v>263.81666666666666</v>
      </c>
      <c r="E309" s="36">
        <v>257.93333333333334</v>
      </c>
      <c r="F309" s="36">
        <v>254.2166666666667</v>
      </c>
      <c r="G309" s="36">
        <v>248.33333333333337</v>
      </c>
      <c r="H309" s="36">
        <v>267.5333333333333</v>
      </c>
      <c r="I309" s="36">
        <v>273.41666666666663</v>
      </c>
      <c r="J309" s="36">
        <v>277.13333333333327</v>
      </c>
      <c r="K309" s="31">
        <v>269.7</v>
      </c>
      <c r="L309" s="31">
        <v>260.10000000000002</v>
      </c>
      <c r="M309" s="31">
        <v>37.723849999999999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1799.5</v>
      </c>
      <c r="D310" s="36">
        <v>1823.4666666666665</v>
      </c>
      <c r="E310" s="36">
        <v>1764.833333333333</v>
      </c>
      <c r="F310" s="36">
        <v>1730.1666666666665</v>
      </c>
      <c r="G310" s="36">
        <v>1671.5333333333331</v>
      </c>
      <c r="H310" s="36">
        <v>1858.133333333333</v>
      </c>
      <c r="I310" s="36">
        <v>1916.7666666666667</v>
      </c>
      <c r="J310" s="36">
        <v>1951.4333333333329</v>
      </c>
      <c r="K310" s="31">
        <v>1882.1</v>
      </c>
      <c r="L310" s="31">
        <v>1788.8</v>
      </c>
      <c r="M310" s="31">
        <v>55.049480000000003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383</v>
      </c>
      <c r="D311" s="36">
        <v>383.51666666666671</v>
      </c>
      <c r="E311" s="36">
        <v>378.58333333333343</v>
      </c>
      <c r="F311" s="36">
        <v>374.16666666666674</v>
      </c>
      <c r="G311" s="36">
        <v>369.23333333333346</v>
      </c>
      <c r="H311" s="36">
        <v>387.93333333333339</v>
      </c>
      <c r="I311" s="36">
        <v>392.86666666666667</v>
      </c>
      <c r="J311" s="36">
        <v>397.28333333333336</v>
      </c>
      <c r="K311" s="31">
        <v>388.45</v>
      </c>
      <c r="L311" s="31">
        <v>379.1</v>
      </c>
      <c r="M311" s="31">
        <v>0.40737000000000001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538.25</v>
      </c>
      <c r="D312" s="36">
        <v>539.44999999999993</v>
      </c>
      <c r="E312" s="36">
        <v>525.89999999999986</v>
      </c>
      <c r="F312" s="36">
        <v>513.54999999999995</v>
      </c>
      <c r="G312" s="36">
        <v>499.99999999999989</v>
      </c>
      <c r="H312" s="36">
        <v>551.79999999999984</v>
      </c>
      <c r="I312" s="36">
        <v>565.3499999999998</v>
      </c>
      <c r="J312" s="36">
        <v>577.69999999999982</v>
      </c>
      <c r="K312" s="31">
        <v>553</v>
      </c>
      <c r="L312" s="31">
        <v>527.1</v>
      </c>
      <c r="M312" s="31">
        <v>1.8214399999999999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165.75</v>
      </c>
      <c r="D313" s="36">
        <v>164.91666666666666</v>
      </c>
      <c r="E313" s="36">
        <v>162.48333333333332</v>
      </c>
      <c r="F313" s="36">
        <v>159.21666666666667</v>
      </c>
      <c r="G313" s="36">
        <v>156.78333333333333</v>
      </c>
      <c r="H313" s="36">
        <v>168.18333333333331</v>
      </c>
      <c r="I313" s="36">
        <v>170.61666666666665</v>
      </c>
      <c r="J313" s="36">
        <v>173.8833333333333</v>
      </c>
      <c r="K313" s="31">
        <v>167.35</v>
      </c>
      <c r="L313" s="31">
        <v>161.65</v>
      </c>
      <c r="M313" s="31">
        <v>67.986620000000002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215.65</v>
      </c>
      <c r="D314" s="36">
        <v>210.26666666666665</v>
      </c>
      <c r="E314" s="36">
        <v>202.0333333333333</v>
      </c>
      <c r="F314" s="36">
        <v>188.41666666666666</v>
      </c>
      <c r="G314" s="36">
        <v>180.18333333333331</v>
      </c>
      <c r="H314" s="36">
        <v>223.8833333333333</v>
      </c>
      <c r="I314" s="36">
        <v>232.11666666666665</v>
      </c>
      <c r="J314" s="36">
        <v>245.73333333333329</v>
      </c>
      <c r="K314" s="31">
        <v>218.5</v>
      </c>
      <c r="L314" s="31">
        <v>196.65</v>
      </c>
      <c r="M314" s="31">
        <v>87.574939999999998</v>
      </c>
      <c r="N314" s="1"/>
      <c r="O314" s="1"/>
    </row>
    <row r="315" spans="1:15" ht="12.75" customHeight="1">
      <c r="A315" s="33">
        <v>305</v>
      </c>
      <c r="B315" s="53" t="s">
        <v>842</v>
      </c>
      <c r="C315" s="31">
        <v>2183.75</v>
      </c>
      <c r="D315" s="36">
        <v>2177.7166666666667</v>
      </c>
      <c r="E315" s="36">
        <v>2115.4333333333334</v>
      </c>
      <c r="F315" s="36">
        <v>2047.1166666666668</v>
      </c>
      <c r="G315" s="36">
        <v>1984.8333333333335</v>
      </c>
      <c r="H315" s="36">
        <v>2246.0333333333333</v>
      </c>
      <c r="I315" s="36">
        <v>2308.3166666666671</v>
      </c>
      <c r="J315" s="36">
        <v>2376.6333333333332</v>
      </c>
      <c r="K315" s="31">
        <v>2240</v>
      </c>
      <c r="L315" s="31">
        <v>2109.4</v>
      </c>
      <c r="M315" s="31">
        <v>18.029959999999999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500.15</v>
      </c>
      <c r="D316" s="36">
        <v>502.09999999999997</v>
      </c>
      <c r="E316" s="36">
        <v>494.54999999999995</v>
      </c>
      <c r="F316" s="36">
        <v>488.95</v>
      </c>
      <c r="G316" s="36">
        <v>481.4</v>
      </c>
      <c r="H316" s="36">
        <v>507.69999999999993</v>
      </c>
      <c r="I316" s="36">
        <v>515.25</v>
      </c>
      <c r="J316" s="36">
        <v>520.84999999999991</v>
      </c>
      <c r="K316" s="31">
        <v>509.65</v>
      </c>
      <c r="L316" s="31">
        <v>496.5</v>
      </c>
      <c r="M316" s="31">
        <v>27.51229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11476.65</v>
      </c>
      <c r="D317" s="36">
        <v>11437.25</v>
      </c>
      <c r="E317" s="36">
        <v>11353.45</v>
      </c>
      <c r="F317" s="36">
        <v>11230.25</v>
      </c>
      <c r="G317" s="36">
        <v>11146.45</v>
      </c>
      <c r="H317" s="36">
        <v>11560.45</v>
      </c>
      <c r="I317" s="36">
        <v>11644.25</v>
      </c>
      <c r="J317" s="36">
        <v>11767.45</v>
      </c>
      <c r="K317" s="31">
        <v>11521.05</v>
      </c>
      <c r="L317" s="31">
        <v>11314.05</v>
      </c>
      <c r="M317" s="31">
        <v>9.7233300000000007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2628.3</v>
      </c>
      <c r="D318" s="36">
        <v>2658.0166666666669</v>
      </c>
      <c r="E318" s="36">
        <v>2580.4833333333336</v>
      </c>
      <c r="F318" s="36">
        <v>2532.6666666666665</v>
      </c>
      <c r="G318" s="36">
        <v>2455.1333333333332</v>
      </c>
      <c r="H318" s="36">
        <v>2705.8333333333339</v>
      </c>
      <c r="I318" s="36">
        <v>2783.3666666666677</v>
      </c>
      <c r="J318" s="36">
        <v>2831.1833333333343</v>
      </c>
      <c r="K318" s="31">
        <v>2735.55</v>
      </c>
      <c r="L318" s="31">
        <v>2610.1999999999998</v>
      </c>
      <c r="M318" s="31">
        <v>0.70284999999999997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962.75</v>
      </c>
      <c r="D319" s="36">
        <v>969.88333333333333</v>
      </c>
      <c r="E319" s="36">
        <v>945.76666666666665</v>
      </c>
      <c r="F319" s="36">
        <v>928.7833333333333</v>
      </c>
      <c r="G319" s="36">
        <v>904.66666666666663</v>
      </c>
      <c r="H319" s="36">
        <v>986.86666666666667</v>
      </c>
      <c r="I319" s="36">
        <v>1010.9833333333332</v>
      </c>
      <c r="J319" s="36">
        <v>1027.9666666666667</v>
      </c>
      <c r="K319" s="31">
        <v>994</v>
      </c>
      <c r="L319" s="31">
        <v>952.9</v>
      </c>
      <c r="M319" s="31">
        <v>21.548179999999999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726.95</v>
      </c>
      <c r="D320" s="36">
        <v>729.06666666666661</v>
      </c>
      <c r="E320" s="36">
        <v>719.18333333333317</v>
      </c>
      <c r="F320" s="36">
        <v>711.41666666666652</v>
      </c>
      <c r="G320" s="36">
        <v>701.53333333333308</v>
      </c>
      <c r="H320" s="36">
        <v>736.83333333333326</v>
      </c>
      <c r="I320" s="36">
        <v>746.7166666666667</v>
      </c>
      <c r="J320" s="36">
        <v>754.48333333333335</v>
      </c>
      <c r="K320" s="31">
        <v>738.95</v>
      </c>
      <c r="L320" s="31">
        <v>721.3</v>
      </c>
      <c r="M320" s="31">
        <v>23.867909999999998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1917.2</v>
      </c>
      <c r="D321" s="36">
        <v>1908.1500000000003</v>
      </c>
      <c r="E321" s="36">
        <v>1866.4000000000005</v>
      </c>
      <c r="F321" s="36">
        <v>1815.6000000000001</v>
      </c>
      <c r="G321" s="36">
        <v>1773.8500000000004</v>
      </c>
      <c r="H321" s="36">
        <v>1958.9500000000007</v>
      </c>
      <c r="I321" s="36">
        <v>2000.7000000000003</v>
      </c>
      <c r="J321" s="36">
        <v>2051.5000000000009</v>
      </c>
      <c r="K321" s="31">
        <v>1949.9</v>
      </c>
      <c r="L321" s="31">
        <v>1857.35</v>
      </c>
      <c r="M321" s="31">
        <v>17.727329999999998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665.55</v>
      </c>
      <c r="D322" s="36">
        <v>667.81666666666661</v>
      </c>
      <c r="E322" s="36">
        <v>651.63333333333321</v>
      </c>
      <c r="F322" s="36">
        <v>637.71666666666658</v>
      </c>
      <c r="G322" s="36">
        <v>621.53333333333319</v>
      </c>
      <c r="H322" s="36">
        <v>681.73333333333323</v>
      </c>
      <c r="I322" s="36">
        <v>697.91666666666663</v>
      </c>
      <c r="J322" s="36">
        <v>711.83333333333326</v>
      </c>
      <c r="K322" s="31">
        <v>684</v>
      </c>
      <c r="L322" s="31">
        <v>653.9</v>
      </c>
      <c r="M322" s="31">
        <v>1.19642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1078.75</v>
      </c>
      <c r="D323" s="36">
        <v>1073.6499999999999</v>
      </c>
      <c r="E323" s="36">
        <v>1035.2999999999997</v>
      </c>
      <c r="F323" s="36">
        <v>991.84999999999991</v>
      </c>
      <c r="G323" s="36">
        <v>953.49999999999977</v>
      </c>
      <c r="H323" s="36">
        <v>1117.0999999999997</v>
      </c>
      <c r="I323" s="36">
        <v>1155.4499999999996</v>
      </c>
      <c r="J323" s="36">
        <v>1198.8999999999996</v>
      </c>
      <c r="K323" s="31">
        <v>1112</v>
      </c>
      <c r="L323" s="31">
        <v>1030.2</v>
      </c>
      <c r="M323" s="31">
        <v>14.89592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1593.95</v>
      </c>
      <c r="D324" s="36">
        <v>1600.6666666666667</v>
      </c>
      <c r="E324" s="36">
        <v>1573.3833333333334</v>
      </c>
      <c r="F324" s="36">
        <v>1552.8166666666666</v>
      </c>
      <c r="G324" s="36">
        <v>1525.5333333333333</v>
      </c>
      <c r="H324" s="36">
        <v>1621.2333333333336</v>
      </c>
      <c r="I324" s="36">
        <v>1648.5166666666669</v>
      </c>
      <c r="J324" s="36">
        <v>1669.0833333333337</v>
      </c>
      <c r="K324" s="31">
        <v>1627.95</v>
      </c>
      <c r="L324" s="31">
        <v>1580.1</v>
      </c>
      <c r="M324" s="31">
        <v>0.82045999999999997</v>
      </c>
      <c r="N324" s="1"/>
      <c r="O324" s="1"/>
    </row>
    <row r="325" spans="1:15" ht="12.75" customHeight="1">
      <c r="A325" s="33">
        <v>315</v>
      </c>
      <c r="B325" s="53" t="s">
        <v>841</v>
      </c>
      <c r="C325" s="31">
        <v>378.75</v>
      </c>
      <c r="D325" s="36">
        <v>378.91666666666669</v>
      </c>
      <c r="E325" s="36">
        <v>372.48333333333335</v>
      </c>
      <c r="F325" s="36">
        <v>366.21666666666664</v>
      </c>
      <c r="G325" s="36">
        <v>359.7833333333333</v>
      </c>
      <c r="H325" s="36">
        <v>385.18333333333339</v>
      </c>
      <c r="I325" s="36">
        <v>391.61666666666667</v>
      </c>
      <c r="J325" s="36">
        <v>397.88333333333344</v>
      </c>
      <c r="K325" s="31">
        <v>385.35</v>
      </c>
      <c r="L325" s="31">
        <v>372.65</v>
      </c>
      <c r="M325" s="31">
        <v>2.53003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62.4</v>
      </c>
      <c r="D326" s="36">
        <v>63.066666666666663</v>
      </c>
      <c r="E326" s="36">
        <v>61.333333333333329</v>
      </c>
      <c r="F326" s="36">
        <v>60.266666666666666</v>
      </c>
      <c r="G326" s="36">
        <v>58.533333333333331</v>
      </c>
      <c r="H326" s="36">
        <v>64.133333333333326</v>
      </c>
      <c r="I326" s="36">
        <v>65.86666666666666</v>
      </c>
      <c r="J326" s="36">
        <v>66.933333333333323</v>
      </c>
      <c r="K326" s="31">
        <v>64.8</v>
      </c>
      <c r="L326" s="31">
        <v>62</v>
      </c>
      <c r="M326" s="31">
        <v>123.63582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1480.5</v>
      </c>
      <c r="D327" s="36">
        <v>1465.5</v>
      </c>
      <c r="E327" s="36">
        <v>1436</v>
      </c>
      <c r="F327" s="36">
        <v>1391.5</v>
      </c>
      <c r="G327" s="36">
        <v>1362</v>
      </c>
      <c r="H327" s="36">
        <v>1510</v>
      </c>
      <c r="I327" s="36">
        <v>1539.5</v>
      </c>
      <c r="J327" s="36">
        <v>1584</v>
      </c>
      <c r="K327" s="31">
        <v>1495</v>
      </c>
      <c r="L327" s="31">
        <v>1421</v>
      </c>
      <c r="M327" s="31">
        <v>1.8833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2487.85</v>
      </c>
      <c r="D328" s="36">
        <v>2481.9</v>
      </c>
      <c r="E328" s="36">
        <v>2461.8000000000002</v>
      </c>
      <c r="F328" s="36">
        <v>2435.75</v>
      </c>
      <c r="G328" s="36">
        <v>2415.65</v>
      </c>
      <c r="H328" s="36">
        <v>2507.9500000000003</v>
      </c>
      <c r="I328" s="36">
        <v>2528.0499999999997</v>
      </c>
      <c r="J328" s="36">
        <v>2554.1000000000004</v>
      </c>
      <c r="K328" s="31">
        <v>2502</v>
      </c>
      <c r="L328" s="31">
        <v>2455.85</v>
      </c>
      <c r="M328" s="31">
        <v>4.0495200000000002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3258.55</v>
      </c>
      <c r="D329" s="36">
        <v>3203.75</v>
      </c>
      <c r="E329" s="36">
        <v>3130.05</v>
      </c>
      <c r="F329" s="36">
        <v>3001.55</v>
      </c>
      <c r="G329" s="36">
        <v>2927.8500000000004</v>
      </c>
      <c r="H329" s="36">
        <v>3332.25</v>
      </c>
      <c r="I329" s="36">
        <v>3405.95</v>
      </c>
      <c r="J329" s="36">
        <v>3534.45</v>
      </c>
      <c r="K329" s="31">
        <v>3277.45</v>
      </c>
      <c r="L329" s="31">
        <v>3075.25</v>
      </c>
      <c r="M329" s="31">
        <v>7.8783899999999996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1341.3</v>
      </c>
      <c r="D330" s="36">
        <v>1346.35</v>
      </c>
      <c r="E330" s="36">
        <v>1323.7999999999997</v>
      </c>
      <c r="F330" s="36">
        <v>1306.2999999999997</v>
      </c>
      <c r="G330" s="36">
        <v>1283.7499999999995</v>
      </c>
      <c r="H330" s="36">
        <v>1363.85</v>
      </c>
      <c r="I330" s="36">
        <v>1386.4</v>
      </c>
      <c r="J330" s="36">
        <v>1403.9</v>
      </c>
      <c r="K330" s="31">
        <v>1368.9</v>
      </c>
      <c r="L330" s="31">
        <v>1328.85</v>
      </c>
      <c r="M330" s="31">
        <v>4.7411599999999998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955.7</v>
      </c>
      <c r="D331" s="36">
        <v>963.55000000000007</v>
      </c>
      <c r="E331" s="36">
        <v>942.15000000000009</v>
      </c>
      <c r="F331" s="36">
        <v>928.6</v>
      </c>
      <c r="G331" s="36">
        <v>907.2</v>
      </c>
      <c r="H331" s="36">
        <v>977.10000000000014</v>
      </c>
      <c r="I331" s="36">
        <v>998.5</v>
      </c>
      <c r="J331" s="36">
        <v>1012.0500000000002</v>
      </c>
      <c r="K331" s="31">
        <v>984.95</v>
      </c>
      <c r="L331" s="31">
        <v>950</v>
      </c>
      <c r="M331" s="31">
        <v>5.3192300000000001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111.85</v>
      </c>
      <c r="D332" s="36">
        <v>113.51666666666667</v>
      </c>
      <c r="E332" s="36">
        <v>108.63333333333333</v>
      </c>
      <c r="F332" s="36">
        <v>105.41666666666666</v>
      </c>
      <c r="G332" s="36">
        <v>100.53333333333332</v>
      </c>
      <c r="H332" s="36">
        <v>116.73333333333333</v>
      </c>
      <c r="I332" s="36">
        <v>121.61666666666669</v>
      </c>
      <c r="J332" s="36">
        <v>124.83333333333334</v>
      </c>
      <c r="K332" s="31">
        <v>118.4</v>
      </c>
      <c r="L332" s="31">
        <v>110.3</v>
      </c>
      <c r="M332" s="31">
        <v>179.95456999999999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233.25</v>
      </c>
      <c r="D333" s="36">
        <v>232.18333333333331</v>
      </c>
      <c r="E333" s="36">
        <v>225.16666666666663</v>
      </c>
      <c r="F333" s="36">
        <v>217.08333333333331</v>
      </c>
      <c r="G333" s="36">
        <v>210.06666666666663</v>
      </c>
      <c r="H333" s="36">
        <v>240.26666666666662</v>
      </c>
      <c r="I333" s="36">
        <v>247.28333333333333</v>
      </c>
      <c r="J333" s="36">
        <v>255.36666666666662</v>
      </c>
      <c r="K333" s="31">
        <v>239.2</v>
      </c>
      <c r="L333" s="31">
        <v>224.1</v>
      </c>
      <c r="M333" s="31">
        <v>75.079170000000005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82.95</v>
      </c>
      <c r="D334" s="36">
        <v>83.783333333333331</v>
      </c>
      <c r="E334" s="36">
        <v>79.766666666666666</v>
      </c>
      <c r="F334" s="36">
        <v>76.583333333333329</v>
      </c>
      <c r="G334" s="36">
        <v>72.566666666666663</v>
      </c>
      <c r="H334" s="36">
        <v>86.966666666666669</v>
      </c>
      <c r="I334" s="36">
        <v>90.98333333333332</v>
      </c>
      <c r="J334" s="36">
        <v>94.166666666666671</v>
      </c>
      <c r="K334" s="31">
        <v>87.8</v>
      </c>
      <c r="L334" s="31">
        <v>80.599999999999994</v>
      </c>
      <c r="M334" s="31">
        <v>1601.83221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209.1</v>
      </c>
      <c r="D335" s="36">
        <v>211.16666666666666</v>
      </c>
      <c r="E335" s="36">
        <v>203.63333333333333</v>
      </c>
      <c r="F335" s="36">
        <v>198.16666666666666</v>
      </c>
      <c r="G335" s="36">
        <v>190.63333333333333</v>
      </c>
      <c r="H335" s="36">
        <v>216.63333333333333</v>
      </c>
      <c r="I335" s="36">
        <v>224.16666666666669</v>
      </c>
      <c r="J335" s="36">
        <v>229.63333333333333</v>
      </c>
      <c r="K335" s="31">
        <v>218.7</v>
      </c>
      <c r="L335" s="31">
        <v>205.7</v>
      </c>
      <c r="M335" s="31">
        <v>141.14207999999999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198.35</v>
      </c>
      <c r="D336" s="36">
        <v>197.73333333333335</v>
      </c>
      <c r="E336" s="36">
        <v>190.9666666666667</v>
      </c>
      <c r="F336" s="36">
        <v>183.58333333333334</v>
      </c>
      <c r="G336" s="36">
        <v>176.81666666666669</v>
      </c>
      <c r="H336" s="36">
        <v>205.1166666666667</v>
      </c>
      <c r="I336" s="36">
        <v>211.88333333333335</v>
      </c>
      <c r="J336" s="36">
        <v>219.26666666666671</v>
      </c>
      <c r="K336" s="31">
        <v>204.5</v>
      </c>
      <c r="L336" s="31">
        <v>190.35</v>
      </c>
      <c r="M336" s="31">
        <v>252.54158000000001</v>
      </c>
      <c r="N336" s="1"/>
      <c r="O336" s="1"/>
    </row>
    <row r="337" spans="1:15" ht="12.75" customHeight="1">
      <c r="A337" s="33">
        <v>327</v>
      </c>
      <c r="B337" s="53" t="s">
        <v>839</v>
      </c>
      <c r="C337" s="31">
        <v>54.4</v>
      </c>
      <c r="D337" s="36">
        <v>54.316666666666663</v>
      </c>
      <c r="E337" s="36">
        <v>52.683333333333323</v>
      </c>
      <c r="F337" s="36">
        <v>50.966666666666661</v>
      </c>
      <c r="G337" s="36">
        <v>49.333333333333321</v>
      </c>
      <c r="H337" s="36">
        <v>56.033333333333324</v>
      </c>
      <c r="I337" s="36">
        <v>57.666666666666664</v>
      </c>
      <c r="J337" s="36">
        <v>59.383333333333326</v>
      </c>
      <c r="K337" s="31">
        <v>55.95</v>
      </c>
      <c r="L337" s="31">
        <v>52.6</v>
      </c>
      <c r="M337" s="31">
        <v>134.58280999999999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316.3</v>
      </c>
      <c r="D338" s="36">
        <v>316.03333333333336</v>
      </c>
      <c r="E338" s="36">
        <v>306.01666666666671</v>
      </c>
      <c r="F338" s="36">
        <v>295.73333333333335</v>
      </c>
      <c r="G338" s="36">
        <v>285.7166666666667</v>
      </c>
      <c r="H338" s="36">
        <v>326.31666666666672</v>
      </c>
      <c r="I338" s="36">
        <v>336.33333333333337</v>
      </c>
      <c r="J338" s="36">
        <v>346.61666666666673</v>
      </c>
      <c r="K338" s="31">
        <v>326.05</v>
      </c>
      <c r="L338" s="31">
        <v>305.75</v>
      </c>
      <c r="M338" s="31">
        <v>432.85007000000002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1242.3</v>
      </c>
      <c r="D339" s="36">
        <v>1242.4333333333334</v>
      </c>
      <c r="E339" s="36">
        <v>1222.3166666666668</v>
      </c>
      <c r="F339" s="36">
        <v>1202.3333333333335</v>
      </c>
      <c r="G339" s="36">
        <v>1182.2166666666669</v>
      </c>
      <c r="H339" s="36">
        <v>1262.4166666666667</v>
      </c>
      <c r="I339" s="36">
        <v>1282.5333333333335</v>
      </c>
      <c r="J339" s="36">
        <v>1302.5166666666667</v>
      </c>
      <c r="K339" s="31">
        <v>1262.55</v>
      </c>
      <c r="L339" s="31">
        <v>1222.45</v>
      </c>
      <c r="M339" s="31">
        <v>3.7187999999999999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136.4</v>
      </c>
      <c r="D340" s="36">
        <v>137.18333333333334</v>
      </c>
      <c r="E340" s="36">
        <v>130.66666666666669</v>
      </c>
      <c r="F340" s="36">
        <v>124.93333333333334</v>
      </c>
      <c r="G340" s="36">
        <v>118.41666666666669</v>
      </c>
      <c r="H340" s="36">
        <v>142.91666666666669</v>
      </c>
      <c r="I340" s="36">
        <v>149.43333333333334</v>
      </c>
      <c r="J340" s="36">
        <v>155.16666666666669</v>
      </c>
      <c r="K340" s="31">
        <v>143.69999999999999</v>
      </c>
      <c r="L340" s="31">
        <v>131.44999999999999</v>
      </c>
      <c r="M340" s="31">
        <v>416.41386999999997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3001.15</v>
      </c>
      <c r="D341" s="36">
        <v>2991.8333333333335</v>
      </c>
      <c r="E341" s="36">
        <v>2973.6166666666668</v>
      </c>
      <c r="F341" s="36">
        <v>2946.0833333333335</v>
      </c>
      <c r="G341" s="36">
        <v>2927.8666666666668</v>
      </c>
      <c r="H341" s="36">
        <v>3019.3666666666668</v>
      </c>
      <c r="I341" s="36">
        <v>3037.583333333333</v>
      </c>
      <c r="J341" s="36">
        <v>3065.1166666666668</v>
      </c>
      <c r="K341" s="31">
        <v>3010.05</v>
      </c>
      <c r="L341" s="31">
        <v>2964.3</v>
      </c>
      <c r="M341" s="31">
        <v>1.09494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672.1</v>
      </c>
      <c r="D342" s="36">
        <v>663.71666666666658</v>
      </c>
      <c r="E342" s="36">
        <v>651.43333333333317</v>
      </c>
      <c r="F342" s="36">
        <v>630.76666666666654</v>
      </c>
      <c r="G342" s="36">
        <v>618.48333333333312</v>
      </c>
      <c r="H342" s="36">
        <v>684.38333333333321</v>
      </c>
      <c r="I342" s="36">
        <v>696.66666666666674</v>
      </c>
      <c r="J342" s="36">
        <v>717.33333333333326</v>
      </c>
      <c r="K342" s="31">
        <v>676</v>
      </c>
      <c r="L342" s="31">
        <v>643.04999999999995</v>
      </c>
      <c r="M342" s="31">
        <v>3.0398499999999999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2603.65</v>
      </c>
      <c r="D343" s="36">
        <v>2606.25</v>
      </c>
      <c r="E343" s="36">
        <v>2582.6</v>
      </c>
      <c r="F343" s="36">
        <v>2561.5499999999997</v>
      </c>
      <c r="G343" s="36">
        <v>2537.8999999999996</v>
      </c>
      <c r="H343" s="36">
        <v>2627.3</v>
      </c>
      <c r="I343" s="36">
        <v>2650.95</v>
      </c>
      <c r="J343" s="36">
        <v>2672.0000000000005</v>
      </c>
      <c r="K343" s="31">
        <v>2629.9</v>
      </c>
      <c r="L343" s="31">
        <v>2585.1999999999998</v>
      </c>
      <c r="M343" s="31">
        <v>12.669919999999999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88.85</v>
      </c>
      <c r="D344" s="36">
        <v>87.566666666666663</v>
      </c>
      <c r="E344" s="36">
        <v>86.283333333333331</v>
      </c>
      <c r="F344" s="36">
        <v>83.716666666666669</v>
      </c>
      <c r="G344" s="36">
        <v>82.433333333333337</v>
      </c>
      <c r="H344" s="36">
        <v>90.133333333333326</v>
      </c>
      <c r="I344" s="36">
        <v>91.416666666666657</v>
      </c>
      <c r="J344" s="36">
        <v>93.98333333333332</v>
      </c>
      <c r="K344" s="31">
        <v>88.85</v>
      </c>
      <c r="L344" s="31">
        <v>85</v>
      </c>
      <c r="M344" s="31">
        <v>11.710240000000001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464.4</v>
      </c>
      <c r="D345" s="36">
        <v>467.86666666666662</v>
      </c>
      <c r="E345" s="36">
        <v>447.03333333333325</v>
      </c>
      <c r="F345" s="36">
        <v>429.66666666666663</v>
      </c>
      <c r="G345" s="36">
        <v>408.83333333333326</v>
      </c>
      <c r="H345" s="36">
        <v>485.23333333333323</v>
      </c>
      <c r="I345" s="36">
        <v>506.06666666666661</v>
      </c>
      <c r="J345" s="36">
        <v>523.43333333333317</v>
      </c>
      <c r="K345" s="31">
        <v>488.7</v>
      </c>
      <c r="L345" s="31">
        <v>450.5</v>
      </c>
      <c r="M345" s="31">
        <v>16.48188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299.75</v>
      </c>
      <c r="D346" s="36">
        <v>300.7</v>
      </c>
      <c r="E346" s="36">
        <v>295.39999999999998</v>
      </c>
      <c r="F346" s="36">
        <v>291.05</v>
      </c>
      <c r="G346" s="36">
        <v>285.75</v>
      </c>
      <c r="H346" s="36">
        <v>305.04999999999995</v>
      </c>
      <c r="I346" s="36">
        <v>310.35000000000002</v>
      </c>
      <c r="J346" s="36">
        <v>314.69999999999993</v>
      </c>
      <c r="K346" s="31">
        <v>306</v>
      </c>
      <c r="L346" s="31">
        <v>296.35000000000002</v>
      </c>
      <c r="M346" s="31">
        <v>5.0704200000000004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1325.7</v>
      </c>
      <c r="D347" s="36">
        <v>1322.3</v>
      </c>
      <c r="E347" s="36">
        <v>1300.6499999999999</v>
      </c>
      <c r="F347" s="36">
        <v>1275.5999999999999</v>
      </c>
      <c r="G347" s="36">
        <v>1253.9499999999998</v>
      </c>
      <c r="H347" s="36">
        <v>1347.35</v>
      </c>
      <c r="I347" s="36">
        <v>1369</v>
      </c>
      <c r="J347" s="36">
        <v>1394.05</v>
      </c>
      <c r="K347" s="31">
        <v>1343.95</v>
      </c>
      <c r="L347" s="31">
        <v>1297.25</v>
      </c>
      <c r="M347" s="31">
        <v>7.6364999999999998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258.75</v>
      </c>
      <c r="D348" s="36">
        <v>258.01666666666665</v>
      </c>
      <c r="E348" s="36">
        <v>249.63333333333333</v>
      </c>
      <c r="F348" s="36">
        <v>240.51666666666668</v>
      </c>
      <c r="G348" s="36">
        <v>232.13333333333335</v>
      </c>
      <c r="H348" s="36">
        <v>267.13333333333333</v>
      </c>
      <c r="I348" s="36">
        <v>275.51666666666665</v>
      </c>
      <c r="J348" s="36">
        <v>284.63333333333327</v>
      </c>
      <c r="K348" s="31">
        <v>266.39999999999998</v>
      </c>
      <c r="L348" s="31">
        <v>248.9</v>
      </c>
      <c r="M348" s="31">
        <v>349.61065000000002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555.65</v>
      </c>
      <c r="D349" s="36">
        <v>552.44999999999993</v>
      </c>
      <c r="E349" s="36">
        <v>516.19999999999982</v>
      </c>
      <c r="F349" s="36">
        <v>476.74999999999989</v>
      </c>
      <c r="G349" s="36">
        <v>440.49999999999977</v>
      </c>
      <c r="H349" s="36">
        <v>591.89999999999986</v>
      </c>
      <c r="I349" s="36">
        <v>628.15000000000009</v>
      </c>
      <c r="J349" s="36">
        <v>667.59999999999991</v>
      </c>
      <c r="K349" s="31">
        <v>588.70000000000005</v>
      </c>
      <c r="L349" s="31">
        <v>513</v>
      </c>
      <c r="M349" s="31">
        <v>172.76038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1748.75</v>
      </c>
      <c r="D350" s="36">
        <v>1742.1333333333332</v>
      </c>
      <c r="E350" s="36">
        <v>1693.6166666666663</v>
      </c>
      <c r="F350" s="36">
        <v>1638.4833333333331</v>
      </c>
      <c r="G350" s="36">
        <v>1589.9666666666662</v>
      </c>
      <c r="H350" s="36">
        <v>1797.2666666666664</v>
      </c>
      <c r="I350" s="36">
        <v>1845.7833333333333</v>
      </c>
      <c r="J350" s="36">
        <v>1900.9166666666665</v>
      </c>
      <c r="K350" s="31">
        <v>1790.65</v>
      </c>
      <c r="L350" s="31">
        <v>1687</v>
      </c>
      <c r="M350" s="31">
        <v>31.882269999999998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370.7</v>
      </c>
      <c r="D351" s="36">
        <v>369.55</v>
      </c>
      <c r="E351" s="36">
        <v>368.40000000000003</v>
      </c>
      <c r="F351" s="36">
        <v>366.1</v>
      </c>
      <c r="G351" s="36">
        <v>364.95000000000005</v>
      </c>
      <c r="H351" s="36">
        <v>371.85</v>
      </c>
      <c r="I351" s="36">
        <v>373</v>
      </c>
      <c r="J351" s="36">
        <v>375.3</v>
      </c>
      <c r="K351" s="31">
        <v>370.7</v>
      </c>
      <c r="L351" s="31">
        <v>367.25</v>
      </c>
      <c r="M351" s="31">
        <v>50.644030000000001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8453.2999999999993</v>
      </c>
      <c r="D352" s="36">
        <v>8360.75</v>
      </c>
      <c r="E352" s="36">
        <v>8237.5499999999993</v>
      </c>
      <c r="F352" s="36">
        <v>8021.7999999999993</v>
      </c>
      <c r="G352" s="36">
        <v>7898.5999999999985</v>
      </c>
      <c r="H352" s="36">
        <v>8576.5</v>
      </c>
      <c r="I352" s="36">
        <v>8699.7000000000007</v>
      </c>
      <c r="J352" s="36">
        <v>8915.4500000000007</v>
      </c>
      <c r="K352" s="31">
        <v>8483.9500000000007</v>
      </c>
      <c r="L352" s="31">
        <v>8145</v>
      </c>
      <c r="M352" s="31">
        <v>5.0328099999999996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198.15</v>
      </c>
      <c r="D353" s="36">
        <v>199.4666666666667</v>
      </c>
      <c r="E353" s="36">
        <v>195.98333333333341</v>
      </c>
      <c r="F353" s="36">
        <v>193.81666666666672</v>
      </c>
      <c r="G353" s="36">
        <v>190.33333333333343</v>
      </c>
      <c r="H353" s="36">
        <v>201.63333333333338</v>
      </c>
      <c r="I353" s="36">
        <v>205.11666666666667</v>
      </c>
      <c r="J353" s="36">
        <v>207.28333333333336</v>
      </c>
      <c r="K353" s="31">
        <v>202.95</v>
      </c>
      <c r="L353" s="31">
        <v>197.3</v>
      </c>
      <c r="M353" s="31">
        <v>2.40035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1099.8</v>
      </c>
      <c r="D354" s="36">
        <v>1108.3333333333333</v>
      </c>
      <c r="E354" s="36">
        <v>1075.6666666666665</v>
      </c>
      <c r="F354" s="36">
        <v>1051.5333333333333</v>
      </c>
      <c r="G354" s="36">
        <v>1018.8666666666666</v>
      </c>
      <c r="H354" s="36">
        <v>1132.4666666666665</v>
      </c>
      <c r="I354" s="36">
        <v>1165.133333333333</v>
      </c>
      <c r="J354" s="36">
        <v>1189.2666666666664</v>
      </c>
      <c r="K354" s="31">
        <v>1141</v>
      </c>
      <c r="L354" s="31">
        <v>1084.2</v>
      </c>
      <c r="M354" s="31">
        <v>14.437810000000001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245</v>
      </c>
      <c r="D355" s="36">
        <v>246.79999999999998</v>
      </c>
      <c r="E355" s="36">
        <v>238.39999999999998</v>
      </c>
      <c r="F355" s="36">
        <v>231.79999999999998</v>
      </c>
      <c r="G355" s="36">
        <v>223.39999999999998</v>
      </c>
      <c r="H355" s="36">
        <v>253.39999999999998</v>
      </c>
      <c r="I355" s="36">
        <v>261.8</v>
      </c>
      <c r="J355" s="36">
        <v>268.39999999999998</v>
      </c>
      <c r="K355" s="31">
        <v>255.2</v>
      </c>
      <c r="L355" s="31">
        <v>240.2</v>
      </c>
      <c r="M355" s="31">
        <v>34.810209999999998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3649.15</v>
      </c>
      <c r="D356" s="36">
        <v>3640.6000000000004</v>
      </c>
      <c r="E356" s="36">
        <v>3621.4000000000005</v>
      </c>
      <c r="F356" s="36">
        <v>3593.65</v>
      </c>
      <c r="G356" s="36">
        <v>3574.4500000000003</v>
      </c>
      <c r="H356" s="36">
        <v>3668.3500000000008</v>
      </c>
      <c r="I356" s="36">
        <v>3687.5500000000006</v>
      </c>
      <c r="J356" s="36">
        <v>3715.3000000000011</v>
      </c>
      <c r="K356" s="31">
        <v>3659.8</v>
      </c>
      <c r="L356" s="31">
        <v>3612.85</v>
      </c>
      <c r="M356" s="31">
        <v>3.3617300000000001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627.20000000000005</v>
      </c>
      <c r="D357" s="36">
        <v>632.31666666666672</v>
      </c>
      <c r="E357" s="36">
        <v>616.18333333333339</v>
      </c>
      <c r="F357" s="36">
        <v>605.16666666666663</v>
      </c>
      <c r="G357" s="36">
        <v>589.0333333333333</v>
      </c>
      <c r="H357" s="36">
        <v>643.33333333333348</v>
      </c>
      <c r="I357" s="36">
        <v>659.46666666666692</v>
      </c>
      <c r="J357" s="36">
        <v>670.48333333333358</v>
      </c>
      <c r="K357" s="31">
        <v>648.45000000000005</v>
      </c>
      <c r="L357" s="31">
        <v>621.29999999999995</v>
      </c>
      <c r="M357" s="31">
        <v>3.8190300000000001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414</v>
      </c>
      <c r="D358" s="36">
        <v>409.76666666666665</v>
      </c>
      <c r="E358" s="36">
        <v>401.68333333333328</v>
      </c>
      <c r="F358" s="36">
        <v>389.36666666666662</v>
      </c>
      <c r="G358" s="36">
        <v>381.28333333333325</v>
      </c>
      <c r="H358" s="36">
        <v>422.08333333333331</v>
      </c>
      <c r="I358" s="36">
        <v>430.16666666666669</v>
      </c>
      <c r="J358" s="36">
        <v>442.48333333333335</v>
      </c>
      <c r="K358" s="31">
        <v>417.85</v>
      </c>
      <c r="L358" s="31">
        <v>397.45</v>
      </c>
      <c r="M358" s="31">
        <v>6.0234699999999997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1310.0999999999999</v>
      </c>
      <c r="D359" s="36">
        <v>1317.55</v>
      </c>
      <c r="E359" s="36">
        <v>1296.1499999999999</v>
      </c>
      <c r="F359" s="36">
        <v>1282.1999999999998</v>
      </c>
      <c r="G359" s="36">
        <v>1260.7999999999997</v>
      </c>
      <c r="H359" s="36">
        <v>1331.5</v>
      </c>
      <c r="I359" s="36">
        <v>1352.9</v>
      </c>
      <c r="J359" s="36">
        <v>1366.8500000000001</v>
      </c>
      <c r="K359" s="31">
        <v>1338.95</v>
      </c>
      <c r="L359" s="31">
        <v>1303.5999999999999</v>
      </c>
      <c r="M359" s="31">
        <v>3.0962399999999999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34661.300000000003</v>
      </c>
      <c r="D360" s="36">
        <v>34625.416666666672</v>
      </c>
      <c r="E360" s="36">
        <v>34160.933333333342</v>
      </c>
      <c r="F360" s="36">
        <v>33660.566666666673</v>
      </c>
      <c r="G360" s="36">
        <v>33196.083333333343</v>
      </c>
      <c r="H360" s="36">
        <v>35125.78333333334</v>
      </c>
      <c r="I360" s="36">
        <v>35590.266666666677</v>
      </c>
      <c r="J360" s="36">
        <v>36090.633333333339</v>
      </c>
      <c r="K360" s="31">
        <v>35089.9</v>
      </c>
      <c r="L360" s="31">
        <v>34125.050000000003</v>
      </c>
      <c r="M360" s="31">
        <v>0.62734999999999996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1400.75</v>
      </c>
      <c r="D361" s="36">
        <v>1402.2</v>
      </c>
      <c r="E361" s="36">
        <v>1384.3000000000002</v>
      </c>
      <c r="F361" s="36">
        <v>1367.8500000000001</v>
      </c>
      <c r="G361" s="36">
        <v>1349.9500000000003</v>
      </c>
      <c r="H361" s="36">
        <v>1418.65</v>
      </c>
      <c r="I361" s="36">
        <v>1436.5500000000002</v>
      </c>
      <c r="J361" s="36">
        <v>1453</v>
      </c>
      <c r="K361" s="31">
        <v>1420.1</v>
      </c>
      <c r="L361" s="31">
        <v>1385.75</v>
      </c>
      <c r="M361" s="31">
        <v>6.7321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8432.4500000000007</v>
      </c>
      <c r="D362" s="36">
        <v>8355.7666666666682</v>
      </c>
      <c r="E362" s="36">
        <v>8256.6833333333361</v>
      </c>
      <c r="F362" s="36">
        <v>8080.9166666666679</v>
      </c>
      <c r="G362" s="36">
        <v>7981.8333333333358</v>
      </c>
      <c r="H362" s="36">
        <v>8531.5333333333365</v>
      </c>
      <c r="I362" s="36">
        <v>8630.6166666666686</v>
      </c>
      <c r="J362" s="36">
        <v>8806.3833333333369</v>
      </c>
      <c r="K362" s="31">
        <v>8454.85</v>
      </c>
      <c r="L362" s="31">
        <v>8180</v>
      </c>
      <c r="M362" s="31">
        <v>3.8542299999999998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264.35000000000002</v>
      </c>
      <c r="D363" s="36">
        <v>264</v>
      </c>
      <c r="E363" s="36">
        <v>258.39999999999998</v>
      </c>
      <c r="F363" s="36">
        <v>252.45</v>
      </c>
      <c r="G363" s="36">
        <v>246.84999999999997</v>
      </c>
      <c r="H363" s="36">
        <v>269.95</v>
      </c>
      <c r="I363" s="36">
        <v>275.55</v>
      </c>
      <c r="J363" s="36">
        <v>281.5</v>
      </c>
      <c r="K363" s="31">
        <v>269.60000000000002</v>
      </c>
      <c r="L363" s="31">
        <v>258.05</v>
      </c>
      <c r="M363" s="31">
        <v>64.703050000000005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4376.1000000000004</v>
      </c>
      <c r="D364" s="36">
        <v>4333.3666666666668</v>
      </c>
      <c r="E364" s="36">
        <v>4263.8333333333339</v>
      </c>
      <c r="F364" s="36">
        <v>4151.5666666666675</v>
      </c>
      <c r="G364" s="36">
        <v>4082.0333333333347</v>
      </c>
      <c r="H364" s="36">
        <v>4445.6333333333332</v>
      </c>
      <c r="I364" s="36">
        <v>4515.1666666666661</v>
      </c>
      <c r="J364" s="36">
        <v>4627.4333333333325</v>
      </c>
      <c r="K364" s="31">
        <v>4402.8999999999996</v>
      </c>
      <c r="L364" s="31">
        <v>4221.1000000000004</v>
      </c>
      <c r="M364" s="31">
        <v>8.9819999999999997E-2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2725.05</v>
      </c>
      <c r="D365" s="36">
        <v>2731.6833333333329</v>
      </c>
      <c r="E365" s="36">
        <v>2625.6166666666659</v>
      </c>
      <c r="F365" s="36">
        <v>2526.1833333333329</v>
      </c>
      <c r="G365" s="36">
        <v>2420.1166666666659</v>
      </c>
      <c r="H365" s="36">
        <v>2831.1166666666659</v>
      </c>
      <c r="I365" s="36">
        <v>2937.1833333333325</v>
      </c>
      <c r="J365" s="36">
        <v>3036.6166666666659</v>
      </c>
      <c r="K365" s="31">
        <v>2837.75</v>
      </c>
      <c r="L365" s="31">
        <v>2632.25</v>
      </c>
      <c r="M365" s="31">
        <v>23.4344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2868</v>
      </c>
      <c r="D366" s="36">
        <v>2860.3333333333335</v>
      </c>
      <c r="E366" s="36">
        <v>2826.666666666667</v>
      </c>
      <c r="F366" s="36">
        <v>2785.3333333333335</v>
      </c>
      <c r="G366" s="36">
        <v>2751.666666666667</v>
      </c>
      <c r="H366" s="36">
        <v>2901.666666666667</v>
      </c>
      <c r="I366" s="36">
        <v>2935.3333333333339</v>
      </c>
      <c r="J366" s="36">
        <v>2976.666666666667</v>
      </c>
      <c r="K366" s="31">
        <v>2894</v>
      </c>
      <c r="L366" s="31">
        <v>2819</v>
      </c>
      <c r="M366" s="31">
        <v>4.6974299999999998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819.25</v>
      </c>
      <c r="D367" s="36">
        <v>825.85</v>
      </c>
      <c r="E367" s="36">
        <v>808.2</v>
      </c>
      <c r="F367" s="36">
        <v>797.15</v>
      </c>
      <c r="G367" s="36">
        <v>779.5</v>
      </c>
      <c r="H367" s="36">
        <v>836.90000000000009</v>
      </c>
      <c r="I367" s="36">
        <v>854.55</v>
      </c>
      <c r="J367" s="36">
        <v>865.60000000000014</v>
      </c>
      <c r="K367" s="31">
        <v>843.5</v>
      </c>
      <c r="L367" s="31">
        <v>814.8</v>
      </c>
      <c r="M367" s="31">
        <v>7.98353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115.5</v>
      </c>
      <c r="D368" s="36">
        <v>116.59999999999998</v>
      </c>
      <c r="E368" s="36">
        <v>113.24999999999996</v>
      </c>
      <c r="F368" s="36">
        <v>110.99999999999997</v>
      </c>
      <c r="G368" s="36">
        <v>107.64999999999995</v>
      </c>
      <c r="H368" s="36">
        <v>118.84999999999997</v>
      </c>
      <c r="I368" s="36">
        <v>122.19999999999999</v>
      </c>
      <c r="J368" s="36">
        <v>124.44999999999997</v>
      </c>
      <c r="K368" s="31">
        <v>119.95</v>
      </c>
      <c r="L368" s="31">
        <v>114.35</v>
      </c>
      <c r="M368" s="31">
        <v>31.9086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1432.85</v>
      </c>
      <c r="D369" s="36">
        <v>1423.3500000000001</v>
      </c>
      <c r="E369" s="36">
        <v>1402.5000000000002</v>
      </c>
      <c r="F369" s="36">
        <v>1372.15</v>
      </c>
      <c r="G369" s="36">
        <v>1351.3000000000002</v>
      </c>
      <c r="H369" s="36">
        <v>1453.7000000000003</v>
      </c>
      <c r="I369" s="36">
        <v>1474.5500000000002</v>
      </c>
      <c r="J369" s="36">
        <v>1504.9000000000003</v>
      </c>
      <c r="K369" s="31">
        <v>1444.2</v>
      </c>
      <c r="L369" s="31">
        <v>1393</v>
      </c>
      <c r="M369" s="31">
        <v>0.70111999999999997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4894.5</v>
      </c>
      <c r="D370" s="36">
        <v>4862.5166666666664</v>
      </c>
      <c r="E370" s="36">
        <v>4806.9833333333327</v>
      </c>
      <c r="F370" s="36">
        <v>4719.4666666666662</v>
      </c>
      <c r="G370" s="36">
        <v>4663.9333333333325</v>
      </c>
      <c r="H370" s="36">
        <v>4950.0333333333328</v>
      </c>
      <c r="I370" s="36">
        <v>5005.5666666666657</v>
      </c>
      <c r="J370" s="36">
        <v>5093.083333333333</v>
      </c>
      <c r="K370" s="31">
        <v>4918.05</v>
      </c>
      <c r="L370" s="31">
        <v>4775</v>
      </c>
      <c r="M370" s="31">
        <v>3.4553199999999999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777.75</v>
      </c>
      <c r="D371" s="36">
        <v>779.08333333333337</v>
      </c>
      <c r="E371" s="36">
        <v>765.7166666666667</v>
      </c>
      <c r="F371" s="36">
        <v>753.68333333333328</v>
      </c>
      <c r="G371" s="36">
        <v>740.31666666666661</v>
      </c>
      <c r="H371" s="36">
        <v>791.11666666666679</v>
      </c>
      <c r="I371" s="36">
        <v>804.48333333333335</v>
      </c>
      <c r="J371" s="36">
        <v>816.51666666666688</v>
      </c>
      <c r="K371" s="31">
        <v>792.45</v>
      </c>
      <c r="L371" s="31">
        <v>767.05</v>
      </c>
      <c r="M371" s="31">
        <v>1.6128899999999999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462.9</v>
      </c>
      <c r="D372" s="36">
        <v>462.08333333333331</v>
      </c>
      <c r="E372" s="36">
        <v>452.96666666666664</v>
      </c>
      <c r="F372" s="36">
        <v>443.0333333333333</v>
      </c>
      <c r="G372" s="36">
        <v>433.91666666666663</v>
      </c>
      <c r="H372" s="36">
        <v>472.01666666666665</v>
      </c>
      <c r="I372" s="36">
        <v>481.13333333333333</v>
      </c>
      <c r="J372" s="36">
        <v>491.06666666666666</v>
      </c>
      <c r="K372" s="31">
        <v>471.2</v>
      </c>
      <c r="L372" s="31">
        <v>452.15</v>
      </c>
      <c r="M372" s="31">
        <v>46.407310000000003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381</v>
      </c>
      <c r="D373" s="36">
        <v>384.09999999999997</v>
      </c>
      <c r="E373" s="36">
        <v>367.19999999999993</v>
      </c>
      <c r="F373" s="36">
        <v>353.4</v>
      </c>
      <c r="G373" s="36">
        <v>336.49999999999994</v>
      </c>
      <c r="H373" s="36">
        <v>397.89999999999992</v>
      </c>
      <c r="I373" s="36">
        <v>414.7999999999999</v>
      </c>
      <c r="J373" s="36">
        <v>428.59999999999991</v>
      </c>
      <c r="K373" s="31">
        <v>401</v>
      </c>
      <c r="L373" s="31">
        <v>370.3</v>
      </c>
      <c r="M373" s="31">
        <v>296.82116000000002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265.95</v>
      </c>
      <c r="D374" s="36">
        <v>265.2</v>
      </c>
      <c r="E374" s="36">
        <v>258.39999999999998</v>
      </c>
      <c r="F374" s="36">
        <v>250.84999999999997</v>
      </c>
      <c r="G374" s="36">
        <v>244.04999999999995</v>
      </c>
      <c r="H374" s="36">
        <v>272.75</v>
      </c>
      <c r="I374" s="36">
        <v>279.55000000000007</v>
      </c>
      <c r="J374" s="36">
        <v>287.10000000000002</v>
      </c>
      <c r="K374" s="31">
        <v>272</v>
      </c>
      <c r="L374" s="31">
        <v>257.64999999999998</v>
      </c>
      <c r="M374" s="31">
        <v>438.17793999999998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459.75</v>
      </c>
      <c r="D375" s="36">
        <v>459.25</v>
      </c>
      <c r="E375" s="36">
        <v>448.5</v>
      </c>
      <c r="F375" s="36">
        <v>437.25</v>
      </c>
      <c r="G375" s="36">
        <v>426.5</v>
      </c>
      <c r="H375" s="36">
        <v>470.5</v>
      </c>
      <c r="I375" s="36">
        <v>481.25</v>
      </c>
      <c r="J375" s="36">
        <v>492.5</v>
      </c>
      <c r="K375" s="31">
        <v>470</v>
      </c>
      <c r="L375" s="31">
        <v>448</v>
      </c>
      <c r="M375" s="31">
        <v>10.39404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1043.5</v>
      </c>
      <c r="D376" s="36">
        <v>1055.4666666666667</v>
      </c>
      <c r="E376" s="36">
        <v>1013.0333333333333</v>
      </c>
      <c r="F376" s="36">
        <v>982.56666666666661</v>
      </c>
      <c r="G376" s="36">
        <v>940.13333333333321</v>
      </c>
      <c r="H376" s="36">
        <v>1085.9333333333334</v>
      </c>
      <c r="I376" s="36">
        <v>1128.3666666666668</v>
      </c>
      <c r="J376" s="36">
        <v>1158.8333333333335</v>
      </c>
      <c r="K376" s="31">
        <v>1097.9000000000001</v>
      </c>
      <c r="L376" s="31">
        <v>1025</v>
      </c>
      <c r="M376" s="31">
        <v>25.678380000000001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532.1</v>
      </c>
      <c r="D377" s="36">
        <v>535.23333333333335</v>
      </c>
      <c r="E377" s="36">
        <v>525.11666666666667</v>
      </c>
      <c r="F377" s="36">
        <v>518.13333333333333</v>
      </c>
      <c r="G377" s="36">
        <v>508.01666666666665</v>
      </c>
      <c r="H377" s="36">
        <v>542.2166666666667</v>
      </c>
      <c r="I377" s="36">
        <v>552.33333333333348</v>
      </c>
      <c r="J377" s="36">
        <v>559.31666666666672</v>
      </c>
      <c r="K377" s="31">
        <v>545.35</v>
      </c>
      <c r="L377" s="31">
        <v>528.25</v>
      </c>
      <c r="M377" s="31">
        <v>1.75369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169.05</v>
      </c>
      <c r="D378" s="36">
        <v>168.66666666666666</v>
      </c>
      <c r="E378" s="36">
        <v>166.88333333333333</v>
      </c>
      <c r="F378" s="36">
        <v>164.71666666666667</v>
      </c>
      <c r="G378" s="36">
        <v>162.93333333333334</v>
      </c>
      <c r="H378" s="36">
        <v>170.83333333333331</v>
      </c>
      <c r="I378" s="36">
        <v>172.61666666666667</v>
      </c>
      <c r="J378" s="36">
        <v>174.7833333333333</v>
      </c>
      <c r="K378" s="31">
        <v>170.45</v>
      </c>
      <c r="L378" s="31">
        <v>166.5</v>
      </c>
      <c r="M378" s="31">
        <v>1.0976300000000001</v>
      </c>
      <c r="N378" s="1"/>
      <c r="O378" s="1"/>
    </row>
    <row r="379" spans="1:15" ht="12.75" customHeight="1">
      <c r="A379" s="33">
        <v>369</v>
      </c>
      <c r="B379" s="53" t="s">
        <v>891</v>
      </c>
      <c r="C379" s="31">
        <v>4856.6000000000004</v>
      </c>
      <c r="D379" s="36">
        <v>4882.2</v>
      </c>
      <c r="E379" s="36">
        <v>4788.3999999999996</v>
      </c>
      <c r="F379" s="36">
        <v>4720.2</v>
      </c>
      <c r="G379" s="36">
        <v>4626.3999999999996</v>
      </c>
      <c r="H379" s="36">
        <v>4950.3999999999996</v>
      </c>
      <c r="I379" s="36">
        <v>5044.2000000000007</v>
      </c>
      <c r="J379" s="36">
        <v>5112.3999999999996</v>
      </c>
      <c r="K379" s="31">
        <v>4976</v>
      </c>
      <c r="L379" s="31">
        <v>4814</v>
      </c>
      <c r="M379" s="31">
        <v>0.15185000000000001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15754.1</v>
      </c>
      <c r="D380" s="36">
        <v>15736.433333333334</v>
      </c>
      <c r="E380" s="36">
        <v>15607.866666666669</v>
      </c>
      <c r="F380" s="36">
        <v>15461.633333333335</v>
      </c>
      <c r="G380" s="36">
        <v>15333.066666666669</v>
      </c>
      <c r="H380" s="36">
        <v>15882.666666666668</v>
      </c>
      <c r="I380" s="36">
        <v>16011.233333333334</v>
      </c>
      <c r="J380" s="36">
        <v>16157.466666666667</v>
      </c>
      <c r="K380" s="31">
        <v>15865</v>
      </c>
      <c r="L380" s="31">
        <v>15590.2</v>
      </c>
      <c r="M380" s="31">
        <v>3.9050000000000001E-2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117.75</v>
      </c>
      <c r="D381" s="36">
        <v>117.96666666666665</v>
      </c>
      <c r="E381" s="36">
        <v>114.68333333333331</v>
      </c>
      <c r="F381" s="36">
        <v>111.61666666666666</v>
      </c>
      <c r="G381" s="36">
        <v>108.33333333333331</v>
      </c>
      <c r="H381" s="36">
        <v>121.0333333333333</v>
      </c>
      <c r="I381" s="36">
        <v>124.31666666666663</v>
      </c>
      <c r="J381" s="36">
        <v>127.3833333333333</v>
      </c>
      <c r="K381" s="31">
        <v>121.25</v>
      </c>
      <c r="L381" s="31">
        <v>114.9</v>
      </c>
      <c r="M381" s="31">
        <v>614.65003000000002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500.3</v>
      </c>
      <c r="D382" s="36">
        <v>499.76666666666665</v>
      </c>
      <c r="E382" s="36">
        <v>491.5333333333333</v>
      </c>
      <c r="F382" s="36">
        <v>482.76666666666665</v>
      </c>
      <c r="G382" s="36">
        <v>474.5333333333333</v>
      </c>
      <c r="H382" s="36">
        <v>508.5333333333333</v>
      </c>
      <c r="I382" s="36">
        <v>516.76666666666665</v>
      </c>
      <c r="J382" s="36">
        <v>525.5333333333333</v>
      </c>
      <c r="K382" s="31">
        <v>508</v>
      </c>
      <c r="L382" s="31">
        <v>491</v>
      </c>
      <c r="M382" s="31">
        <v>2.1684299999999999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224.15</v>
      </c>
      <c r="D383" s="36">
        <v>225.68333333333331</v>
      </c>
      <c r="E383" s="36">
        <v>220.71666666666661</v>
      </c>
      <c r="F383" s="36">
        <v>217.2833333333333</v>
      </c>
      <c r="G383" s="36">
        <v>212.31666666666661</v>
      </c>
      <c r="H383" s="36">
        <v>229.11666666666662</v>
      </c>
      <c r="I383" s="36">
        <v>234.08333333333331</v>
      </c>
      <c r="J383" s="36">
        <v>237.51666666666662</v>
      </c>
      <c r="K383" s="31">
        <v>230.65</v>
      </c>
      <c r="L383" s="31">
        <v>222.25</v>
      </c>
      <c r="M383" s="31">
        <v>95.290220000000005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446.7</v>
      </c>
      <c r="D384" s="36">
        <v>447.85000000000008</v>
      </c>
      <c r="E384" s="36">
        <v>429.20000000000016</v>
      </c>
      <c r="F384" s="36">
        <v>411.7000000000001</v>
      </c>
      <c r="G384" s="36">
        <v>393.05000000000018</v>
      </c>
      <c r="H384" s="36">
        <v>465.35000000000014</v>
      </c>
      <c r="I384" s="36">
        <v>484.00000000000011</v>
      </c>
      <c r="J384" s="36">
        <v>501.50000000000011</v>
      </c>
      <c r="K384" s="31">
        <v>466.5</v>
      </c>
      <c r="L384" s="31">
        <v>430.35</v>
      </c>
      <c r="M384" s="31">
        <v>324.30198000000001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528.25</v>
      </c>
      <c r="D385" s="36">
        <v>526.9666666666667</v>
      </c>
      <c r="E385" s="36">
        <v>515.98333333333335</v>
      </c>
      <c r="F385" s="36">
        <v>503.7166666666667</v>
      </c>
      <c r="G385" s="36">
        <v>492.73333333333335</v>
      </c>
      <c r="H385" s="36">
        <v>539.23333333333335</v>
      </c>
      <c r="I385" s="36">
        <v>550.2166666666667</v>
      </c>
      <c r="J385" s="36">
        <v>562.48333333333335</v>
      </c>
      <c r="K385" s="31">
        <v>537.95000000000005</v>
      </c>
      <c r="L385" s="31">
        <v>514.70000000000005</v>
      </c>
      <c r="M385" s="31">
        <v>3.0911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622.20000000000005</v>
      </c>
      <c r="D386" s="36">
        <v>626.38333333333333</v>
      </c>
      <c r="E386" s="36">
        <v>593.4666666666667</v>
      </c>
      <c r="F386" s="36">
        <v>564.73333333333335</v>
      </c>
      <c r="G386" s="36">
        <v>531.81666666666672</v>
      </c>
      <c r="H386" s="36">
        <v>655.11666666666667</v>
      </c>
      <c r="I386" s="36">
        <v>688.03333333333342</v>
      </c>
      <c r="J386" s="36">
        <v>716.76666666666665</v>
      </c>
      <c r="K386" s="31">
        <v>659.3</v>
      </c>
      <c r="L386" s="31">
        <v>597.65</v>
      </c>
      <c r="M386" s="31">
        <v>79.265799999999999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1590.3</v>
      </c>
      <c r="D387" s="36">
        <v>1576.1500000000003</v>
      </c>
      <c r="E387" s="36">
        <v>1553.3000000000006</v>
      </c>
      <c r="F387" s="36">
        <v>1516.3000000000004</v>
      </c>
      <c r="G387" s="36">
        <v>1493.4500000000007</v>
      </c>
      <c r="H387" s="36">
        <v>1613.1500000000005</v>
      </c>
      <c r="I387" s="36">
        <v>1636.0000000000005</v>
      </c>
      <c r="J387" s="36">
        <v>1673.0000000000005</v>
      </c>
      <c r="K387" s="31">
        <v>1599</v>
      </c>
      <c r="L387" s="31">
        <v>1539.15</v>
      </c>
      <c r="M387" s="31">
        <v>0.88449999999999995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245.55</v>
      </c>
      <c r="D388" s="36">
        <v>242.2166666666667</v>
      </c>
      <c r="E388" s="36">
        <v>235.63333333333338</v>
      </c>
      <c r="F388" s="36">
        <v>225.7166666666667</v>
      </c>
      <c r="G388" s="36">
        <v>219.13333333333338</v>
      </c>
      <c r="H388" s="36">
        <v>252.13333333333338</v>
      </c>
      <c r="I388" s="36">
        <v>258.7166666666667</v>
      </c>
      <c r="J388" s="36">
        <v>268.63333333333338</v>
      </c>
      <c r="K388" s="31">
        <v>248.8</v>
      </c>
      <c r="L388" s="31">
        <v>232.3</v>
      </c>
      <c r="M388" s="31">
        <v>282.12317999999999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160.55000000000001</v>
      </c>
      <c r="D389" s="36">
        <v>159.73333333333335</v>
      </c>
      <c r="E389" s="36">
        <v>157.16666666666669</v>
      </c>
      <c r="F389" s="36">
        <v>153.78333333333333</v>
      </c>
      <c r="G389" s="36">
        <v>151.21666666666667</v>
      </c>
      <c r="H389" s="36">
        <v>163.1166666666667</v>
      </c>
      <c r="I389" s="36">
        <v>165.68333333333337</v>
      </c>
      <c r="J389" s="36">
        <v>169.06666666666672</v>
      </c>
      <c r="K389" s="31">
        <v>162.30000000000001</v>
      </c>
      <c r="L389" s="31">
        <v>156.35</v>
      </c>
      <c r="M389" s="31">
        <v>33.275640000000003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1106.0999999999999</v>
      </c>
      <c r="D390" s="36">
        <v>1114.2666666666667</v>
      </c>
      <c r="E390" s="36">
        <v>1091.8333333333333</v>
      </c>
      <c r="F390" s="36">
        <v>1077.5666666666666</v>
      </c>
      <c r="G390" s="36">
        <v>1055.1333333333332</v>
      </c>
      <c r="H390" s="36">
        <v>1128.5333333333333</v>
      </c>
      <c r="I390" s="36">
        <v>1150.9666666666667</v>
      </c>
      <c r="J390" s="36">
        <v>1165.2333333333333</v>
      </c>
      <c r="K390" s="31">
        <v>1136.7</v>
      </c>
      <c r="L390" s="31">
        <v>1100</v>
      </c>
      <c r="M390" s="31">
        <v>0.79681999999999997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289.3</v>
      </c>
      <c r="D391" s="36">
        <v>289.55</v>
      </c>
      <c r="E391" s="36">
        <v>280.10000000000002</v>
      </c>
      <c r="F391" s="36">
        <v>270.90000000000003</v>
      </c>
      <c r="G391" s="36">
        <v>261.45000000000005</v>
      </c>
      <c r="H391" s="36">
        <v>298.75</v>
      </c>
      <c r="I391" s="36">
        <v>308.19999999999993</v>
      </c>
      <c r="J391" s="36">
        <v>317.39999999999998</v>
      </c>
      <c r="K391" s="31">
        <v>299</v>
      </c>
      <c r="L391" s="31">
        <v>280.35000000000002</v>
      </c>
      <c r="M391" s="31">
        <v>14.974130000000001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259.05</v>
      </c>
      <c r="D392" s="36">
        <v>259.91666666666669</v>
      </c>
      <c r="E392" s="36">
        <v>253.93333333333339</v>
      </c>
      <c r="F392" s="36">
        <v>248.81666666666672</v>
      </c>
      <c r="G392" s="36">
        <v>242.83333333333343</v>
      </c>
      <c r="H392" s="36">
        <v>265.03333333333336</v>
      </c>
      <c r="I392" s="36">
        <v>271.01666666666659</v>
      </c>
      <c r="J392" s="36">
        <v>276.13333333333333</v>
      </c>
      <c r="K392" s="31">
        <v>265.89999999999998</v>
      </c>
      <c r="L392" s="31">
        <v>254.8</v>
      </c>
      <c r="M392" s="31">
        <v>20.753879999999999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129.30000000000001</v>
      </c>
      <c r="D393" s="36">
        <v>127.91666666666667</v>
      </c>
      <c r="E393" s="36">
        <v>125.48333333333335</v>
      </c>
      <c r="F393" s="36">
        <v>121.66666666666667</v>
      </c>
      <c r="G393" s="36">
        <v>119.23333333333335</v>
      </c>
      <c r="H393" s="36">
        <v>131.73333333333335</v>
      </c>
      <c r="I393" s="36">
        <v>134.16666666666666</v>
      </c>
      <c r="J393" s="36">
        <v>137.98333333333335</v>
      </c>
      <c r="K393" s="31">
        <v>130.35</v>
      </c>
      <c r="L393" s="31">
        <v>124.1</v>
      </c>
      <c r="M393" s="31">
        <v>28.097339999999999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2641.85</v>
      </c>
      <c r="D394" s="36">
        <v>2649.6833333333329</v>
      </c>
      <c r="E394" s="36">
        <v>2607.6666666666661</v>
      </c>
      <c r="F394" s="36">
        <v>2573.4833333333331</v>
      </c>
      <c r="G394" s="36">
        <v>2531.4666666666662</v>
      </c>
      <c r="H394" s="36">
        <v>2683.8666666666659</v>
      </c>
      <c r="I394" s="36">
        <v>2725.8833333333332</v>
      </c>
      <c r="J394" s="36">
        <v>2760.0666666666657</v>
      </c>
      <c r="K394" s="31">
        <v>2691.7</v>
      </c>
      <c r="L394" s="31">
        <v>2615.5</v>
      </c>
      <c r="M394" s="31">
        <v>0.25042999999999999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70.75</v>
      </c>
      <c r="D395" s="36">
        <v>71.233333333333334</v>
      </c>
      <c r="E395" s="36">
        <v>68.966666666666669</v>
      </c>
      <c r="F395" s="36">
        <v>67.183333333333337</v>
      </c>
      <c r="G395" s="36">
        <v>64.916666666666671</v>
      </c>
      <c r="H395" s="36">
        <v>73.016666666666666</v>
      </c>
      <c r="I395" s="36">
        <v>75.283333333333346</v>
      </c>
      <c r="J395" s="36">
        <v>77.066666666666663</v>
      </c>
      <c r="K395" s="31">
        <v>73.5</v>
      </c>
      <c r="L395" s="31">
        <v>69.45</v>
      </c>
      <c r="M395" s="31">
        <v>30.373349999999999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1742.9</v>
      </c>
      <c r="D396" s="36">
        <v>1726.3</v>
      </c>
      <c r="E396" s="36">
        <v>1672.6</v>
      </c>
      <c r="F396" s="36">
        <v>1602.3</v>
      </c>
      <c r="G396" s="36">
        <v>1548.6</v>
      </c>
      <c r="H396" s="36">
        <v>1796.6</v>
      </c>
      <c r="I396" s="36">
        <v>1850.3000000000002</v>
      </c>
      <c r="J396" s="36">
        <v>1920.6</v>
      </c>
      <c r="K396" s="31">
        <v>1780</v>
      </c>
      <c r="L396" s="31">
        <v>1656</v>
      </c>
      <c r="M396" s="31">
        <v>2.95688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211.65</v>
      </c>
      <c r="D397" s="36">
        <v>210.03333333333333</v>
      </c>
      <c r="E397" s="36">
        <v>204.11666666666667</v>
      </c>
      <c r="F397" s="36">
        <v>196.58333333333334</v>
      </c>
      <c r="G397" s="36">
        <v>190.66666666666669</v>
      </c>
      <c r="H397" s="36">
        <v>217.56666666666666</v>
      </c>
      <c r="I397" s="36">
        <v>223.48333333333335</v>
      </c>
      <c r="J397" s="36">
        <v>231.01666666666665</v>
      </c>
      <c r="K397" s="31">
        <v>215.95</v>
      </c>
      <c r="L397" s="31">
        <v>202.5</v>
      </c>
      <c r="M397" s="31">
        <v>55.508459999999999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887.9</v>
      </c>
      <c r="D398" s="36">
        <v>879.9666666666667</v>
      </c>
      <c r="E398" s="36">
        <v>810.93333333333339</v>
      </c>
      <c r="F398" s="36">
        <v>733.9666666666667</v>
      </c>
      <c r="G398" s="36">
        <v>664.93333333333339</v>
      </c>
      <c r="H398" s="36">
        <v>956.93333333333339</v>
      </c>
      <c r="I398" s="36">
        <v>1025.9666666666667</v>
      </c>
      <c r="J398" s="36">
        <v>1102.9333333333334</v>
      </c>
      <c r="K398" s="31">
        <v>949</v>
      </c>
      <c r="L398" s="31">
        <v>803</v>
      </c>
      <c r="M398" s="31">
        <v>5.10128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2836.45</v>
      </c>
      <c r="D399" s="36">
        <v>2842.9</v>
      </c>
      <c r="E399" s="36">
        <v>2819.3500000000004</v>
      </c>
      <c r="F399" s="36">
        <v>2802.2500000000005</v>
      </c>
      <c r="G399" s="36">
        <v>2778.7000000000007</v>
      </c>
      <c r="H399" s="36">
        <v>2860</v>
      </c>
      <c r="I399" s="36">
        <v>2883.55</v>
      </c>
      <c r="J399" s="36">
        <v>2900.6499999999996</v>
      </c>
      <c r="K399" s="31">
        <v>2866.45</v>
      </c>
      <c r="L399" s="31">
        <v>2825.8</v>
      </c>
      <c r="M399" s="31">
        <v>96.11909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105.8</v>
      </c>
      <c r="D400" s="36">
        <v>105.83333333333333</v>
      </c>
      <c r="E400" s="36">
        <v>102.66666666666666</v>
      </c>
      <c r="F400" s="36">
        <v>99.533333333333331</v>
      </c>
      <c r="G400" s="36">
        <v>96.36666666666666</v>
      </c>
      <c r="H400" s="36">
        <v>108.96666666666665</v>
      </c>
      <c r="I400" s="36">
        <v>112.13333333333331</v>
      </c>
      <c r="J400" s="36">
        <v>115.26666666666665</v>
      </c>
      <c r="K400" s="31">
        <v>109</v>
      </c>
      <c r="L400" s="31">
        <v>102.7</v>
      </c>
      <c r="M400" s="31">
        <v>46.096649999999997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708.6</v>
      </c>
      <c r="D401" s="36">
        <v>709.44999999999993</v>
      </c>
      <c r="E401" s="36">
        <v>693.89999999999986</v>
      </c>
      <c r="F401" s="36">
        <v>679.19999999999993</v>
      </c>
      <c r="G401" s="36">
        <v>663.64999999999986</v>
      </c>
      <c r="H401" s="36">
        <v>724.14999999999986</v>
      </c>
      <c r="I401" s="36">
        <v>739.69999999999982</v>
      </c>
      <c r="J401" s="36">
        <v>754.39999999999986</v>
      </c>
      <c r="K401" s="31">
        <v>725</v>
      </c>
      <c r="L401" s="31">
        <v>694.75</v>
      </c>
      <c r="M401" s="31">
        <v>0.52903999999999995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1567.05</v>
      </c>
      <c r="D402" s="36">
        <v>1564.9000000000003</v>
      </c>
      <c r="E402" s="36">
        <v>1554.8000000000006</v>
      </c>
      <c r="F402" s="36">
        <v>1542.5500000000004</v>
      </c>
      <c r="G402" s="36">
        <v>1532.4500000000007</v>
      </c>
      <c r="H402" s="36">
        <v>1577.1500000000005</v>
      </c>
      <c r="I402" s="36">
        <v>1587.2500000000005</v>
      </c>
      <c r="J402" s="36">
        <v>1599.5000000000005</v>
      </c>
      <c r="K402" s="31">
        <v>1575</v>
      </c>
      <c r="L402" s="31">
        <v>1552.65</v>
      </c>
      <c r="M402" s="31">
        <v>1.52887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699.3</v>
      </c>
      <c r="D403" s="36">
        <v>699.98333333333323</v>
      </c>
      <c r="E403" s="36">
        <v>695.31666666666649</v>
      </c>
      <c r="F403" s="36">
        <v>691.33333333333326</v>
      </c>
      <c r="G403" s="36">
        <v>686.66666666666652</v>
      </c>
      <c r="H403" s="36">
        <v>703.96666666666647</v>
      </c>
      <c r="I403" s="36">
        <v>708.63333333333321</v>
      </c>
      <c r="J403" s="36">
        <v>712.61666666666645</v>
      </c>
      <c r="K403" s="31">
        <v>704.65</v>
      </c>
      <c r="L403" s="31">
        <v>696</v>
      </c>
      <c r="M403" s="31">
        <v>10.03378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1500</v>
      </c>
      <c r="D404" s="36">
        <v>1495.3499999999997</v>
      </c>
      <c r="E404" s="36">
        <v>1485.7499999999993</v>
      </c>
      <c r="F404" s="36">
        <v>1471.4999999999995</v>
      </c>
      <c r="G404" s="36">
        <v>1461.8999999999992</v>
      </c>
      <c r="H404" s="36">
        <v>1509.5999999999995</v>
      </c>
      <c r="I404" s="36">
        <v>1519.1999999999998</v>
      </c>
      <c r="J404" s="36">
        <v>1533.4499999999996</v>
      </c>
      <c r="K404" s="31">
        <v>1504.95</v>
      </c>
      <c r="L404" s="31">
        <v>1481.1</v>
      </c>
      <c r="M404" s="31">
        <v>14.66897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124.6</v>
      </c>
      <c r="D405" s="36">
        <v>122.05</v>
      </c>
      <c r="E405" s="36">
        <v>116.1</v>
      </c>
      <c r="F405" s="36">
        <v>107.6</v>
      </c>
      <c r="G405" s="36">
        <v>101.64999999999999</v>
      </c>
      <c r="H405" s="36">
        <v>130.55000000000001</v>
      </c>
      <c r="I405" s="36">
        <v>136.5</v>
      </c>
      <c r="J405" s="36">
        <v>145</v>
      </c>
      <c r="K405" s="31">
        <v>128</v>
      </c>
      <c r="L405" s="31">
        <v>113.55</v>
      </c>
      <c r="M405" s="31">
        <v>1195.0986399999999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4239.8999999999996</v>
      </c>
      <c r="D406" s="36">
        <v>4255.9833333333336</v>
      </c>
      <c r="E406" s="36">
        <v>4123.9666666666672</v>
      </c>
      <c r="F406" s="36">
        <v>4008.0333333333338</v>
      </c>
      <c r="G406" s="36">
        <v>3876.0166666666673</v>
      </c>
      <c r="H406" s="36">
        <v>4371.916666666667</v>
      </c>
      <c r="I406" s="36">
        <v>4503.9333333333334</v>
      </c>
      <c r="J406" s="36">
        <v>4619.8666666666668</v>
      </c>
      <c r="K406" s="31">
        <v>4388</v>
      </c>
      <c r="L406" s="31">
        <v>4140.05</v>
      </c>
      <c r="M406" s="31">
        <v>1.0167900000000001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2428.5500000000002</v>
      </c>
      <c r="D407" s="36">
        <v>2427.6166666666668</v>
      </c>
      <c r="E407" s="36">
        <v>2405.3333333333335</v>
      </c>
      <c r="F407" s="36">
        <v>2382.1166666666668</v>
      </c>
      <c r="G407" s="36">
        <v>2359.8333333333335</v>
      </c>
      <c r="H407" s="36">
        <v>2450.8333333333335</v>
      </c>
      <c r="I407" s="36">
        <v>2473.1166666666663</v>
      </c>
      <c r="J407" s="36">
        <v>2496.3333333333335</v>
      </c>
      <c r="K407" s="31">
        <v>2449.9</v>
      </c>
      <c r="L407" s="31">
        <v>2404.4</v>
      </c>
      <c r="M407" s="31">
        <v>3.7851599999999999</v>
      </c>
      <c r="N407" s="1"/>
      <c r="O407" s="1"/>
    </row>
    <row r="408" spans="1:15" ht="12.75" customHeight="1">
      <c r="A408" s="33">
        <v>398</v>
      </c>
      <c r="B408" s="53" t="s">
        <v>892</v>
      </c>
      <c r="C408" s="31">
        <v>1698.85</v>
      </c>
      <c r="D408" s="36">
        <v>1713.2833333333335</v>
      </c>
      <c r="E408" s="36">
        <v>1676.5666666666671</v>
      </c>
      <c r="F408" s="36">
        <v>1654.2833333333335</v>
      </c>
      <c r="G408" s="36">
        <v>1617.5666666666671</v>
      </c>
      <c r="H408" s="36">
        <v>1735.5666666666671</v>
      </c>
      <c r="I408" s="36">
        <v>1772.2833333333338</v>
      </c>
      <c r="J408" s="36">
        <v>1794.5666666666671</v>
      </c>
      <c r="K408" s="31">
        <v>1750</v>
      </c>
      <c r="L408" s="31">
        <v>1691</v>
      </c>
      <c r="M408" s="31">
        <v>0.67310999999999999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111.35</v>
      </c>
      <c r="D409" s="36">
        <v>111.43333333333332</v>
      </c>
      <c r="E409" s="36">
        <v>109.26666666666665</v>
      </c>
      <c r="F409" s="36">
        <v>107.18333333333332</v>
      </c>
      <c r="G409" s="36">
        <v>105.01666666666665</v>
      </c>
      <c r="H409" s="36">
        <v>113.51666666666665</v>
      </c>
      <c r="I409" s="36">
        <v>115.68333333333331</v>
      </c>
      <c r="J409" s="36">
        <v>117.76666666666665</v>
      </c>
      <c r="K409" s="31">
        <v>113.6</v>
      </c>
      <c r="L409" s="31">
        <v>109.35</v>
      </c>
      <c r="M409" s="31">
        <v>238.84376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7747.1</v>
      </c>
      <c r="D410" s="36">
        <v>7807.3166666666666</v>
      </c>
      <c r="E410" s="36">
        <v>7654.5333333333328</v>
      </c>
      <c r="F410" s="36">
        <v>7561.9666666666662</v>
      </c>
      <c r="G410" s="36">
        <v>7409.1833333333325</v>
      </c>
      <c r="H410" s="36">
        <v>7899.8833333333332</v>
      </c>
      <c r="I410" s="36">
        <v>8052.6666666666679</v>
      </c>
      <c r="J410" s="36">
        <v>8145.2333333333336</v>
      </c>
      <c r="K410" s="31">
        <v>7960.1</v>
      </c>
      <c r="L410" s="31">
        <v>7714.75</v>
      </c>
      <c r="M410" s="31">
        <v>0.27714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1440.3</v>
      </c>
      <c r="D411" s="36">
        <v>1431.8500000000001</v>
      </c>
      <c r="E411" s="36">
        <v>1365.9000000000003</v>
      </c>
      <c r="F411" s="36">
        <v>1291.5000000000002</v>
      </c>
      <c r="G411" s="36">
        <v>1225.5500000000004</v>
      </c>
      <c r="H411" s="36">
        <v>1506.2500000000002</v>
      </c>
      <c r="I411" s="36">
        <v>1572.2</v>
      </c>
      <c r="J411" s="36">
        <v>1646.6000000000001</v>
      </c>
      <c r="K411" s="31">
        <v>1497.8</v>
      </c>
      <c r="L411" s="31">
        <v>1357.45</v>
      </c>
      <c r="M411" s="31">
        <v>7.2642199999999999</v>
      </c>
      <c r="N411" s="1"/>
      <c r="O411" s="1"/>
    </row>
    <row r="412" spans="1:15" ht="12.75" customHeight="1">
      <c r="A412" s="33">
        <v>402</v>
      </c>
      <c r="B412" t="s">
        <v>893</v>
      </c>
      <c r="C412" s="31">
        <v>352.15</v>
      </c>
      <c r="D412" s="36">
        <v>352.7166666666667</v>
      </c>
      <c r="E412" s="36">
        <v>345.43333333333339</v>
      </c>
      <c r="F412" s="36">
        <v>338.7166666666667</v>
      </c>
      <c r="G412" s="36">
        <v>331.43333333333339</v>
      </c>
      <c r="H412" s="36">
        <v>359.43333333333339</v>
      </c>
      <c r="I412" s="36">
        <v>366.7166666666667</v>
      </c>
      <c r="J412" s="36">
        <v>373.43333333333339</v>
      </c>
      <c r="K412" s="31">
        <v>360</v>
      </c>
      <c r="L412" s="31">
        <v>346</v>
      </c>
      <c r="M412" s="31">
        <v>3.7735699999999999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2901.85</v>
      </c>
      <c r="D413" s="36">
        <v>2892.3833333333337</v>
      </c>
      <c r="E413" s="36">
        <v>2849.7666666666673</v>
      </c>
      <c r="F413" s="36">
        <v>2797.6833333333338</v>
      </c>
      <c r="G413" s="36">
        <v>2755.0666666666675</v>
      </c>
      <c r="H413" s="36">
        <v>2944.4666666666672</v>
      </c>
      <c r="I413" s="36">
        <v>2987.083333333333</v>
      </c>
      <c r="J413" s="36">
        <v>3039.166666666667</v>
      </c>
      <c r="K413" s="31">
        <v>2935</v>
      </c>
      <c r="L413" s="31">
        <v>2840.3</v>
      </c>
      <c r="M413" s="31">
        <v>2.0773799999999998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331.3</v>
      </c>
      <c r="D414" s="36">
        <v>332.7166666666667</v>
      </c>
      <c r="E414" s="36">
        <v>325.53333333333342</v>
      </c>
      <c r="F414" s="36">
        <v>319.76666666666671</v>
      </c>
      <c r="G414" s="36">
        <v>312.58333333333343</v>
      </c>
      <c r="H414" s="36">
        <v>338.48333333333341</v>
      </c>
      <c r="I414" s="36">
        <v>345.66666666666669</v>
      </c>
      <c r="J414" s="36">
        <v>351.43333333333339</v>
      </c>
      <c r="K414" s="31">
        <v>339.9</v>
      </c>
      <c r="L414" s="31">
        <v>326.95</v>
      </c>
      <c r="M414" s="31">
        <v>1.22455</v>
      </c>
      <c r="N414" s="1"/>
      <c r="O414" s="1"/>
    </row>
    <row r="415" spans="1:15" ht="12.75" customHeight="1">
      <c r="A415" s="33">
        <v>405</v>
      </c>
      <c r="B415" s="53" t="s">
        <v>894</v>
      </c>
      <c r="C415" s="31">
        <v>960.95</v>
      </c>
      <c r="D415" s="36">
        <v>963.7166666666667</v>
      </c>
      <c r="E415" s="36">
        <v>942.98333333333335</v>
      </c>
      <c r="F415" s="36">
        <v>925.01666666666665</v>
      </c>
      <c r="G415" s="36">
        <v>904.2833333333333</v>
      </c>
      <c r="H415" s="36">
        <v>981.68333333333339</v>
      </c>
      <c r="I415" s="36">
        <v>1002.4166666666667</v>
      </c>
      <c r="J415" s="36">
        <v>1020.3833333333334</v>
      </c>
      <c r="K415" s="31">
        <v>984.45</v>
      </c>
      <c r="L415" s="31">
        <v>945.75</v>
      </c>
      <c r="M415" s="31">
        <v>0.63407999999999998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724.25</v>
      </c>
      <c r="D416" s="36">
        <v>724.73333333333323</v>
      </c>
      <c r="E416" s="36">
        <v>709.06666666666649</v>
      </c>
      <c r="F416" s="36">
        <v>693.88333333333321</v>
      </c>
      <c r="G416" s="36">
        <v>678.21666666666647</v>
      </c>
      <c r="H416" s="36">
        <v>739.91666666666652</v>
      </c>
      <c r="I416" s="36">
        <v>755.58333333333326</v>
      </c>
      <c r="J416" s="36">
        <v>770.76666666666654</v>
      </c>
      <c r="K416" s="31">
        <v>740.4</v>
      </c>
      <c r="L416" s="31">
        <v>709.55</v>
      </c>
      <c r="M416" s="31">
        <v>2.37934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25070.45</v>
      </c>
      <c r="D417" s="36">
        <v>24904.983333333337</v>
      </c>
      <c r="E417" s="36">
        <v>24668.116666666676</v>
      </c>
      <c r="F417" s="36">
        <v>24265.78333333334</v>
      </c>
      <c r="G417" s="36">
        <v>24028.916666666679</v>
      </c>
      <c r="H417" s="36">
        <v>25307.316666666673</v>
      </c>
      <c r="I417" s="36">
        <v>25544.183333333334</v>
      </c>
      <c r="J417" s="36">
        <v>25946.51666666667</v>
      </c>
      <c r="K417" s="31">
        <v>25141.85</v>
      </c>
      <c r="L417" s="31">
        <v>24502.65</v>
      </c>
      <c r="M417" s="31">
        <v>0.30858999999999998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42.2</v>
      </c>
      <c r="D418" s="36">
        <v>41.933333333333337</v>
      </c>
      <c r="E418" s="36">
        <v>40.866666666666674</v>
      </c>
      <c r="F418" s="36">
        <v>39.533333333333339</v>
      </c>
      <c r="G418" s="36">
        <v>38.466666666666676</v>
      </c>
      <c r="H418" s="36">
        <v>43.266666666666673</v>
      </c>
      <c r="I418" s="36">
        <v>44.333333333333336</v>
      </c>
      <c r="J418" s="36">
        <v>45.666666666666671</v>
      </c>
      <c r="K418" s="31">
        <v>43</v>
      </c>
      <c r="L418" s="31">
        <v>40.6</v>
      </c>
      <c r="M418" s="31">
        <v>78.498109999999997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2266.8000000000002</v>
      </c>
      <c r="D419" s="36">
        <v>2277.6</v>
      </c>
      <c r="E419" s="36">
        <v>2240.1999999999998</v>
      </c>
      <c r="F419" s="36">
        <v>2213.6</v>
      </c>
      <c r="G419" s="36">
        <v>2176.1999999999998</v>
      </c>
      <c r="H419" s="36">
        <v>2304.1999999999998</v>
      </c>
      <c r="I419" s="36">
        <v>2341.6000000000004</v>
      </c>
      <c r="J419" s="36">
        <v>2368.1999999999998</v>
      </c>
      <c r="K419" s="31">
        <v>2315</v>
      </c>
      <c r="L419" s="31">
        <v>2251</v>
      </c>
      <c r="M419" s="31">
        <v>14.514720000000001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563.45000000000005</v>
      </c>
      <c r="D420" s="36">
        <v>558.5</v>
      </c>
      <c r="E420" s="36">
        <v>547</v>
      </c>
      <c r="F420" s="36">
        <v>530.54999999999995</v>
      </c>
      <c r="G420" s="36">
        <v>519.04999999999995</v>
      </c>
      <c r="H420" s="36">
        <v>574.95000000000005</v>
      </c>
      <c r="I420" s="36">
        <v>586.45000000000005</v>
      </c>
      <c r="J420" s="36">
        <v>602.90000000000009</v>
      </c>
      <c r="K420" s="31">
        <v>570</v>
      </c>
      <c r="L420" s="31">
        <v>542.04999999999995</v>
      </c>
      <c r="M420" s="31">
        <v>10.61534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4771.3</v>
      </c>
      <c r="D421" s="36">
        <v>4758.0000000000009</v>
      </c>
      <c r="E421" s="36">
        <v>4695.4000000000015</v>
      </c>
      <c r="F421" s="36">
        <v>4619.5000000000009</v>
      </c>
      <c r="G421" s="36">
        <v>4556.9000000000015</v>
      </c>
      <c r="H421" s="36">
        <v>4833.9000000000015</v>
      </c>
      <c r="I421" s="36">
        <v>4896.5000000000018</v>
      </c>
      <c r="J421" s="36">
        <v>4972.4000000000015</v>
      </c>
      <c r="K421" s="31">
        <v>4820.6000000000004</v>
      </c>
      <c r="L421" s="31">
        <v>4682.1000000000004</v>
      </c>
      <c r="M421" s="31">
        <v>2.2926000000000002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1243.45</v>
      </c>
      <c r="D422" s="36">
        <v>1261.7166666666669</v>
      </c>
      <c r="E422" s="36">
        <v>1211.7833333333338</v>
      </c>
      <c r="F422" s="36">
        <v>1180.1166666666668</v>
      </c>
      <c r="G422" s="36">
        <v>1130.1833333333336</v>
      </c>
      <c r="H422" s="36">
        <v>1293.3833333333339</v>
      </c>
      <c r="I422" s="36">
        <v>1343.3166666666668</v>
      </c>
      <c r="J422" s="36">
        <v>1374.983333333334</v>
      </c>
      <c r="K422" s="31">
        <v>1311.65</v>
      </c>
      <c r="L422" s="31">
        <v>1230.05</v>
      </c>
      <c r="M422" s="31">
        <v>4.2605300000000002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8855.5</v>
      </c>
      <c r="D423" s="36">
        <v>8649.3000000000011</v>
      </c>
      <c r="E423" s="36">
        <v>8309.6000000000022</v>
      </c>
      <c r="F423" s="36">
        <v>7763.7000000000007</v>
      </c>
      <c r="G423" s="36">
        <v>7424.0000000000018</v>
      </c>
      <c r="H423" s="36">
        <v>9195.2000000000025</v>
      </c>
      <c r="I423" s="36">
        <v>9534.9000000000033</v>
      </c>
      <c r="J423" s="36">
        <v>10080.800000000003</v>
      </c>
      <c r="K423" s="31">
        <v>8989</v>
      </c>
      <c r="L423" s="31">
        <v>8103.4</v>
      </c>
      <c r="M423" s="31">
        <v>7.6936299999999997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641.6</v>
      </c>
      <c r="D424" s="36">
        <v>638.38333333333333</v>
      </c>
      <c r="E424" s="36">
        <v>629.61666666666667</v>
      </c>
      <c r="F424" s="36">
        <v>617.63333333333333</v>
      </c>
      <c r="G424" s="36">
        <v>608.86666666666667</v>
      </c>
      <c r="H424" s="36">
        <v>650.36666666666667</v>
      </c>
      <c r="I424" s="36">
        <v>659.13333333333333</v>
      </c>
      <c r="J424" s="36">
        <v>671.11666666666667</v>
      </c>
      <c r="K424" s="31">
        <v>647.15</v>
      </c>
      <c r="L424" s="31">
        <v>626.4</v>
      </c>
      <c r="M424" s="31">
        <v>19.70945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731.5</v>
      </c>
      <c r="D425" s="36">
        <v>732.38333333333333</v>
      </c>
      <c r="E425" s="36">
        <v>717.36666666666667</v>
      </c>
      <c r="F425" s="36">
        <v>703.23333333333335</v>
      </c>
      <c r="G425" s="36">
        <v>688.2166666666667</v>
      </c>
      <c r="H425" s="36">
        <v>746.51666666666665</v>
      </c>
      <c r="I425" s="36">
        <v>761.5333333333333</v>
      </c>
      <c r="J425" s="36">
        <v>775.66666666666663</v>
      </c>
      <c r="K425" s="31">
        <v>747.4</v>
      </c>
      <c r="L425" s="31">
        <v>718.25</v>
      </c>
      <c r="M425" s="31">
        <v>5.2836699999999999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557.6</v>
      </c>
      <c r="D426" s="36">
        <v>553.5333333333333</v>
      </c>
      <c r="E426" s="36">
        <v>547.06666666666661</v>
      </c>
      <c r="F426" s="36">
        <v>536.5333333333333</v>
      </c>
      <c r="G426" s="36">
        <v>530.06666666666661</v>
      </c>
      <c r="H426" s="36">
        <v>564.06666666666661</v>
      </c>
      <c r="I426" s="36">
        <v>570.5333333333333</v>
      </c>
      <c r="J426" s="36">
        <v>581.06666666666661</v>
      </c>
      <c r="K426" s="31">
        <v>560</v>
      </c>
      <c r="L426" s="31">
        <v>543</v>
      </c>
      <c r="M426" s="31">
        <v>3.90523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731.9</v>
      </c>
      <c r="D427" s="36">
        <v>733.81666666666661</v>
      </c>
      <c r="E427" s="36">
        <v>721.08333333333326</v>
      </c>
      <c r="F427" s="36">
        <v>710.26666666666665</v>
      </c>
      <c r="G427" s="36">
        <v>697.5333333333333</v>
      </c>
      <c r="H427" s="36">
        <v>744.63333333333321</v>
      </c>
      <c r="I427" s="36">
        <v>757.36666666666656</v>
      </c>
      <c r="J427" s="36">
        <v>768.18333333333317</v>
      </c>
      <c r="K427" s="31">
        <v>746.55</v>
      </c>
      <c r="L427" s="31">
        <v>723</v>
      </c>
      <c r="M427" s="31">
        <v>297.92241000000001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121.7</v>
      </c>
      <c r="D428" s="36">
        <v>121.55000000000001</v>
      </c>
      <c r="E428" s="36">
        <v>118.70000000000002</v>
      </c>
      <c r="F428" s="36">
        <v>115.7</v>
      </c>
      <c r="G428" s="36">
        <v>112.85000000000001</v>
      </c>
      <c r="H428" s="36">
        <v>124.55000000000003</v>
      </c>
      <c r="I428" s="36">
        <v>127.40000000000002</v>
      </c>
      <c r="J428" s="36">
        <v>130.40000000000003</v>
      </c>
      <c r="K428" s="31">
        <v>124.4</v>
      </c>
      <c r="L428" s="31">
        <v>118.55</v>
      </c>
      <c r="M428" s="31">
        <v>383.12218000000001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488.95</v>
      </c>
      <c r="D429" s="36">
        <v>490.09999999999997</v>
      </c>
      <c r="E429" s="36">
        <v>473.84999999999991</v>
      </c>
      <c r="F429" s="36">
        <v>458.74999999999994</v>
      </c>
      <c r="G429" s="36">
        <v>442.49999999999989</v>
      </c>
      <c r="H429" s="36">
        <v>505.19999999999993</v>
      </c>
      <c r="I429" s="36">
        <v>521.45000000000005</v>
      </c>
      <c r="J429" s="36">
        <v>536.54999999999995</v>
      </c>
      <c r="K429" s="31">
        <v>506.35</v>
      </c>
      <c r="L429" s="31">
        <v>475</v>
      </c>
      <c r="M429" s="31">
        <v>49.748629999999999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122.75</v>
      </c>
      <c r="D430" s="36">
        <v>122.14999999999999</v>
      </c>
      <c r="E430" s="36">
        <v>119.59999999999998</v>
      </c>
      <c r="F430" s="36">
        <v>116.44999999999999</v>
      </c>
      <c r="G430" s="36">
        <v>113.89999999999998</v>
      </c>
      <c r="H430" s="36">
        <v>125.29999999999998</v>
      </c>
      <c r="I430" s="36">
        <v>127.85</v>
      </c>
      <c r="J430" s="36">
        <v>131</v>
      </c>
      <c r="K430" s="31">
        <v>124.7</v>
      </c>
      <c r="L430" s="31">
        <v>119</v>
      </c>
      <c r="M430" s="31">
        <v>13.49086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344</v>
      </c>
      <c r="D431" s="36">
        <v>343.63333333333338</v>
      </c>
      <c r="E431" s="36">
        <v>339.86666666666679</v>
      </c>
      <c r="F431" s="36">
        <v>335.73333333333341</v>
      </c>
      <c r="G431" s="36">
        <v>331.96666666666681</v>
      </c>
      <c r="H431" s="36">
        <v>347.76666666666677</v>
      </c>
      <c r="I431" s="36">
        <v>351.5333333333333</v>
      </c>
      <c r="J431" s="36">
        <v>355.66666666666674</v>
      </c>
      <c r="K431" s="31">
        <v>347.4</v>
      </c>
      <c r="L431" s="31">
        <v>339.5</v>
      </c>
      <c r="M431" s="31">
        <v>1.8281700000000001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345.75</v>
      </c>
      <c r="D432" s="36">
        <v>344.66666666666669</v>
      </c>
      <c r="E432" s="36">
        <v>335.58333333333337</v>
      </c>
      <c r="F432" s="36">
        <v>325.41666666666669</v>
      </c>
      <c r="G432" s="36">
        <v>316.33333333333337</v>
      </c>
      <c r="H432" s="36">
        <v>354.83333333333337</v>
      </c>
      <c r="I432" s="36">
        <v>363.91666666666674</v>
      </c>
      <c r="J432" s="36">
        <v>374.08333333333337</v>
      </c>
      <c r="K432" s="31">
        <v>353.75</v>
      </c>
      <c r="L432" s="31">
        <v>334.5</v>
      </c>
      <c r="M432" s="31">
        <v>2.5298699999999998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1548.2</v>
      </c>
      <c r="D433" s="36">
        <v>1554.3</v>
      </c>
      <c r="E433" s="36">
        <v>1535.1</v>
      </c>
      <c r="F433" s="36">
        <v>1522</v>
      </c>
      <c r="G433" s="36">
        <v>1502.8</v>
      </c>
      <c r="H433" s="36">
        <v>1567.3999999999999</v>
      </c>
      <c r="I433" s="36">
        <v>1586.6000000000001</v>
      </c>
      <c r="J433" s="36">
        <v>1599.6999999999998</v>
      </c>
      <c r="K433" s="31">
        <v>1573.5</v>
      </c>
      <c r="L433" s="31">
        <v>1541.2</v>
      </c>
      <c r="M433" s="31">
        <v>34.213740000000001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590.20000000000005</v>
      </c>
      <c r="D434" s="36">
        <v>589.93333333333339</v>
      </c>
      <c r="E434" s="36">
        <v>580.91666666666674</v>
      </c>
      <c r="F434" s="36">
        <v>571.63333333333333</v>
      </c>
      <c r="G434" s="36">
        <v>562.61666666666667</v>
      </c>
      <c r="H434" s="36">
        <v>599.21666666666681</v>
      </c>
      <c r="I434" s="36">
        <v>608.23333333333346</v>
      </c>
      <c r="J434" s="36">
        <v>617.51666666666688</v>
      </c>
      <c r="K434" s="31">
        <v>598.95000000000005</v>
      </c>
      <c r="L434" s="31">
        <v>580.65</v>
      </c>
      <c r="M434" s="31">
        <v>5.2470699999999999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3795.95</v>
      </c>
      <c r="D435" s="36">
        <v>3833.0666666666671</v>
      </c>
      <c r="E435" s="36">
        <v>3713.8833333333341</v>
      </c>
      <c r="F435" s="36">
        <v>3631.8166666666671</v>
      </c>
      <c r="G435" s="36">
        <v>3512.6333333333341</v>
      </c>
      <c r="H435" s="36">
        <v>3915.1333333333341</v>
      </c>
      <c r="I435" s="36">
        <v>4034.3166666666675</v>
      </c>
      <c r="J435" s="36">
        <v>4116.3833333333341</v>
      </c>
      <c r="K435" s="31">
        <v>3952.25</v>
      </c>
      <c r="L435" s="31">
        <v>3751</v>
      </c>
      <c r="M435" s="31">
        <v>40.592820000000003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1017.85</v>
      </c>
      <c r="D436" s="36">
        <v>1026.7833333333335</v>
      </c>
      <c r="E436" s="36">
        <v>994.11666666666702</v>
      </c>
      <c r="F436" s="36">
        <v>970.38333333333344</v>
      </c>
      <c r="G436" s="36">
        <v>937.71666666666692</v>
      </c>
      <c r="H436" s="36">
        <v>1050.5166666666671</v>
      </c>
      <c r="I436" s="36">
        <v>1083.1833333333336</v>
      </c>
      <c r="J436" s="36">
        <v>1106.9166666666672</v>
      </c>
      <c r="K436" s="31">
        <v>1059.45</v>
      </c>
      <c r="L436" s="31">
        <v>1003.05</v>
      </c>
      <c r="M436" s="31">
        <v>2.4662899999999999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397.3</v>
      </c>
      <c r="D437" s="36">
        <v>397.5</v>
      </c>
      <c r="E437" s="36">
        <v>390</v>
      </c>
      <c r="F437" s="36">
        <v>382.7</v>
      </c>
      <c r="G437" s="36">
        <v>375.2</v>
      </c>
      <c r="H437" s="36">
        <v>404.8</v>
      </c>
      <c r="I437" s="36">
        <v>412.3</v>
      </c>
      <c r="J437" s="36">
        <v>419.6</v>
      </c>
      <c r="K437" s="31">
        <v>405</v>
      </c>
      <c r="L437" s="31">
        <v>390.2</v>
      </c>
      <c r="M437" s="31">
        <v>5.1639699999999999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409.4</v>
      </c>
      <c r="D438" s="36">
        <v>408.34999999999997</v>
      </c>
      <c r="E438" s="36">
        <v>400.69999999999993</v>
      </c>
      <c r="F438" s="36">
        <v>391.99999999999994</v>
      </c>
      <c r="G438" s="36">
        <v>384.34999999999991</v>
      </c>
      <c r="H438" s="36">
        <v>417.04999999999995</v>
      </c>
      <c r="I438" s="36">
        <v>424.69999999999993</v>
      </c>
      <c r="J438" s="36">
        <v>433.4</v>
      </c>
      <c r="K438" s="31">
        <v>416</v>
      </c>
      <c r="L438" s="31">
        <v>399.65</v>
      </c>
      <c r="M438" s="31">
        <v>1.50458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3900.7</v>
      </c>
      <c r="D439" s="36">
        <v>3908.5499999999997</v>
      </c>
      <c r="E439" s="36">
        <v>3812.1499999999996</v>
      </c>
      <c r="F439" s="36">
        <v>3723.6</v>
      </c>
      <c r="G439" s="36">
        <v>3627.2</v>
      </c>
      <c r="H439" s="36">
        <v>3997.0999999999995</v>
      </c>
      <c r="I439" s="36">
        <v>4093.5</v>
      </c>
      <c r="J439" s="36">
        <v>4182.0499999999993</v>
      </c>
      <c r="K439" s="31">
        <v>4004.95</v>
      </c>
      <c r="L439" s="31">
        <v>3820</v>
      </c>
      <c r="M439" s="31">
        <v>3.35277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618.6</v>
      </c>
      <c r="D440" s="36">
        <v>623.91666666666663</v>
      </c>
      <c r="E440" s="36">
        <v>606.68333333333328</v>
      </c>
      <c r="F440" s="36">
        <v>594.76666666666665</v>
      </c>
      <c r="G440" s="36">
        <v>577.5333333333333</v>
      </c>
      <c r="H440" s="36">
        <v>635.83333333333326</v>
      </c>
      <c r="I440" s="36">
        <v>653.06666666666661</v>
      </c>
      <c r="J440" s="36">
        <v>664.98333333333323</v>
      </c>
      <c r="K440" s="31">
        <v>641.15</v>
      </c>
      <c r="L440" s="31">
        <v>612</v>
      </c>
      <c r="M440" s="31">
        <v>2.2831899999999998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39.4</v>
      </c>
      <c r="D441" s="36">
        <v>38.966666666666669</v>
      </c>
      <c r="E441" s="36">
        <v>37.933333333333337</v>
      </c>
      <c r="F441" s="36">
        <v>36.466666666666669</v>
      </c>
      <c r="G441" s="36">
        <v>35.433333333333337</v>
      </c>
      <c r="H441" s="36">
        <v>40.433333333333337</v>
      </c>
      <c r="I441" s="36">
        <v>41.466666666666669</v>
      </c>
      <c r="J441" s="36">
        <v>42.933333333333337</v>
      </c>
      <c r="K441" s="31">
        <v>40</v>
      </c>
      <c r="L441" s="31">
        <v>37.5</v>
      </c>
      <c r="M441" s="31">
        <v>1449.5745300000001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569.29999999999995</v>
      </c>
      <c r="D442" s="36">
        <v>558.11666666666667</v>
      </c>
      <c r="E442" s="36">
        <v>543.63333333333333</v>
      </c>
      <c r="F442" s="36">
        <v>517.9666666666667</v>
      </c>
      <c r="G442" s="36">
        <v>503.48333333333335</v>
      </c>
      <c r="H442" s="36">
        <v>583.7833333333333</v>
      </c>
      <c r="I442" s="36">
        <v>598.26666666666665</v>
      </c>
      <c r="J442" s="36">
        <v>623.93333333333328</v>
      </c>
      <c r="K442" s="31">
        <v>572.6</v>
      </c>
      <c r="L442" s="31">
        <v>532.45000000000005</v>
      </c>
      <c r="M442" s="31">
        <v>125.99099</v>
      </c>
      <c r="N442" s="1"/>
      <c r="O442" s="1"/>
    </row>
    <row r="443" spans="1:15" ht="12.75" customHeight="1">
      <c r="A443" s="33">
        <v>433</v>
      </c>
      <c r="B443" s="53" t="s">
        <v>895</v>
      </c>
      <c r="C443" s="31">
        <v>828.3</v>
      </c>
      <c r="D443" s="36">
        <v>835.5333333333333</v>
      </c>
      <c r="E443" s="36">
        <v>817.86666666666656</v>
      </c>
      <c r="F443" s="36">
        <v>807.43333333333328</v>
      </c>
      <c r="G443" s="36">
        <v>789.76666666666654</v>
      </c>
      <c r="H443" s="36">
        <v>845.96666666666658</v>
      </c>
      <c r="I443" s="36">
        <v>863.63333333333333</v>
      </c>
      <c r="J443" s="36">
        <v>874.06666666666661</v>
      </c>
      <c r="K443" s="31">
        <v>853.2</v>
      </c>
      <c r="L443" s="31">
        <v>825.1</v>
      </c>
      <c r="M443" s="31">
        <v>0.74034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673.7</v>
      </c>
      <c r="D444" s="36">
        <v>677.83333333333337</v>
      </c>
      <c r="E444" s="36">
        <v>667.76666666666677</v>
      </c>
      <c r="F444" s="36">
        <v>661.83333333333337</v>
      </c>
      <c r="G444" s="36">
        <v>651.76666666666677</v>
      </c>
      <c r="H444" s="36">
        <v>683.76666666666677</v>
      </c>
      <c r="I444" s="36">
        <v>693.83333333333337</v>
      </c>
      <c r="J444" s="36">
        <v>699.76666666666677</v>
      </c>
      <c r="K444" s="31">
        <v>687.9</v>
      </c>
      <c r="L444" s="31">
        <v>671.9</v>
      </c>
      <c r="M444" s="31">
        <v>9.5124999999999993</v>
      </c>
      <c r="N444" s="1"/>
      <c r="O444" s="1"/>
    </row>
    <row r="445" spans="1:15" ht="12.75" customHeight="1">
      <c r="A445" s="33">
        <v>435</v>
      </c>
      <c r="B445" s="53" t="s">
        <v>896</v>
      </c>
      <c r="C445" s="31">
        <v>507</v>
      </c>
      <c r="D445" s="36">
        <v>498.65000000000003</v>
      </c>
      <c r="E445" s="36">
        <v>482.35</v>
      </c>
      <c r="F445" s="36">
        <v>457.7</v>
      </c>
      <c r="G445" s="36">
        <v>441.4</v>
      </c>
      <c r="H445" s="36">
        <v>523.30000000000007</v>
      </c>
      <c r="I445" s="36">
        <v>539.60000000000014</v>
      </c>
      <c r="J445" s="36">
        <v>564.25000000000011</v>
      </c>
      <c r="K445" s="31">
        <v>514.95000000000005</v>
      </c>
      <c r="L445" s="31">
        <v>474</v>
      </c>
      <c r="M445" s="31">
        <v>32.282350000000001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697</v>
      </c>
      <c r="D446" s="36">
        <v>700.9</v>
      </c>
      <c r="E446" s="36">
        <v>691.09999999999991</v>
      </c>
      <c r="F446" s="36">
        <v>685.19999999999993</v>
      </c>
      <c r="G446" s="36">
        <v>675.39999999999986</v>
      </c>
      <c r="H446" s="36">
        <v>706.8</v>
      </c>
      <c r="I446" s="36">
        <v>716.59999999999991</v>
      </c>
      <c r="J446" s="36">
        <v>722.5</v>
      </c>
      <c r="K446" s="31">
        <v>710.7</v>
      </c>
      <c r="L446" s="31">
        <v>695</v>
      </c>
      <c r="M446" s="31">
        <v>0.57830999999999999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48.9</v>
      </c>
      <c r="D447" s="36">
        <v>48.1</v>
      </c>
      <c r="E447" s="36">
        <v>46.85</v>
      </c>
      <c r="F447" s="36">
        <v>44.8</v>
      </c>
      <c r="G447" s="36">
        <v>43.55</v>
      </c>
      <c r="H447" s="36">
        <v>50.150000000000006</v>
      </c>
      <c r="I447" s="36">
        <v>51.400000000000006</v>
      </c>
      <c r="J447" s="36">
        <v>53.45000000000001</v>
      </c>
      <c r="K447" s="31">
        <v>49.35</v>
      </c>
      <c r="L447" s="31">
        <v>46.05</v>
      </c>
      <c r="M447" s="31">
        <v>61.864989999999999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2066.4499999999998</v>
      </c>
      <c r="D448" s="36">
        <v>2093.4666666666667</v>
      </c>
      <c r="E448" s="36">
        <v>2027.9333333333334</v>
      </c>
      <c r="F448" s="36">
        <v>1989.4166666666665</v>
      </c>
      <c r="G448" s="36">
        <v>1923.8833333333332</v>
      </c>
      <c r="H448" s="36">
        <v>2131.9833333333336</v>
      </c>
      <c r="I448" s="36">
        <v>2197.5166666666673</v>
      </c>
      <c r="J448" s="36">
        <v>2236.0333333333338</v>
      </c>
      <c r="K448" s="31">
        <v>2159</v>
      </c>
      <c r="L448" s="31">
        <v>2054.9499999999998</v>
      </c>
      <c r="M448" s="31">
        <v>15.175319999999999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855.95</v>
      </c>
      <c r="D449" s="36">
        <v>865.56666666666661</v>
      </c>
      <c r="E449" s="36">
        <v>831.93333333333317</v>
      </c>
      <c r="F449" s="36">
        <v>807.91666666666652</v>
      </c>
      <c r="G449" s="36">
        <v>774.28333333333308</v>
      </c>
      <c r="H449" s="36">
        <v>889.58333333333326</v>
      </c>
      <c r="I449" s="36">
        <v>923.2166666666667</v>
      </c>
      <c r="J449" s="36">
        <v>947.23333333333335</v>
      </c>
      <c r="K449" s="31">
        <v>899.2</v>
      </c>
      <c r="L449" s="31">
        <v>841.55</v>
      </c>
      <c r="M449" s="31">
        <v>5.4971699999999997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1128.75</v>
      </c>
      <c r="D450" s="36">
        <v>1129.75</v>
      </c>
      <c r="E450" s="36">
        <v>1111.5</v>
      </c>
      <c r="F450" s="36">
        <v>1094.25</v>
      </c>
      <c r="G450" s="36">
        <v>1076</v>
      </c>
      <c r="H450" s="36">
        <v>1147</v>
      </c>
      <c r="I450" s="36">
        <v>1165.25</v>
      </c>
      <c r="J450" s="36">
        <v>1182.5</v>
      </c>
      <c r="K450" s="31">
        <v>1148</v>
      </c>
      <c r="L450" s="31">
        <v>1112.5</v>
      </c>
      <c r="M450" s="31">
        <v>16.031369999999999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1934.85</v>
      </c>
      <c r="D451" s="36">
        <v>1928.6666666666667</v>
      </c>
      <c r="E451" s="36">
        <v>1902.7333333333336</v>
      </c>
      <c r="F451" s="36">
        <v>1870.6166666666668</v>
      </c>
      <c r="G451" s="36">
        <v>1844.6833333333336</v>
      </c>
      <c r="H451" s="36">
        <v>1960.7833333333335</v>
      </c>
      <c r="I451" s="36">
        <v>1986.7166666666665</v>
      </c>
      <c r="J451" s="36">
        <v>2018.8333333333335</v>
      </c>
      <c r="K451" s="31">
        <v>1954.6</v>
      </c>
      <c r="L451" s="31">
        <v>1896.55</v>
      </c>
      <c r="M451" s="31">
        <v>7.1801399999999997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4219.25</v>
      </c>
      <c r="D452" s="36">
        <v>4211.75</v>
      </c>
      <c r="E452" s="36">
        <v>4184.5</v>
      </c>
      <c r="F452" s="36">
        <v>4149.75</v>
      </c>
      <c r="G452" s="36">
        <v>4122.5</v>
      </c>
      <c r="H452" s="36">
        <v>4246.5</v>
      </c>
      <c r="I452" s="36">
        <v>4273.75</v>
      </c>
      <c r="J452" s="36">
        <v>4308.5</v>
      </c>
      <c r="K452" s="31">
        <v>4239</v>
      </c>
      <c r="L452" s="31">
        <v>4177</v>
      </c>
      <c r="M452" s="31">
        <v>33.731430000000003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1212.1500000000001</v>
      </c>
      <c r="D453" s="36">
        <v>1202.6333333333334</v>
      </c>
      <c r="E453" s="36">
        <v>1185.416666666667</v>
      </c>
      <c r="F453" s="36">
        <v>1158.6833333333336</v>
      </c>
      <c r="G453" s="36">
        <v>1141.4666666666672</v>
      </c>
      <c r="H453" s="36">
        <v>1229.3666666666668</v>
      </c>
      <c r="I453" s="36">
        <v>1246.5833333333335</v>
      </c>
      <c r="J453" s="36">
        <v>1273.3166666666666</v>
      </c>
      <c r="K453" s="31">
        <v>1219.8499999999999</v>
      </c>
      <c r="L453" s="31">
        <v>1175.9000000000001</v>
      </c>
      <c r="M453" s="31">
        <v>28.434650000000001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7707</v>
      </c>
      <c r="D454" s="36">
        <v>7710.666666666667</v>
      </c>
      <c r="E454" s="36">
        <v>7596.3333333333339</v>
      </c>
      <c r="F454" s="36">
        <v>7485.666666666667</v>
      </c>
      <c r="G454" s="36">
        <v>7371.3333333333339</v>
      </c>
      <c r="H454" s="36">
        <v>7821.3333333333339</v>
      </c>
      <c r="I454" s="36">
        <v>7935.6666666666679</v>
      </c>
      <c r="J454" s="36">
        <v>8046.3333333333339</v>
      </c>
      <c r="K454" s="31">
        <v>7825</v>
      </c>
      <c r="L454" s="31">
        <v>7600</v>
      </c>
      <c r="M454" s="31">
        <v>1.6624000000000001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7549.7</v>
      </c>
      <c r="D455" s="36">
        <v>7549.7</v>
      </c>
      <c r="E455" s="36">
        <v>7549.7</v>
      </c>
      <c r="F455" s="36">
        <v>7549.7</v>
      </c>
      <c r="G455" s="36">
        <v>7549.7</v>
      </c>
      <c r="H455" s="36">
        <v>7549.7</v>
      </c>
      <c r="I455" s="36">
        <v>7549.7</v>
      </c>
      <c r="J455" s="36">
        <v>7549.7</v>
      </c>
      <c r="K455" s="31">
        <v>7549.7</v>
      </c>
      <c r="L455" s="31">
        <v>7549.7</v>
      </c>
      <c r="M455" s="31">
        <v>0.72511000000000003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624.04999999999995</v>
      </c>
      <c r="D456" s="36">
        <v>630.96666666666658</v>
      </c>
      <c r="E456" s="36">
        <v>612.38333333333321</v>
      </c>
      <c r="F456" s="36">
        <v>600.71666666666658</v>
      </c>
      <c r="G456" s="36">
        <v>582.13333333333321</v>
      </c>
      <c r="H456" s="36">
        <v>642.63333333333321</v>
      </c>
      <c r="I456" s="36">
        <v>661.21666666666647</v>
      </c>
      <c r="J456" s="36">
        <v>672.88333333333321</v>
      </c>
      <c r="K456" s="31">
        <v>649.54999999999995</v>
      </c>
      <c r="L456" s="31">
        <v>619.29999999999995</v>
      </c>
      <c r="M456" s="31">
        <v>55.341799999999999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945.85</v>
      </c>
      <c r="D457" s="36">
        <v>955.19999999999993</v>
      </c>
      <c r="E457" s="36">
        <v>930.64999999999986</v>
      </c>
      <c r="F457" s="36">
        <v>915.44999999999993</v>
      </c>
      <c r="G457" s="36">
        <v>890.89999999999986</v>
      </c>
      <c r="H457" s="36">
        <v>970.39999999999986</v>
      </c>
      <c r="I457" s="36">
        <v>994.94999999999982</v>
      </c>
      <c r="J457" s="36">
        <v>1010.1499999999999</v>
      </c>
      <c r="K457" s="31">
        <v>979.75</v>
      </c>
      <c r="L457" s="31">
        <v>940</v>
      </c>
      <c r="M457" s="31">
        <v>233.90913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380.75</v>
      </c>
      <c r="D458" s="36">
        <v>380.25</v>
      </c>
      <c r="E458" s="36">
        <v>372.5</v>
      </c>
      <c r="F458" s="36">
        <v>364.25</v>
      </c>
      <c r="G458" s="36">
        <v>356.5</v>
      </c>
      <c r="H458" s="36">
        <v>388.5</v>
      </c>
      <c r="I458" s="36">
        <v>396.25</v>
      </c>
      <c r="J458" s="36">
        <v>404.5</v>
      </c>
      <c r="K458" s="31">
        <v>388</v>
      </c>
      <c r="L458" s="31">
        <v>372</v>
      </c>
      <c r="M458" s="31">
        <v>208.59246999999999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141.69999999999999</v>
      </c>
      <c r="D459" s="36">
        <v>141.75</v>
      </c>
      <c r="E459" s="36">
        <v>139.80000000000001</v>
      </c>
      <c r="F459" s="36">
        <v>137.9</v>
      </c>
      <c r="G459" s="36">
        <v>135.95000000000002</v>
      </c>
      <c r="H459" s="36">
        <v>143.65</v>
      </c>
      <c r="I459" s="36">
        <v>145.6</v>
      </c>
      <c r="J459" s="36">
        <v>147.5</v>
      </c>
      <c r="K459" s="31">
        <v>143.69999999999999</v>
      </c>
      <c r="L459" s="31">
        <v>139.85</v>
      </c>
      <c r="M459" s="31">
        <v>684.82620999999995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79.05</v>
      </c>
      <c r="D460" s="36">
        <v>79.75</v>
      </c>
      <c r="E460" s="36">
        <v>77.3</v>
      </c>
      <c r="F460" s="36">
        <v>75.55</v>
      </c>
      <c r="G460" s="36">
        <v>73.099999999999994</v>
      </c>
      <c r="H460" s="36">
        <v>81.5</v>
      </c>
      <c r="I460" s="36">
        <v>83.949999999999989</v>
      </c>
      <c r="J460" s="36">
        <v>85.7</v>
      </c>
      <c r="K460" s="31">
        <v>82.2</v>
      </c>
      <c r="L460" s="31">
        <v>78</v>
      </c>
      <c r="M460" s="31">
        <v>44.15878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2817.85</v>
      </c>
      <c r="D461" s="36">
        <v>2830.4166666666665</v>
      </c>
      <c r="E461" s="36">
        <v>2784.6333333333332</v>
      </c>
      <c r="F461" s="36">
        <v>2751.4166666666665</v>
      </c>
      <c r="G461" s="36">
        <v>2705.6333333333332</v>
      </c>
      <c r="H461" s="36">
        <v>2863.6333333333332</v>
      </c>
      <c r="I461" s="36">
        <v>2909.416666666667</v>
      </c>
      <c r="J461" s="36">
        <v>2942.6333333333332</v>
      </c>
      <c r="K461" s="31">
        <v>2876.2</v>
      </c>
      <c r="L461" s="31">
        <v>2797.2</v>
      </c>
      <c r="M461" s="31">
        <v>0.29781000000000002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1282.2</v>
      </c>
      <c r="D462" s="36">
        <v>1281.2333333333333</v>
      </c>
      <c r="E462" s="36">
        <v>1269.4666666666667</v>
      </c>
      <c r="F462" s="36">
        <v>1256.7333333333333</v>
      </c>
      <c r="G462" s="36">
        <v>1244.9666666666667</v>
      </c>
      <c r="H462" s="36">
        <v>1293.9666666666667</v>
      </c>
      <c r="I462" s="36">
        <v>1305.7333333333336</v>
      </c>
      <c r="J462" s="36">
        <v>1318.4666666666667</v>
      </c>
      <c r="K462" s="31">
        <v>1293</v>
      </c>
      <c r="L462" s="31">
        <v>1268.5</v>
      </c>
      <c r="M462" s="31">
        <v>24.99025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714.5</v>
      </c>
      <c r="D463" s="36">
        <v>708.7166666666667</v>
      </c>
      <c r="E463" s="36">
        <v>700.13333333333344</v>
      </c>
      <c r="F463" s="36">
        <v>685.76666666666677</v>
      </c>
      <c r="G463" s="36">
        <v>677.18333333333351</v>
      </c>
      <c r="H463" s="36">
        <v>723.08333333333337</v>
      </c>
      <c r="I463" s="36">
        <v>731.66666666666663</v>
      </c>
      <c r="J463" s="36">
        <v>746.0333333333333</v>
      </c>
      <c r="K463" s="31">
        <v>717.3</v>
      </c>
      <c r="L463" s="31">
        <v>694.35</v>
      </c>
      <c r="M463" s="31">
        <v>2.5433500000000002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233.9</v>
      </c>
      <c r="D464" s="36">
        <v>232.65</v>
      </c>
      <c r="E464" s="36">
        <v>225.5</v>
      </c>
      <c r="F464" s="36">
        <v>217.1</v>
      </c>
      <c r="G464" s="36">
        <v>209.95</v>
      </c>
      <c r="H464" s="36">
        <v>241.05</v>
      </c>
      <c r="I464" s="36">
        <v>248.20000000000005</v>
      </c>
      <c r="J464" s="36">
        <v>256.60000000000002</v>
      </c>
      <c r="K464" s="31">
        <v>239.8</v>
      </c>
      <c r="L464" s="31">
        <v>224.25</v>
      </c>
      <c r="M464" s="31">
        <v>58.517890000000001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806.75</v>
      </c>
      <c r="D465" s="36">
        <v>802.81666666666661</v>
      </c>
      <c r="E465" s="36">
        <v>796.63333333333321</v>
      </c>
      <c r="F465" s="36">
        <v>786.51666666666665</v>
      </c>
      <c r="G465" s="36">
        <v>780.33333333333326</v>
      </c>
      <c r="H465" s="36">
        <v>812.93333333333317</v>
      </c>
      <c r="I465" s="36">
        <v>819.11666666666656</v>
      </c>
      <c r="J465" s="36">
        <v>829.23333333333312</v>
      </c>
      <c r="K465" s="31">
        <v>809</v>
      </c>
      <c r="L465" s="31">
        <v>792.7</v>
      </c>
      <c r="M465" s="31">
        <v>2.61313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3484.05</v>
      </c>
      <c r="D466" s="36">
        <v>3516.35</v>
      </c>
      <c r="E466" s="36">
        <v>3417.7</v>
      </c>
      <c r="F466" s="36">
        <v>3351.35</v>
      </c>
      <c r="G466" s="36">
        <v>3252.7</v>
      </c>
      <c r="H466" s="36">
        <v>3582.7</v>
      </c>
      <c r="I466" s="36">
        <v>3681.3500000000004</v>
      </c>
      <c r="J466" s="36">
        <v>3747.7</v>
      </c>
      <c r="K466" s="31">
        <v>3615</v>
      </c>
      <c r="L466" s="31">
        <v>3450</v>
      </c>
      <c r="M466" s="31">
        <v>4.8165500000000003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2682.9</v>
      </c>
      <c r="D467" s="36">
        <v>2687.3833333333332</v>
      </c>
      <c r="E467" s="36">
        <v>2634.7666666666664</v>
      </c>
      <c r="F467" s="36">
        <v>2586.6333333333332</v>
      </c>
      <c r="G467" s="36">
        <v>2534.0166666666664</v>
      </c>
      <c r="H467" s="36">
        <v>2735.5166666666664</v>
      </c>
      <c r="I467" s="36">
        <v>2788.1333333333332</v>
      </c>
      <c r="J467" s="36">
        <v>2836.2666666666664</v>
      </c>
      <c r="K467" s="31">
        <v>2740</v>
      </c>
      <c r="L467" s="31">
        <v>2639.25</v>
      </c>
      <c r="M467" s="31">
        <v>1.6126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3633.2</v>
      </c>
      <c r="D468" s="36">
        <v>3633.0499999999997</v>
      </c>
      <c r="E468" s="36">
        <v>3610.1499999999996</v>
      </c>
      <c r="F468" s="36">
        <v>3587.1</v>
      </c>
      <c r="G468" s="36">
        <v>3564.2</v>
      </c>
      <c r="H468" s="36">
        <v>3656.0999999999995</v>
      </c>
      <c r="I468" s="36">
        <v>3679</v>
      </c>
      <c r="J468" s="36">
        <v>3702.0499999999993</v>
      </c>
      <c r="K468" s="31">
        <v>3655.95</v>
      </c>
      <c r="L468" s="31">
        <v>3610</v>
      </c>
      <c r="M468" s="31">
        <v>12.07241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2594.4499999999998</v>
      </c>
      <c r="D469" s="36">
        <v>2627.5166666666664</v>
      </c>
      <c r="E469" s="36">
        <v>2543.9333333333329</v>
      </c>
      <c r="F469" s="36">
        <v>2493.4166666666665</v>
      </c>
      <c r="G469" s="36">
        <v>2409.833333333333</v>
      </c>
      <c r="H469" s="36">
        <v>2678.0333333333328</v>
      </c>
      <c r="I469" s="36">
        <v>2761.6166666666668</v>
      </c>
      <c r="J469" s="36">
        <v>2812.1333333333328</v>
      </c>
      <c r="K469" s="31">
        <v>2711.1</v>
      </c>
      <c r="L469" s="31">
        <v>2577</v>
      </c>
      <c r="M469" s="31">
        <v>4.93248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1155.95</v>
      </c>
      <c r="D470" s="36">
        <v>1152.1333333333332</v>
      </c>
      <c r="E470" s="36">
        <v>1119.2666666666664</v>
      </c>
      <c r="F470" s="36">
        <v>1082.5833333333333</v>
      </c>
      <c r="G470" s="36">
        <v>1049.7166666666665</v>
      </c>
      <c r="H470" s="36">
        <v>1188.8166666666664</v>
      </c>
      <c r="I470" s="36">
        <v>1221.6833333333332</v>
      </c>
      <c r="J470" s="36">
        <v>1258.3666666666663</v>
      </c>
      <c r="K470" s="31">
        <v>1185</v>
      </c>
      <c r="L470" s="31">
        <v>1115.45</v>
      </c>
      <c r="M470" s="31">
        <v>7.8715700000000002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4063.9</v>
      </c>
      <c r="D471" s="36">
        <v>4063.3833333333332</v>
      </c>
      <c r="E471" s="36">
        <v>3981.7666666666664</v>
      </c>
      <c r="F471" s="36">
        <v>3899.6333333333332</v>
      </c>
      <c r="G471" s="36">
        <v>3818.0166666666664</v>
      </c>
      <c r="H471" s="36">
        <v>4145.5166666666664</v>
      </c>
      <c r="I471" s="36">
        <v>4227.1333333333332</v>
      </c>
      <c r="J471" s="36">
        <v>4309.2666666666664</v>
      </c>
      <c r="K471" s="31">
        <v>4145</v>
      </c>
      <c r="L471" s="31">
        <v>3981.25</v>
      </c>
      <c r="M471" s="31">
        <v>11.97832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37.75</v>
      </c>
      <c r="D472" s="36">
        <v>37.966666666666661</v>
      </c>
      <c r="E472" s="36">
        <v>36.833333333333321</v>
      </c>
      <c r="F472" s="36">
        <v>35.916666666666657</v>
      </c>
      <c r="G472" s="36">
        <v>34.783333333333317</v>
      </c>
      <c r="H472" s="36">
        <v>38.883333333333326</v>
      </c>
      <c r="I472" s="36">
        <v>40.016666666666666</v>
      </c>
      <c r="J472" s="36">
        <v>40.93333333333333</v>
      </c>
      <c r="K472" s="31">
        <v>39.1</v>
      </c>
      <c r="L472" s="31">
        <v>37.049999999999997</v>
      </c>
      <c r="M472" s="31">
        <v>122.70484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315.8</v>
      </c>
      <c r="D473" s="36">
        <v>315.26666666666665</v>
      </c>
      <c r="E473" s="36">
        <v>308.5333333333333</v>
      </c>
      <c r="F473" s="36">
        <v>301.26666666666665</v>
      </c>
      <c r="G473" s="36">
        <v>294.5333333333333</v>
      </c>
      <c r="H473" s="36">
        <v>322.5333333333333</v>
      </c>
      <c r="I473" s="36">
        <v>329.26666666666665</v>
      </c>
      <c r="J473" s="36">
        <v>336.5333333333333</v>
      </c>
      <c r="K473" s="31">
        <v>322</v>
      </c>
      <c r="L473" s="31">
        <v>308</v>
      </c>
      <c r="M473" s="31">
        <v>2.9809999999999999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472.25</v>
      </c>
      <c r="D474" s="36">
        <v>468.59999999999997</v>
      </c>
      <c r="E474" s="36">
        <v>462.19999999999993</v>
      </c>
      <c r="F474" s="36">
        <v>452.15</v>
      </c>
      <c r="G474" s="36">
        <v>445.74999999999994</v>
      </c>
      <c r="H474" s="36">
        <v>478.64999999999992</v>
      </c>
      <c r="I474" s="36">
        <v>485.0499999999999</v>
      </c>
      <c r="J474" s="36">
        <v>495.09999999999991</v>
      </c>
      <c r="K474" s="31">
        <v>475</v>
      </c>
      <c r="L474" s="31">
        <v>458.55</v>
      </c>
      <c r="M474" s="31">
        <v>6.0963599999999998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3560.65</v>
      </c>
      <c r="D475" s="36">
        <v>3580.2333333333336</v>
      </c>
      <c r="E475" s="36">
        <v>3480.5166666666673</v>
      </c>
      <c r="F475" s="36">
        <v>3400.3833333333337</v>
      </c>
      <c r="G475" s="36">
        <v>3300.6666666666674</v>
      </c>
      <c r="H475" s="36">
        <v>3660.3666666666672</v>
      </c>
      <c r="I475" s="36">
        <v>3760.0833333333335</v>
      </c>
      <c r="J475" s="36">
        <v>3840.2166666666672</v>
      </c>
      <c r="K475" s="31">
        <v>3679.95</v>
      </c>
      <c r="L475" s="31">
        <v>3500.1</v>
      </c>
      <c r="M475" s="31">
        <v>2.65361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52.4</v>
      </c>
      <c r="D476" s="36">
        <v>52.6</v>
      </c>
      <c r="E476" s="36">
        <v>50.2</v>
      </c>
      <c r="F476" s="36">
        <v>48</v>
      </c>
      <c r="G476" s="36">
        <v>45.6</v>
      </c>
      <c r="H476" s="36">
        <v>54.800000000000004</v>
      </c>
      <c r="I476" s="36">
        <v>57.199999999999996</v>
      </c>
      <c r="J476" s="36">
        <v>59.400000000000006</v>
      </c>
      <c r="K476" s="31">
        <v>55</v>
      </c>
      <c r="L476" s="31">
        <v>50.4</v>
      </c>
      <c r="M476" s="31">
        <v>212.70818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611.79999999999995</v>
      </c>
      <c r="D477" s="36">
        <v>615.05000000000007</v>
      </c>
      <c r="E477" s="36">
        <v>603.85000000000014</v>
      </c>
      <c r="F477" s="36">
        <v>595.90000000000009</v>
      </c>
      <c r="G477" s="36">
        <v>584.70000000000016</v>
      </c>
      <c r="H477" s="36">
        <v>623.00000000000011</v>
      </c>
      <c r="I477" s="36">
        <v>634.20000000000016</v>
      </c>
      <c r="J477" s="36">
        <v>642.15000000000009</v>
      </c>
      <c r="K477" s="31">
        <v>626.25</v>
      </c>
      <c r="L477" s="31">
        <v>607.1</v>
      </c>
      <c r="M477" s="31">
        <v>10.052060000000001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475.15</v>
      </c>
      <c r="D478" s="36">
        <v>470.7</v>
      </c>
      <c r="E478" s="36">
        <v>463.9</v>
      </c>
      <c r="F478" s="36">
        <v>452.65</v>
      </c>
      <c r="G478" s="36">
        <v>445.84999999999997</v>
      </c>
      <c r="H478" s="36">
        <v>481.95</v>
      </c>
      <c r="I478" s="36">
        <v>488.75000000000006</v>
      </c>
      <c r="J478" s="36">
        <v>500</v>
      </c>
      <c r="K478" s="31">
        <v>477.5</v>
      </c>
      <c r="L478" s="31">
        <v>459.45</v>
      </c>
      <c r="M478" s="31">
        <v>61.205649999999999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837.75</v>
      </c>
      <c r="D479" s="36">
        <v>840.94999999999993</v>
      </c>
      <c r="E479" s="36">
        <v>826.89999999999986</v>
      </c>
      <c r="F479" s="36">
        <v>816.05</v>
      </c>
      <c r="G479" s="36">
        <v>801.99999999999989</v>
      </c>
      <c r="H479" s="36">
        <v>851.79999999999984</v>
      </c>
      <c r="I479" s="36">
        <v>865.8499999999998</v>
      </c>
      <c r="J479" s="36">
        <v>876.69999999999982</v>
      </c>
      <c r="K479" s="31">
        <v>855</v>
      </c>
      <c r="L479" s="31">
        <v>830.1</v>
      </c>
      <c r="M479" s="31">
        <v>0.69396000000000002</v>
      </c>
      <c r="N479" s="1"/>
      <c r="O479" s="1"/>
    </row>
    <row r="480" spans="1:15" ht="12.75" customHeight="1">
      <c r="A480" s="33">
        <v>470</v>
      </c>
      <c r="B480" s="53" t="s">
        <v>897</v>
      </c>
      <c r="C480" s="31">
        <v>46.75</v>
      </c>
      <c r="D480" s="36">
        <v>46.983333333333327</v>
      </c>
      <c r="E480" s="36">
        <v>45.066666666666656</v>
      </c>
      <c r="F480" s="36">
        <v>43.383333333333326</v>
      </c>
      <c r="G480" s="36">
        <v>41.466666666666654</v>
      </c>
      <c r="H480" s="36">
        <v>48.666666666666657</v>
      </c>
      <c r="I480" s="36">
        <v>50.583333333333329</v>
      </c>
      <c r="J480" s="36">
        <v>52.266666666666659</v>
      </c>
      <c r="K480" s="31">
        <v>48.9</v>
      </c>
      <c r="L480" s="31">
        <v>45.3</v>
      </c>
      <c r="M480" s="31">
        <v>128.8503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9632.9500000000007</v>
      </c>
      <c r="D481" s="36">
        <v>9642.5499999999993</v>
      </c>
      <c r="E481" s="36">
        <v>9534.1999999999989</v>
      </c>
      <c r="F481" s="36">
        <v>9435.4499999999989</v>
      </c>
      <c r="G481" s="36">
        <v>9327.0999999999985</v>
      </c>
      <c r="H481" s="36">
        <v>9741.2999999999993</v>
      </c>
      <c r="I481" s="36">
        <v>9849.6499999999978</v>
      </c>
      <c r="J481" s="31">
        <v>9948.4</v>
      </c>
      <c r="K481" s="31">
        <v>9750.9</v>
      </c>
      <c r="L481" s="31">
        <v>9543.7999999999993</v>
      </c>
      <c r="M481" s="53">
        <v>3.7964799999999999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148</v>
      </c>
      <c r="D482" s="36">
        <v>145.4</v>
      </c>
      <c r="E482" s="36">
        <v>140.30000000000001</v>
      </c>
      <c r="F482" s="36">
        <v>132.6</v>
      </c>
      <c r="G482" s="36">
        <v>127.5</v>
      </c>
      <c r="H482" s="36">
        <v>153.10000000000002</v>
      </c>
      <c r="I482" s="36">
        <v>158.19999999999999</v>
      </c>
      <c r="J482" s="31">
        <v>165.90000000000003</v>
      </c>
      <c r="K482" s="31">
        <v>150.5</v>
      </c>
      <c r="L482" s="31">
        <v>137.69999999999999</v>
      </c>
      <c r="M482" s="53">
        <v>246.76536999999999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1738.5</v>
      </c>
      <c r="D483" s="36">
        <v>1726.8999999999999</v>
      </c>
      <c r="E483" s="36">
        <v>1707.8499999999997</v>
      </c>
      <c r="F483" s="36">
        <v>1677.1999999999998</v>
      </c>
      <c r="G483" s="36">
        <v>1658.1499999999996</v>
      </c>
      <c r="H483" s="36">
        <v>1757.5499999999997</v>
      </c>
      <c r="I483" s="36">
        <v>1776.6</v>
      </c>
      <c r="J483" s="36">
        <v>1807.2499999999998</v>
      </c>
      <c r="K483" s="31">
        <v>1745.95</v>
      </c>
      <c r="L483" s="31">
        <v>1696.25</v>
      </c>
      <c r="M483" s="31">
        <v>2.7233100000000001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1117.4000000000001</v>
      </c>
      <c r="D484" s="36">
        <v>1129.2833333333335</v>
      </c>
      <c r="E484" s="36">
        <v>1096.5666666666671</v>
      </c>
      <c r="F484" s="36">
        <v>1075.7333333333336</v>
      </c>
      <c r="G484" s="36">
        <v>1043.0166666666671</v>
      </c>
      <c r="H484" s="36">
        <v>1150.116666666667</v>
      </c>
      <c r="I484" s="36">
        <v>1182.8333333333337</v>
      </c>
      <c r="J484" s="31">
        <v>1203.666666666667</v>
      </c>
      <c r="K484" s="31">
        <v>1162</v>
      </c>
      <c r="L484" s="31">
        <v>1108.45</v>
      </c>
      <c r="M484" s="53">
        <v>7.2094199999999997</v>
      </c>
      <c r="N484" s="1"/>
      <c r="O484" s="1"/>
    </row>
    <row r="485" spans="1:15" ht="12.75" customHeight="1">
      <c r="A485" s="33">
        <v>475</v>
      </c>
      <c r="B485" s="31" t="s">
        <v>898</v>
      </c>
      <c r="C485" s="31">
        <v>283.39999999999998</v>
      </c>
      <c r="D485" s="36">
        <v>283.86666666666667</v>
      </c>
      <c r="E485" s="36">
        <v>275.13333333333333</v>
      </c>
      <c r="F485" s="36">
        <v>266.86666666666667</v>
      </c>
      <c r="G485" s="36">
        <v>258.13333333333333</v>
      </c>
      <c r="H485" s="36">
        <v>292.13333333333333</v>
      </c>
      <c r="I485" s="36">
        <v>300.86666666666667</v>
      </c>
      <c r="J485" s="36">
        <v>309.13333333333333</v>
      </c>
      <c r="K485" s="31">
        <v>292.60000000000002</v>
      </c>
      <c r="L485" s="31">
        <v>275.60000000000002</v>
      </c>
      <c r="M485" s="31">
        <v>15.07246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319.85000000000002</v>
      </c>
      <c r="D486" s="36">
        <v>320.23333333333329</v>
      </c>
      <c r="E486" s="36">
        <v>315.76666666666659</v>
      </c>
      <c r="F486" s="36">
        <v>311.68333333333328</v>
      </c>
      <c r="G486" s="36">
        <v>307.21666666666658</v>
      </c>
      <c r="H486" s="36">
        <v>324.31666666666661</v>
      </c>
      <c r="I486" s="36">
        <v>328.7833333333333</v>
      </c>
      <c r="J486" s="36">
        <v>332.86666666666662</v>
      </c>
      <c r="K486" s="31">
        <v>324.7</v>
      </c>
      <c r="L486" s="31">
        <v>316.14999999999998</v>
      </c>
      <c r="M486" s="31">
        <v>1.8585499999999999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1889.85</v>
      </c>
      <c r="D487" s="36">
        <v>1881.8500000000001</v>
      </c>
      <c r="E487" s="36">
        <v>1865.2000000000003</v>
      </c>
      <c r="F487" s="36">
        <v>1840.5500000000002</v>
      </c>
      <c r="G487" s="36">
        <v>1823.9000000000003</v>
      </c>
      <c r="H487" s="36">
        <v>1906.5000000000002</v>
      </c>
      <c r="I487" s="36">
        <v>1923.1500000000003</v>
      </c>
      <c r="J487" s="36">
        <v>1947.8000000000002</v>
      </c>
      <c r="K487" s="31">
        <v>1898.5</v>
      </c>
      <c r="L487" s="31">
        <v>1857.2</v>
      </c>
      <c r="M487" s="31">
        <v>0.13058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465.3</v>
      </c>
      <c r="D488" s="36">
        <v>462.7833333333333</v>
      </c>
      <c r="E488" s="36">
        <v>452.56666666666661</v>
      </c>
      <c r="F488" s="36">
        <v>439.83333333333331</v>
      </c>
      <c r="G488" s="36">
        <v>429.61666666666662</v>
      </c>
      <c r="H488" s="36">
        <v>475.51666666666659</v>
      </c>
      <c r="I488" s="36">
        <v>485.73333333333329</v>
      </c>
      <c r="J488" s="36">
        <v>498.46666666666658</v>
      </c>
      <c r="K488" s="31">
        <v>473</v>
      </c>
      <c r="L488" s="31">
        <v>450.05</v>
      </c>
      <c r="M488" s="31">
        <v>8.8667599999999993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373.4</v>
      </c>
      <c r="D489" s="36">
        <v>377.48333333333335</v>
      </c>
      <c r="E489" s="36">
        <v>366.7166666666667</v>
      </c>
      <c r="F489" s="36">
        <v>360.03333333333336</v>
      </c>
      <c r="G489" s="36">
        <v>349.26666666666671</v>
      </c>
      <c r="H489" s="36">
        <v>384.16666666666669</v>
      </c>
      <c r="I489" s="36">
        <v>394.93333333333334</v>
      </c>
      <c r="J489" s="36">
        <v>401.61666666666667</v>
      </c>
      <c r="K489" s="31">
        <v>388.25</v>
      </c>
      <c r="L489" s="31">
        <v>370.8</v>
      </c>
      <c r="M489" s="31">
        <v>4.5242599999999999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420.15</v>
      </c>
      <c r="D490" s="36">
        <v>418.48333333333329</v>
      </c>
      <c r="E490" s="36">
        <v>411.01666666666659</v>
      </c>
      <c r="F490" s="36">
        <v>401.88333333333333</v>
      </c>
      <c r="G490" s="36">
        <v>394.41666666666663</v>
      </c>
      <c r="H490" s="36">
        <v>427.61666666666656</v>
      </c>
      <c r="I490" s="36">
        <v>435.08333333333326</v>
      </c>
      <c r="J490" s="36">
        <v>444.21666666666653</v>
      </c>
      <c r="K490" s="31">
        <v>425.95</v>
      </c>
      <c r="L490" s="31">
        <v>409.35</v>
      </c>
      <c r="M490" s="31">
        <v>2.3026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470.2</v>
      </c>
      <c r="D491" s="36">
        <v>465.0333333333333</v>
      </c>
      <c r="E491" s="36">
        <v>454.71666666666658</v>
      </c>
      <c r="F491" s="36">
        <v>439.23333333333329</v>
      </c>
      <c r="G491" s="36">
        <v>428.91666666666657</v>
      </c>
      <c r="H491" s="36">
        <v>480.51666666666659</v>
      </c>
      <c r="I491" s="36">
        <v>490.83333333333331</v>
      </c>
      <c r="J491" s="36">
        <v>506.31666666666661</v>
      </c>
      <c r="K491" s="31">
        <v>475.35</v>
      </c>
      <c r="L491" s="31">
        <v>449.55</v>
      </c>
      <c r="M491" s="31">
        <v>1.8711199999999999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1434.2</v>
      </c>
      <c r="D492" s="36">
        <v>1425.7333333333333</v>
      </c>
      <c r="E492" s="36">
        <v>1411.4666666666667</v>
      </c>
      <c r="F492" s="36">
        <v>1388.7333333333333</v>
      </c>
      <c r="G492" s="36">
        <v>1374.4666666666667</v>
      </c>
      <c r="H492" s="36">
        <v>1448.4666666666667</v>
      </c>
      <c r="I492" s="36">
        <v>1462.7333333333336</v>
      </c>
      <c r="J492" s="36">
        <v>1485.4666666666667</v>
      </c>
      <c r="K492" s="31">
        <v>1440</v>
      </c>
      <c r="L492" s="31">
        <v>1403</v>
      </c>
      <c r="M492" s="31">
        <v>18.878740000000001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925.4</v>
      </c>
      <c r="D493" s="36">
        <v>944.69999999999993</v>
      </c>
      <c r="E493" s="36">
        <v>899.69999999999982</v>
      </c>
      <c r="F493" s="36">
        <v>873.99999999999989</v>
      </c>
      <c r="G493" s="36">
        <v>828.99999999999977</v>
      </c>
      <c r="H493" s="36">
        <v>970.39999999999986</v>
      </c>
      <c r="I493" s="36">
        <v>1015.4000000000001</v>
      </c>
      <c r="J493" s="36">
        <v>1041.0999999999999</v>
      </c>
      <c r="K493" s="31">
        <v>989.7</v>
      </c>
      <c r="L493" s="31">
        <v>919</v>
      </c>
      <c r="M493" s="31">
        <v>5.1169900000000004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265.10000000000002</v>
      </c>
      <c r="D494" s="36">
        <v>262.08333333333331</v>
      </c>
      <c r="E494" s="36">
        <v>258.16666666666663</v>
      </c>
      <c r="F494" s="36">
        <v>251.23333333333332</v>
      </c>
      <c r="G494" s="36">
        <v>247.31666666666663</v>
      </c>
      <c r="H494" s="36">
        <v>269.01666666666665</v>
      </c>
      <c r="I494" s="36">
        <v>272.93333333333328</v>
      </c>
      <c r="J494" s="36">
        <v>279.86666666666662</v>
      </c>
      <c r="K494" s="31">
        <v>266</v>
      </c>
      <c r="L494" s="31">
        <v>255.15</v>
      </c>
      <c r="M494" s="31">
        <v>176.81404000000001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605.20000000000005</v>
      </c>
      <c r="D495" s="36">
        <v>608.28333333333342</v>
      </c>
      <c r="E495" s="36">
        <v>599.11666666666679</v>
      </c>
      <c r="F495" s="36">
        <v>593.03333333333342</v>
      </c>
      <c r="G495" s="36">
        <v>583.86666666666679</v>
      </c>
      <c r="H495" s="36">
        <v>614.36666666666679</v>
      </c>
      <c r="I495" s="36">
        <v>623.53333333333353</v>
      </c>
      <c r="J495" s="36">
        <v>629.61666666666679</v>
      </c>
      <c r="K495" s="31">
        <v>617.45000000000005</v>
      </c>
      <c r="L495" s="31">
        <v>602.20000000000005</v>
      </c>
      <c r="M495" s="31">
        <v>0.50180999999999998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1584.1</v>
      </c>
      <c r="D496" s="36">
        <v>1589.8999999999999</v>
      </c>
      <c r="E496" s="36">
        <v>1569.1999999999998</v>
      </c>
      <c r="F496" s="36">
        <v>1554.3</v>
      </c>
      <c r="G496" s="36">
        <v>1533.6</v>
      </c>
      <c r="H496" s="36">
        <v>1604.7999999999997</v>
      </c>
      <c r="I496" s="36">
        <v>1625.5</v>
      </c>
      <c r="J496" s="36">
        <v>1640.3999999999996</v>
      </c>
      <c r="K496" s="31">
        <v>1610.6</v>
      </c>
      <c r="L496" s="31">
        <v>1575</v>
      </c>
      <c r="M496" s="31">
        <v>0.25370999999999999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13.15</v>
      </c>
      <c r="D497" s="36">
        <v>13.066666666666668</v>
      </c>
      <c r="E497" s="36">
        <v>12.833333333333336</v>
      </c>
      <c r="F497" s="36">
        <v>12.516666666666667</v>
      </c>
      <c r="G497" s="36">
        <v>12.283333333333335</v>
      </c>
      <c r="H497" s="36">
        <v>13.383333333333336</v>
      </c>
      <c r="I497" s="36">
        <v>13.616666666666667</v>
      </c>
      <c r="J497" s="36">
        <v>13.933333333333337</v>
      </c>
      <c r="K497" s="31">
        <v>13.3</v>
      </c>
      <c r="L497" s="31">
        <v>12.75</v>
      </c>
      <c r="M497" s="31">
        <v>3150.8493199999998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1065.3499999999999</v>
      </c>
      <c r="D498" s="36">
        <v>1063.0166666666667</v>
      </c>
      <c r="E498" s="36">
        <v>1052.3833333333332</v>
      </c>
      <c r="F498" s="36">
        <v>1039.4166666666665</v>
      </c>
      <c r="G498" s="36">
        <v>1028.7833333333331</v>
      </c>
      <c r="H498" s="36">
        <v>1075.9833333333333</v>
      </c>
      <c r="I498" s="36">
        <v>1086.616666666667</v>
      </c>
      <c r="J498" s="36">
        <v>1099.5833333333335</v>
      </c>
      <c r="K498" s="31">
        <v>1073.6500000000001</v>
      </c>
      <c r="L498" s="31">
        <v>1050.05</v>
      </c>
      <c r="M498" s="31">
        <v>8.9106000000000005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511.65</v>
      </c>
      <c r="D499" s="36">
        <v>504.35000000000008</v>
      </c>
      <c r="E499" s="36">
        <v>494.70000000000016</v>
      </c>
      <c r="F499" s="36">
        <v>477.75000000000006</v>
      </c>
      <c r="G499" s="36">
        <v>468.10000000000014</v>
      </c>
      <c r="H499" s="36">
        <v>521.30000000000018</v>
      </c>
      <c r="I499" s="36">
        <v>530.95000000000016</v>
      </c>
      <c r="J499" s="36">
        <v>547.9000000000002</v>
      </c>
      <c r="K499" s="31">
        <v>514</v>
      </c>
      <c r="L499" s="31">
        <v>487.4</v>
      </c>
      <c r="M499" s="31">
        <v>5.7774200000000002</v>
      </c>
      <c r="N499" s="1"/>
      <c r="O499" s="1"/>
    </row>
    <row r="500" spans="1:15" ht="12.75" customHeight="1">
      <c r="A500" s="33">
        <v>490</v>
      </c>
      <c r="B500" s="53" t="s">
        <v>899</v>
      </c>
      <c r="C500" s="53">
        <v>149.15</v>
      </c>
      <c r="D500" s="36">
        <v>148.53333333333333</v>
      </c>
      <c r="E500" s="36">
        <v>145.16666666666666</v>
      </c>
      <c r="F500" s="36">
        <v>141.18333333333334</v>
      </c>
      <c r="G500" s="36">
        <v>137.81666666666666</v>
      </c>
      <c r="H500" s="36">
        <v>152.51666666666665</v>
      </c>
      <c r="I500" s="36">
        <v>155.88333333333333</v>
      </c>
      <c r="J500" s="36">
        <v>159.86666666666665</v>
      </c>
      <c r="K500" s="31">
        <v>151.9</v>
      </c>
      <c r="L500" s="31">
        <v>144.55000000000001</v>
      </c>
      <c r="M500" s="31">
        <v>30.696960000000001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740.25</v>
      </c>
      <c r="D501" s="36">
        <v>734.75</v>
      </c>
      <c r="E501" s="36">
        <v>727.5</v>
      </c>
      <c r="F501" s="36">
        <v>714.75</v>
      </c>
      <c r="G501" s="36">
        <v>707.5</v>
      </c>
      <c r="H501" s="36">
        <v>747.5</v>
      </c>
      <c r="I501" s="36">
        <v>754.75</v>
      </c>
      <c r="J501" s="36">
        <v>767.5</v>
      </c>
      <c r="K501" s="31">
        <v>742</v>
      </c>
      <c r="L501" s="31">
        <v>722</v>
      </c>
      <c r="M501" s="31">
        <v>0.88285000000000002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1229.4000000000001</v>
      </c>
      <c r="D502" s="36">
        <v>1236.3833333333334</v>
      </c>
      <c r="E502" s="36">
        <v>1215.0166666666669</v>
      </c>
      <c r="F502" s="36">
        <v>1200.6333333333334</v>
      </c>
      <c r="G502" s="36">
        <v>1179.2666666666669</v>
      </c>
      <c r="H502" s="36">
        <v>1250.7666666666669</v>
      </c>
      <c r="I502" s="36">
        <v>1272.1333333333332</v>
      </c>
      <c r="J502" s="36">
        <v>1286.5166666666669</v>
      </c>
      <c r="K502" s="31">
        <v>1257.75</v>
      </c>
      <c r="L502" s="31">
        <v>1222</v>
      </c>
      <c r="M502" s="31">
        <v>2.5558000000000001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517</v>
      </c>
      <c r="D503" s="36">
        <v>513.88333333333333</v>
      </c>
      <c r="E503" s="36">
        <v>509.51666666666665</v>
      </c>
      <c r="F503" s="36">
        <v>502.0333333333333</v>
      </c>
      <c r="G503" s="36">
        <v>497.66666666666663</v>
      </c>
      <c r="H503" s="36">
        <v>521.36666666666667</v>
      </c>
      <c r="I503" s="36">
        <v>525.73333333333323</v>
      </c>
      <c r="J503" s="31">
        <v>533.2166666666667</v>
      </c>
      <c r="K503" s="31">
        <v>518.25</v>
      </c>
      <c r="L503" s="31">
        <v>506.4</v>
      </c>
      <c r="M503" s="53">
        <v>68.245429999999999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23.8</v>
      </c>
      <c r="D504" s="36">
        <v>23.650000000000002</v>
      </c>
      <c r="E504" s="36">
        <v>22.900000000000006</v>
      </c>
      <c r="F504" s="36">
        <v>22.000000000000004</v>
      </c>
      <c r="G504" s="36">
        <v>21.250000000000007</v>
      </c>
      <c r="H504" s="36">
        <v>24.550000000000004</v>
      </c>
      <c r="I504" s="36">
        <v>25.299999999999997</v>
      </c>
      <c r="J504" s="31">
        <v>26.200000000000003</v>
      </c>
      <c r="K504" s="31">
        <v>24.4</v>
      </c>
      <c r="L504" s="31">
        <v>22.75</v>
      </c>
      <c r="M504" s="53">
        <v>5355.4273199999998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15505.35</v>
      </c>
      <c r="D505" s="36">
        <v>15077.883333333333</v>
      </c>
      <c r="E505" s="36">
        <v>14510.866666666667</v>
      </c>
      <c r="F505" s="36">
        <v>13516.383333333333</v>
      </c>
      <c r="G505" s="36">
        <v>12949.366666666667</v>
      </c>
      <c r="H505" s="36">
        <v>16072.366666666667</v>
      </c>
      <c r="I505" s="36">
        <v>16639.383333333331</v>
      </c>
      <c r="J505" s="36">
        <v>17633.866666666669</v>
      </c>
      <c r="K505" s="31">
        <v>15644.9</v>
      </c>
      <c r="L505" s="31">
        <v>14083.4</v>
      </c>
      <c r="M505" s="31">
        <v>0.41783999999999999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141.69999999999999</v>
      </c>
      <c r="D506" s="36">
        <v>143.93333333333331</v>
      </c>
      <c r="E506" s="36">
        <v>138.76666666666662</v>
      </c>
      <c r="F506" s="36">
        <v>135.83333333333331</v>
      </c>
      <c r="G506" s="36">
        <v>130.66666666666663</v>
      </c>
      <c r="H506" s="36">
        <v>146.86666666666662</v>
      </c>
      <c r="I506" s="36">
        <v>152.0333333333333</v>
      </c>
      <c r="J506" s="36">
        <v>154.96666666666661</v>
      </c>
      <c r="K506" s="31">
        <v>149.1</v>
      </c>
      <c r="L506" s="31">
        <v>141</v>
      </c>
      <c r="M506" s="31">
        <v>194.14251999999999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554.15</v>
      </c>
      <c r="D507" s="36">
        <v>554</v>
      </c>
      <c r="E507" s="36">
        <v>545.29999999999995</v>
      </c>
      <c r="F507" s="36">
        <v>536.44999999999993</v>
      </c>
      <c r="G507" s="36">
        <v>527.74999999999989</v>
      </c>
      <c r="H507" s="36">
        <v>562.85</v>
      </c>
      <c r="I507" s="36">
        <v>571.55000000000007</v>
      </c>
      <c r="J507" s="31">
        <v>580.40000000000009</v>
      </c>
      <c r="K507" s="31">
        <v>562.70000000000005</v>
      </c>
      <c r="L507" s="31">
        <v>545.15</v>
      </c>
      <c r="M507" s="53">
        <v>7.0272199999999998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160.05000000000001</v>
      </c>
      <c r="D508" s="36">
        <v>158.06666666666666</v>
      </c>
      <c r="E508" s="36">
        <v>154.43333333333334</v>
      </c>
      <c r="F508" s="36">
        <v>148.81666666666666</v>
      </c>
      <c r="G508" s="36">
        <v>145.18333333333334</v>
      </c>
      <c r="H508" s="36">
        <v>163.68333333333334</v>
      </c>
      <c r="I508" s="36">
        <v>167.31666666666666</v>
      </c>
      <c r="J508" s="36">
        <v>172.93333333333334</v>
      </c>
      <c r="K508" s="31">
        <v>161.69999999999999</v>
      </c>
      <c r="L508" s="31">
        <v>152.44999999999999</v>
      </c>
      <c r="M508" s="31">
        <v>950.85427000000004</v>
      </c>
      <c r="N508" s="1"/>
      <c r="O508" s="1"/>
    </row>
    <row r="509" spans="1:15" ht="12.75" customHeight="1">
      <c r="A509" s="229">
        <v>499</v>
      </c>
      <c r="B509" s="230" t="s">
        <v>242</v>
      </c>
      <c r="C509" s="230">
        <v>983.9</v>
      </c>
      <c r="D509" s="231">
        <v>983.26666666666677</v>
      </c>
      <c r="E509" s="231">
        <v>971.88333333333355</v>
      </c>
      <c r="F509" s="231">
        <v>959.86666666666679</v>
      </c>
      <c r="G509" s="231">
        <v>948.48333333333358</v>
      </c>
      <c r="H509" s="231">
        <v>995.28333333333353</v>
      </c>
      <c r="I509" s="231">
        <v>1006.6666666666667</v>
      </c>
      <c r="J509" s="231">
        <v>1018.6833333333335</v>
      </c>
      <c r="K509" s="232">
        <v>994.65</v>
      </c>
      <c r="L509" s="232">
        <v>971.25</v>
      </c>
      <c r="M509" s="232">
        <v>10.6614</v>
      </c>
      <c r="N509" s="1"/>
      <c r="O509" s="1"/>
    </row>
    <row r="510" spans="1:15" ht="12.75" customHeight="1">
      <c r="A510" s="245">
        <v>500</v>
      </c>
      <c r="B510" s="246" t="s">
        <v>549</v>
      </c>
      <c r="C510" s="246">
        <v>1478.05</v>
      </c>
      <c r="D510" s="247">
        <v>1483.3333333333333</v>
      </c>
      <c r="E510" s="247">
        <v>1455.7166666666665</v>
      </c>
      <c r="F510" s="247">
        <v>1433.3833333333332</v>
      </c>
      <c r="G510" s="247">
        <v>1405.7666666666664</v>
      </c>
      <c r="H510" s="247">
        <v>1505.6666666666665</v>
      </c>
      <c r="I510" s="247">
        <v>1533.2833333333333</v>
      </c>
      <c r="J510" s="247">
        <v>1555.6166666666666</v>
      </c>
      <c r="K510" s="245">
        <v>1510.95</v>
      </c>
      <c r="L510" s="245">
        <v>1461</v>
      </c>
      <c r="M510" s="245">
        <v>0.46222999999999997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15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0"/>
      <c r="B5" s="371"/>
      <c r="C5" s="370"/>
      <c r="D5" s="37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72" t="s">
        <v>552</v>
      </c>
      <c r="C7" s="372"/>
      <c r="D7" s="7">
        <f>Main!B10</f>
        <v>45369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45366</v>
      </c>
      <c r="B10" s="32">
        <v>513119</v>
      </c>
      <c r="C10" s="31" t="s">
        <v>972</v>
      </c>
      <c r="D10" s="31" t="s">
        <v>985</v>
      </c>
      <c r="E10" s="31" t="s">
        <v>562</v>
      </c>
      <c r="F10" s="84">
        <v>14000</v>
      </c>
      <c r="G10" s="32">
        <v>57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45366</v>
      </c>
      <c r="B11" s="32">
        <v>513119</v>
      </c>
      <c r="C11" s="31" t="s">
        <v>972</v>
      </c>
      <c r="D11" s="31" t="s">
        <v>1096</v>
      </c>
      <c r="E11" s="31" t="s">
        <v>561</v>
      </c>
      <c r="F11" s="84">
        <v>13901</v>
      </c>
      <c r="G11" s="32">
        <v>57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45366</v>
      </c>
      <c r="B12" s="32">
        <v>531525</v>
      </c>
      <c r="C12" s="31" t="s">
        <v>1097</v>
      </c>
      <c r="D12" s="31" t="s">
        <v>1098</v>
      </c>
      <c r="E12" s="31" t="s">
        <v>561</v>
      </c>
      <c r="F12" s="84">
        <v>32000</v>
      </c>
      <c r="G12" s="32">
        <v>107.09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45366</v>
      </c>
      <c r="B13" s="32">
        <v>533227</v>
      </c>
      <c r="C13" s="31" t="s">
        <v>1062</v>
      </c>
      <c r="D13" s="31" t="s">
        <v>1063</v>
      </c>
      <c r="E13" s="31" t="s">
        <v>562</v>
      </c>
      <c r="F13" s="84">
        <v>176000</v>
      </c>
      <c r="G13" s="32">
        <v>145.32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45366</v>
      </c>
      <c r="B14" s="32">
        <v>543943</v>
      </c>
      <c r="C14" s="31" t="s">
        <v>1099</v>
      </c>
      <c r="D14" s="31" t="s">
        <v>1100</v>
      </c>
      <c r="E14" s="31" t="s">
        <v>562</v>
      </c>
      <c r="F14" s="84">
        <v>200000</v>
      </c>
      <c r="G14" s="32">
        <v>60.96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45366</v>
      </c>
      <c r="B15" s="32">
        <v>543943</v>
      </c>
      <c r="C15" s="31" t="s">
        <v>1099</v>
      </c>
      <c r="D15" s="31" t="s">
        <v>1101</v>
      </c>
      <c r="E15" s="31" t="s">
        <v>561</v>
      </c>
      <c r="F15" s="84">
        <v>200000</v>
      </c>
      <c r="G15" s="32">
        <v>60.96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45366</v>
      </c>
      <c r="B16" s="32">
        <v>526433</v>
      </c>
      <c r="C16" s="31" t="s">
        <v>1102</v>
      </c>
      <c r="D16" s="31" t="s">
        <v>1103</v>
      </c>
      <c r="E16" s="31" t="s">
        <v>561</v>
      </c>
      <c r="F16" s="84">
        <v>57234</v>
      </c>
      <c r="G16" s="32">
        <v>927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45366</v>
      </c>
      <c r="B17" s="32">
        <v>526433</v>
      </c>
      <c r="C17" s="31" t="s">
        <v>1102</v>
      </c>
      <c r="D17" s="31" t="s">
        <v>1104</v>
      </c>
      <c r="E17" s="31" t="s">
        <v>562</v>
      </c>
      <c r="F17" s="84">
        <v>60000</v>
      </c>
      <c r="G17" s="32">
        <v>927.43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45366</v>
      </c>
      <c r="B18" s="32">
        <v>531268</v>
      </c>
      <c r="C18" s="31" t="s">
        <v>1105</v>
      </c>
      <c r="D18" s="31" t="s">
        <v>1106</v>
      </c>
      <c r="E18" s="31" t="s">
        <v>562</v>
      </c>
      <c r="F18" s="84">
        <v>110666</v>
      </c>
      <c r="G18" s="32">
        <v>26.02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45366</v>
      </c>
      <c r="B19" s="32">
        <v>531268</v>
      </c>
      <c r="C19" s="31" t="s">
        <v>1105</v>
      </c>
      <c r="D19" s="31" t="s">
        <v>1107</v>
      </c>
      <c r="E19" s="31" t="s">
        <v>561</v>
      </c>
      <c r="F19" s="84">
        <v>100578</v>
      </c>
      <c r="G19" s="32">
        <v>26.01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45366</v>
      </c>
      <c r="B20" s="32">
        <v>542866</v>
      </c>
      <c r="C20" s="31" t="s">
        <v>1108</v>
      </c>
      <c r="D20" s="31" t="s">
        <v>1109</v>
      </c>
      <c r="E20" s="31" t="s">
        <v>561</v>
      </c>
      <c r="F20" s="84">
        <v>54000</v>
      </c>
      <c r="G20" s="32">
        <v>191.14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45366</v>
      </c>
      <c r="B21" s="32">
        <v>522231</v>
      </c>
      <c r="C21" s="31" t="s">
        <v>1110</v>
      </c>
      <c r="D21" s="31" t="s">
        <v>1111</v>
      </c>
      <c r="E21" s="31" t="s">
        <v>562</v>
      </c>
      <c r="F21" s="84">
        <v>19609</v>
      </c>
      <c r="G21" s="32">
        <v>87.64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45366</v>
      </c>
      <c r="B22" s="32">
        <v>540361</v>
      </c>
      <c r="C22" s="31" t="s">
        <v>1112</v>
      </c>
      <c r="D22" s="31" t="s">
        <v>1113</v>
      </c>
      <c r="E22" s="31" t="s">
        <v>562</v>
      </c>
      <c r="F22" s="84">
        <v>337212</v>
      </c>
      <c r="G22" s="32">
        <v>5.53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45366</v>
      </c>
      <c r="B23" s="32">
        <v>539596</v>
      </c>
      <c r="C23" s="31" t="s">
        <v>1114</v>
      </c>
      <c r="D23" s="31" t="s">
        <v>941</v>
      </c>
      <c r="E23" s="31" t="s">
        <v>562</v>
      </c>
      <c r="F23" s="84">
        <v>50000</v>
      </c>
      <c r="G23" s="32">
        <v>33.020000000000003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45366</v>
      </c>
      <c r="B24" s="32">
        <v>539596</v>
      </c>
      <c r="C24" s="31" t="s">
        <v>1114</v>
      </c>
      <c r="D24" s="31" t="s">
        <v>1115</v>
      </c>
      <c r="E24" s="31" t="s">
        <v>562</v>
      </c>
      <c r="F24" s="84">
        <v>30000</v>
      </c>
      <c r="G24" s="32">
        <v>33.020000000000003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45366</v>
      </c>
      <c r="B25" s="32">
        <v>539596</v>
      </c>
      <c r="C25" s="31" t="s">
        <v>1114</v>
      </c>
      <c r="D25" s="31" t="s">
        <v>1116</v>
      </c>
      <c r="E25" s="31" t="s">
        <v>561</v>
      </c>
      <c r="F25" s="84">
        <v>75000</v>
      </c>
      <c r="G25" s="32">
        <v>33.020000000000003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45366</v>
      </c>
      <c r="B26" s="32">
        <v>539596</v>
      </c>
      <c r="C26" s="31" t="s">
        <v>1114</v>
      </c>
      <c r="D26" s="31" t="s">
        <v>1117</v>
      </c>
      <c r="E26" s="31" t="s">
        <v>562</v>
      </c>
      <c r="F26" s="84">
        <v>67500</v>
      </c>
      <c r="G26" s="32">
        <v>33.020000000000003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45366</v>
      </c>
      <c r="B27" s="32">
        <v>543490</v>
      </c>
      <c r="C27" s="31" t="s">
        <v>1118</v>
      </c>
      <c r="D27" s="31" t="s">
        <v>1119</v>
      </c>
      <c r="E27" s="31" t="s">
        <v>561</v>
      </c>
      <c r="F27" s="84">
        <v>15781116</v>
      </c>
      <c r="G27" s="32">
        <v>42.6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45366</v>
      </c>
      <c r="B28" s="32">
        <v>543490</v>
      </c>
      <c r="C28" s="31" t="s">
        <v>1118</v>
      </c>
      <c r="D28" s="31" t="s">
        <v>1120</v>
      </c>
      <c r="E28" s="31" t="s">
        <v>562</v>
      </c>
      <c r="F28" s="84">
        <v>9427020</v>
      </c>
      <c r="G28" s="32">
        <v>42.65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45366</v>
      </c>
      <c r="B29" s="32">
        <v>543490</v>
      </c>
      <c r="C29" s="31" t="s">
        <v>1118</v>
      </c>
      <c r="D29" s="31" t="s">
        <v>1018</v>
      </c>
      <c r="E29" s="31" t="s">
        <v>562</v>
      </c>
      <c r="F29" s="84">
        <v>3574616</v>
      </c>
      <c r="G29" s="32">
        <v>42.42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45366</v>
      </c>
      <c r="B30" s="32">
        <v>513309</v>
      </c>
      <c r="C30" s="31" t="s">
        <v>1016</v>
      </c>
      <c r="D30" s="31" t="s">
        <v>1059</v>
      </c>
      <c r="E30" s="31" t="s">
        <v>561</v>
      </c>
      <c r="F30" s="84">
        <v>153331</v>
      </c>
      <c r="G30" s="32">
        <v>16.739999999999998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45366</v>
      </c>
      <c r="B31" s="32">
        <v>513309</v>
      </c>
      <c r="C31" s="31" t="s">
        <v>1016</v>
      </c>
      <c r="D31" s="31" t="s">
        <v>1121</v>
      </c>
      <c r="E31" s="31" t="s">
        <v>562</v>
      </c>
      <c r="F31" s="84">
        <v>28078</v>
      </c>
      <c r="G31" s="32">
        <v>16.72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45366</v>
      </c>
      <c r="B32" s="32">
        <v>513309</v>
      </c>
      <c r="C32" s="31" t="s">
        <v>1016</v>
      </c>
      <c r="D32" s="31" t="s">
        <v>1059</v>
      </c>
      <c r="E32" s="31" t="s">
        <v>562</v>
      </c>
      <c r="F32" s="84">
        <v>153331</v>
      </c>
      <c r="G32" s="32">
        <v>18.09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45366</v>
      </c>
      <c r="B33" s="32">
        <v>513309</v>
      </c>
      <c r="C33" s="31" t="s">
        <v>1016</v>
      </c>
      <c r="D33" s="31" t="s">
        <v>1060</v>
      </c>
      <c r="E33" s="31" t="s">
        <v>562</v>
      </c>
      <c r="F33" s="84">
        <v>200000</v>
      </c>
      <c r="G33" s="32">
        <v>16.77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45366</v>
      </c>
      <c r="B34" s="32">
        <v>513309</v>
      </c>
      <c r="C34" s="31" t="s">
        <v>1016</v>
      </c>
      <c r="D34" s="31" t="s">
        <v>1122</v>
      </c>
      <c r="E34" s="31" t="s">
        <v>562</v>
      </c>
      <c r="F34" s="84">
        <v>41000</v>
      </c>
      <c r="G34" s="32">
        <v>16.72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45366</v>
      </c>
      <c r="B35" s="32">
        <v>513309</v>
      </c>
      <c r="C35" s="31" t="s">
        <v>1016</v>
      </c>
      <c r="D35" s="31" t="s">
        <v>1122</v>
      </c>
      <c r="E35" s="31" t="s">
        <v>561</v>
      </c>
      <c r="F35" s="84">
        <v>41000</v>
      </c>
      <c r="G35" s="32">
        <v>16.72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45366</v>
      </c>
      <c r="B36" s="32">
        <v>513309</v>
      </c>
      <c r="C36" s="31" t="s">
        <v>1016</v>
      </c>
      <c r="D36" s="31" t="s">
        <v>1123</v>
      </c>
      <c r="E36" s="31" t="s">
        <v>561</v>
      </c>
      <c r="F36" s="84">
        <v>82000</v>
      </c>
      <c r="G36" s="32">
        <v>18.46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45366</v>
      </c>
      <c r="B37" s="32">
        <v>513309</v>
      </c>
      <c r="C37" s="31" t="s">
        <v>1016</v>
      </c>
      <c r="D37" s="31" t="s">
        <v>1124</v>
      </c>
      <c r="E37" s="31" t="s">
        <v>561</v>
      </c>
      <c r="F37" s="84">
        <v>50000</v>
      </c>
      <c r="G37" s="32">
        <v>16.72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45366</v>
      </c>
      <c r="B38" s="32">
        <v>531505</v>
      </c>
      <c r="C38" s="31" t="s">
        <v>1125</v>
      </c>
      <c r="D38" s="31" t="s">
        <v>1126</v>
      </c>
      <c r="E38" s="31" t="s">
        <v>561</v>
      </c>
      <c r="F38" s="84">
        <v>25900</v>
      </c>
      <c r="G38" s="32">
        <v>50.01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45366</v>
      </c>
      <c r="B39" s="32">
        <v>531505</v>
      </c>
      <c r="C39" s="31" t="s">
        <v>1125</v>
      </c>
      <c r="D39" s="31" t="s">
        <v>1116</v>
      </c>
      <c r="E39" s="31" t="s">
        <v>562</v>
      </c>
      <c r="F39" s="84">
        <v>25866</v>
      </c>
      <c r="G39" s="32">
        <v>50.01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45366</v>
      </c>
      <c r="B40" s="32">
        <v>501700</v>
      </c>
      <c r="C40" s="31" t="s">
        <v>1127</v>
      </c>
      <c r="D40" s="31" t="s">
        <v>1128</v>
      </c>
      <c r="E40" s="31" t="s">
        <v>562</v>
      </c>
      <c r="F40" s="84">
        <v>190509</v>
      </c>
      <c r="G40" s="32">
        <v>12.4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45366</v>
      </c>
      <c r="B41" s="32">
        <v>524614</v>
      </c>
      <c r="C41" s="31" t="s">
        <v>1000</v>
      </c>
      <c r="D41" s="31" t="s">
        <v>1034</v>
      </c>
      <c r="E41" s="31" t="s">
        <v>562</v>
      </c>
      <c r="F41" s="84">
        <v>338963</v>
      </c>
      <c r="G41" s="32">
        <v>11.19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45366</v>
      </c>
      <c r="B42" s="32">
        <v>524614</v>
      </c>
      <c r="C42" s="31" t="s">
        <v>1000</v>
      </c>
      <c r="D42" s="31" t="s">
        <v>1017</v>
      </c>
      <c r="E42" s="31" t="s">
        <v>562</v>
      </c>
      <c r="F42" s="84">
        <v>420000</v>
      </c>
      <c r="G42" s="32">
        <v>11.19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45366</v>
      </c>
      <c r="B43" s="32">
        <v>524614</v>
      </c>
      <c r="C43" s="31" t="s">
        <v>1000</v>
      </c>
      <c r="D43" s="31" t="s">
        <v>1033</v>
      </c>
      <c r="E43" s="31" t="s">
        <v>562</v>
      </c>
      <c r="F43" s="84">
        <v>390000</v>
      </c>
      <c r="G43" s="32">
        <v>11.19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45366</v>
      </c>
      <c r="B44" s="32">
        <v>524614</v>
      </c>
      <c r="C44" s="31" t="s">
        <v>1000</v>
      </c>
      <c r="D44" s="31" t="s">
        <v>1129</v>
      </c>
      <c r="E44" s="31" t="s">
        <v>561</v>
      </c>
      <c r="F44" s="84">
        <v>250000</v>
      </c>
      <c r="G44" s="32">
        <v>11.19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45366</v>
      </c>
      <c r="B45" s="32">
        <v>524614</v>
      </c>
      <c r="C45" s="31" t="s">
        <v>1000</v>
      </c>
      <c r="D45" s="31" t="s">
        <v>1032</v>
      </c>
      <c r="E45" s="31" t="s">
        <v>562</v>
      </c>
      <c r="F45" s="84">
        <v>226000</v>
      </c>
      <c r="G45" s="32">
        <v>11.19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45366</v>
      </c>
      <c r="B46" s="32">
        <v>524614</v>
      </c>
      <c r="C46" s="31" t="s">
        <v>1000</v>
      </c>
      <c r="D46" s="31" t="s">
        <v>1032</v>
      </c>
      <c r="E46" s="31" t="s">
        <v>561</v>
      </c>
      <c r="F46" s="84">
        <v>226000</v>
      </c>
      <c r="G46" s="32">
        <v>11.17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45366</v>
      </c>
      <c r="B47" s="32">
        <v>538539</v>
      </c>
      <c r="C47" s="31" t="s">
        <v>1130</v>
      </c>
      <c r="D47" s="31" t="s">
        <v>1131</v>
      </c>
      <c r="E47" s="31" t="s">
        <v>561</v>
      </c>
      <c r="F47" s="84">
        <v>104830</v>
      </c>
      <c r="G47" s="32">
        <v>26.14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45366</v>
      </c>
      <c r="B48" s="32">
        <v>511131</v>
      </c>
      <c r="C48" s="31" t="s">
        <v>1132</v>
      </c>
      <c r="D48" s="31" t="s">
        <v>941</v>
      </c>
      <c r="E48" s="31" t="s">
        <v>561</v>
      </c>
      <c r="F48" s="84">
        <v>100000</v>
      </c>
      <c r="G48" s="32">
        <v>14.25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45366</v>
      </c>
      <c r="B49" s="32">
        <v>511131</v>
      </c>
      <c r="C49" s="31" t="s">
        <v>1132</v>
      </c>
      <c r="D49" s="31" t="s">
        <v>941</v>
      </c>
      <c r="E49" s="31" t="s">
        <v>562</v>
      </c>
      <c r="F49" s="84">
        <v>87229</v>
      </c>
      <c r="G49" s="32">
        <v>15.2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45366</v>
      </c>
      <c r="B50" s="32">
        <v>511131</v>
      </c>
      <c r="C50" s="31" t="s">
        <v>1132</v>
      </c>
      <c r="D50" s="31" t="s">
        <v>1133</v>
      </c>
      <c r="E50" s="31" t="s">
        <v>562</v>
      </c>
      <c r="F50" s="84">
        <v>80000</v>
      </c>
      <c r="G50" s="32">
        <v>14.25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45366</v>
      </c>
      <c r="B51" s="32">
        <v>531784</v>
      </c>
      <c r="C51" s="31" t="s">
        <v>1134</v>
      </c>
      <c r="D51" s="31" t="s">
        <v>1135</v>
      </c>
      <c r="E51" s="31" t="s">
        <v>562</v>
      </c>
      <c r="F51" s="84">
        <v>3000000</v>
      </c>
      <c r="G51" s="32">
        <v>1.74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45366</v>
      </c>
      <c r="B52" s="32">
        <v>531784</v>
      </c>
      <c r="C52" s="31" t="s">
        <v>1134</v>
      </c>
      <c r="D52" s="31" t="s">
        <v>1136</v>
      </c>
      <c r="E52" s="31" t="s">
        <v>561</v>
      </c>
      <c r="F52" s="84">
        <v>2964153</v>
      </c>
      <c r="G52" s="32">
        <v>1.74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45366</v>
      </c>
      <c r="B53" s="32">
        <v>531027</v>
      </c>
      <c r="C53" s="31" t="s">
        <v>1137</v>
      </c>
      <c r="D53" s="31" t="s">
        <v>1138</v>
      </c>
      <c r="E53" s="31" t="s">
        <v>561</v>
      </c>
      <c r="F53" s="84">
        <v>53000</v>
      </c>
      <c r="G53" s="32">
        <v>11.76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45366</v>
      </c>
      <c r="B54" s="32">
        <v>531027</v>
      </c>
      <c r="C54" s="31" t="s">
        <v>1137</v>
      </c>
      <c r="D54" s="31" t="s">
        <v>1139</v>
      </c>
      <c r="E54" s="31" t="s">
        <v>562</v>
      </c>
      <c r="F54" s="84">
        <v>53000</v>
      </c>
      <c r="G54" s="32">
        <v>11.76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45366</v>
      </c>
      <c r="B55" s="32">
        <v>540360</v>
      </c>
      <c r="C55" s="31" t="s">
        <v>1140</v>
      </c>
      <c r="D55" s="31" t="s">
        <v>1141</v>
      </c>
      <c r="E55" s="31" t="s">
        <v>562</v>
      </c>
      <c r="F55" s="84">
        <v>664885</v>
      </c>
      <c r="G55" s="32">
        <v>1.98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45366</v>
      </c>
      <c r="B56" s="32">
        <v>539762</v>
      </c>
      <c r="C56" s="31" t="s">
        <v>1001</v>
      </c>
      <c r="D56" s="31" t="s">
        <v>941</v>
      </c>
      <c r="E56" s="31" t="s">
        <v>561</v>
      </c>
      <c r="F56" s="84">
        <v>20000</v>
      </c>
      <c r="G56" s="32">
        <v>87.39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45366</v>
      </c>
      <c r="B57" s="32">
        <v>539767</v>
      </c>
      <c r="C57" s="31" t="s">
        <v>1142</v>
      </c>
      <c r="D57" s="31" t="s">
        <v>1143</v>
      </c>
      <c r="E57" s="31" t="s">
        <v>562</v>
      </c>
      <c r="F57" s="84">
        <v>23630</v>
      </c>
      <c r="G57" s="32">
        <v>15.71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45366</v>
      </c>
      <c r="B58" s="32">
        <v>540809</v>
      </c>
      <c r="C58" s="31" t="s">
        <v>1144</v>
      </c>
      <c r="D58" s="31" t="s">
        <v>1145</v>
      </c>
      <c r="E58" s="31" t="s">
        <v>561</v>
      </c>
      <c r="F58" s="84">
        <v>135000</v>
      </c>
      <c r="G58" s="32">
        <v>11.92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45366</v>
      </c>
      <c r="B59" s="32">
        <v>540809</v>
      </c>
      <c r="C59" s="31" t="s">
        <v>1144</v>
      </c>
      <c r="D59" s="31" t="s">
        <v>1146</v>
      </c>
      <c r="E59" s="31" t="s">
        <v>562</v>
      </c>
      <c r="F59" s="84">
        <v>135000</v>
      </c>
      <c r="G59" s="32">
        <v>11.91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45366</v>
      </c>
      <c r="B60" s="32">
        <v>523242</v>
      </c>
      <c r="C60" s="31" t="s">
        <v>1147</v>
      </c>
      <c r="D60" s="31" t="s">
        <v>941</v>
      </c>
      <c r="E60" s="31" t="s">
        <v>562</v>
      </c>
      <c r="F60" s="84">
        <v>75900</v>
      </c>
      <c r="G60" s="32">
        <v>17.5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45366</v>
      </c>
      <c r="B61" s="32">
        <v>523242</v>
      </c>
      <c r="C61" s="31" t="s">
        <v>1147</v>
      </c>
      <c r="D61" s="31" t="s">
        <v>1148</v>
      </c>
      <c r="E61" s="31" t="s">
        <v>561</v>
      </c>
      <c r="F61" s="84">
        <v>79300</v>
      </c>
      <c r="G61" s="32">
        <v>17.5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45366</v>
      </c>
      <c r="B62" s="32">
        <v>543522</v>
      </c>
      <c r="C62" s="31" t="s">
        <v>1035</v>
      </c>
      <c r="D62" s="31" t="s">
        <v>1149</v>
      </c>
      <c r="E62" s="31" t="s">
        <v>562</v>
      </c>
      <c r="F62" s="84">
        <v>210000</v>
      </c>
      <c r="G62" s="32">
        <v>50.2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45366</v>
      </c>
      <c r="B63" s="32">
        <v>531254</v>
      </c>
      <c r="C63" s="31" t="s">
        <v>1150</v>
      </c>
      <c r="D63" s="31" t="s">
        <v>1151</v>
      </c>
      <c r="E63" s="31" t="s">
        <v>562</v>
      </c>
      <c r="F63" s="84">
        <v>53950</v>
      </c>
      <c r="G63" s="32">
        <v>91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45366</v>
      </c>
      <c r="B64" s="32">
        <v>531254</v>
      </c>
      <c r="C64" s="31" t="s">
        <v>1150</v>
      </c>
      <c r="D64" s="31" t="s">
        <v>1152</v>
      </c>
      <c r="E64" s="31" t="s">
        <v>562</v>
      </c>
      <c r="F64" s="84">
        <v>58000</v>
      </c>
      <c r="G64" s="32">
        <v>91.7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45366</v>
      </c>
      <c r="B65" s="32">
        <v>531254</v>
      </c>
      <c r="C65" s="31" t="s">
        <v>1150</v>
      </c>
      <c r="D65" s="31" t="s">
        <v>1153</v>
      </c>
      <c r="E65" s="31" t="s">
        <v>562</v>
      </c>
      <c r="F65" s="84">
        <v>58000</v>
      </c>
      <c r="G65" s="32">
        <v>91.7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45366</v>
      </c>
      <c r="B66" s="32">
        <v>531254</v>
      </c>
      <c r="C66" s="31" t="s">
        <v>1150</v>
      </c>
      <c r="D66" s="31" t="s">
        <v>1154</v>
      </c>
      <c r="E66" s="31" t="s">
        <v>561</v>
      </c>
      <c r="F66" s="84">
        <v>54000</v>
      </c>
      <c r="G66" s="32">
        <v>91.7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45366</v>
      </c>
      <c r="B67" s="32">
        <v>531254</v>
      </c>
      <c r="C67" s="31" t="s">
        <v>1150</v>
      </c>
      <c r="D67" s="31" t="s">
        <v>1155</v>
      </c>
      <c r="E67" s="31" t="s">
        <v>561</v>
      </c>
      <c r="F67" s="84">
        <v>54000</v>
      </c>
      <c r="G67" s="32">
        <v>91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45366</v>
      </c>
      <c r="B68" s="32">
        <v>544141</v>
      </c>
      <c r="C68" s="31" t="s">
        <v>1156</v>
      </c>
      <c r="D68" s="31" t="s">
        <v>1157</v>
      </c>
      <c r="E68" s="31" t="s">
        <v>561</v>
      </c>
      <c r="F68" s="84">
        <v>116800</v>
      </c>
      <c r="G68" s="32">
        <v>136.24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45366</v>
      </c>
      <c r="B69" s="32">
        <v>544141</v>
      </c>
      <c r="C69" s="31" t="s">
        <v>1156</v>
      </c>
      <c r="D69" s="31" t="s">
        <v>1158</v>
      </c>
      <c r="E69" s="31" t="s">
        <v>561</v>
      </c>
      <c r="F69" s="84">
        <v>100800</v>
      </c>
      <c r="G69" s="32">
        <v>130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45366</v>
      </c>
      <c r="B70" s="32">
        <v>544141</v>
      </c>
      <c r="C70" s="31" t="s">
        <v>1156</v>
      </c>
      <c r="D70" s="31" t="s">
        <v>1159</v>
      </c>
      <c r="E70" s="31" t="s">
        <v>561</v>
      </c>
      <c r="F70" s="84">
        <v>96000</v>
      </c>
      <c r="G70" s="32">
        <v>130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45366</v>
      </c>
      <c r="B71" s="32">
        <v>539515</v>
      </c>
      <c r="C71" s="31" t="s">
        <v>1160</v>
      </c>
      <c r="D71" s="31" t="s">
        <v>1161</v>
      </c>
      <c r="E71" s="31" t="s">
        <v>561</v>
      </c>
      <c r="F71" s="84">
        <v>242467</v>
      </c>
      <c r="G71" s="32">
        <v>110.35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45366</v>
      </c>
      <c r="B72" s="32">
        <v>530617</v>
      </c>
      <c r="C72" s="31" t="s">
        <v>1162</v>
      </c>
      <c r="D72" s="31" t="s">
        <v>1163</v>
      </c>
      <c r="E72" s="31" t="s">
        <v>562</v>
      </c>
      <c r="F72" s="84">
        <v>15</v>
      </c>
      <c r="G72" s="32">
        <v>65.099999999999994</v>
      </c>
      <c r="H72" s="32" t="s">
        <v>332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45366</v>
      </c>
      <c r="B73" s="32">
        <v>530617</v>
      </c>
      <c r="C73" s="31" t="s">
        <v>1162</v>
      </c>
      <c r="D73" s="31" t="s">
        <v>1163</v>
      </c>
      <c r="E73" s="31" t="s">
        <v>561</v>
      </c>
      <c r="F73" s="84">
        <v>62356</v>
      </c>
      <c r="G73" s="32">
        <v>64.62</v>
      </c>
      <c r="H73" s="32" t="s">
        <v>332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45366</v>
      </c>
      <c r="B74" s="32">
        <v>538607</v>
      </c>
      <c r="C74" s="31" t="s">
        <v>1164</v>
      </c>
      <c r="D74" s="31" t="s">
        <v>1165</v>
      </c>
      <c r="E74" s="31" t="s">
        <v>562</v>
      </c>
      <c r="F74" s="84">
        <v>2950000</v>
      </c>
      <c r="G74" s="32">
        <v>4.13</v>
      </c>
      <c r="H74" s="32" t="s">
        <v>332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45366</v>
      </c>
      <c r="B75" s="32" t="s">
        <v>1166</v>
      </c>
      <c r="C75" s="31" t="s">
        <v>1167</v>
      </c>
      <c r="D75" s="31" t="s">
        <v>1168</v>
      </c>
      <c r="E75" s="31" t="s">
        <v>561</v>
      </c>
      <c r="F75" s="84">
        <v>2184806</v>
      </c>
      <c r="G75" s="32">
        <v>386.33</v>
      </c>
      <c r="H75" s="32" t="s">
        <v>944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45366</v>
      </c>
      <c r="B76" s="32" t="s">
        <v>1072</v>
      </c>
      <c r="C76" s="31" t="s">
        <v>1073</v>
      </c>
      <c r="D76" s="31" t="s">
        <v>1061</v>
      </c>
      <c r="E76" s="31" t="s">
        <v>561</v>
      </c>
      <c r="F76" s="84">
        <v>100000</v>
      </c>
      <c r="G76" s="32">
        <v>105.25</v>
      </c>
      <c r="H76" s="32" t="s">
        <v>944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45366</v>
      </c>
      <c r="B77" s="32" t="s">
        <v>1072</v>
      </c>
      <c r="C77" s="31" t="s">
        <v>1073</v>
      </c>
      <c r="D77" s="31" t="s">
        <v>1045</v>
      </c>
      <c r="E77" s="31" t="s">
        <v>561</v>
      </c>
      <c r="F77" s="84">
        <v>2000</v>
      </c>
      <c r="G77" s="32">
        <v>107.38</v>
      </c>
      <c r="H77" s="32" t="s">
        <v>944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45366</v>
      </c>
      <c r="B78" s="32" t="s">
        <v>1036</v>
      </c>
      <c r="C78" s="31" t="s">
        <v>1037</v>
      </c>
      <c r="D78" s="31" t="s">
        <v>1018</v>
      </c>
      <c r="E78" s="31" t="s">
        <v>561</v>
      </c>
      <c r="F78" s="84">
        <v>11785000</v>
      </c>
      <c r="G78" s="32">
        <v>17.260000000000002</v>
      </c>
      <c r="H78" s="32" t="s">
        <v>944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45366</v>
      </c>
      <c r="B79" s="32" t="s">
        <v>1169</v>
      </c>
      <c r="C79" s="31" t="s">
        <v>1170</v>
      </c>
      <c r="D79" s="31" t="s">
        <v>1168</v>
      </c>
      <c r="E79" s="31" t="s">
        <v>561</v>
      </c>
      <c r="F79" s="84">
        <v>4154313</v>
      </c>
      <c r="G79" s="32">
        <v>155.83000000000001</v>
      </c>
      <c r="H79" s="32" t="s">
        <v>944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45366</v>
      </c>
      <c r="B80" s="32" t="s">
        <v>1171</v>
      </c>
      <c r="C80" s="31" t="s">
        <v>1172</v>
      </c>
      <c r="D80" s="31" t="s">
        <v>942</v>
      </c>
      <c r="E80" s="31" t="s">
        <v>561</v>
      </c>
      <c r="F80" s="84">
        <v>612094</v>
      </c>
      <c r="G80" s="32">
        <v>228.08</v>
      </c>
      <c r="H80" s="32" t="s">
        <v>944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45366</v>
      </c>
      <c r="B81" s="32" t="s">
        <v>1064</v>
      </c>
      <c r="C81" s="31" t="s">
        <v>1065</v>
      </c>
      <c r="D81" s="31" t="s">
        <v>1066</v>
      </c>
      <c r="E81" s="31" t="s">
        <v>561</v>
      </c>
      <c r="F81" s="84">
        <v>281226</v>
      </c>
      <c r="G81" s="32">
        <v>140.33000000000001</v>
      </c>
      <c r="H81" s="32" t="s">
        <v>944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45366</v>
      </c>
      <c r="B82" s="32" t="s">
        <v>1173</v>
      </c>
      <c r="C82" s="31" t="s">
        <v>1174</v>
      </c>
      <c r="D82" s="31" t="s">
        <v>1168</v>
      </c>
      <c r="E82" s="31" t="s">
        <v>561</v>
      </c>
      <c r="F82" s="84">
        <v>347198</v>
      </c>
      <c r="G82" s="32">
        <v>733.21</v>
      </c>
      <c r="H82" s="32" t="s">
        <v>944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45366</v>
      </c>
      <c r="B83" s="32" t="s">
        <v>1038</v>
      </c>
      <c r="C83" s="31" t="s">
        <v>1039</v>
      </c>
      <c r="D83" s="31" t="s">
        <v>943</v>
      </c>
      <c r="E83" s="31" t="s">
        <v>561</v>
      </c>
      <c r="F83" s="84">
        <v>4496769</v>
      </c>
      <c r="G83" s="32">
        <v>112.24</v>
      </c>
      <c r="H83" s="32" t="s">
        <v>944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45366</v>
      </c>
      <c r="B84" s="32" t="s">
        <v>1038</v>
      </c>
      <c r="C84" s="31" t="s">
        <v>1039</v>
      </c>
      <c r="D84" s="31" t="s">
        <v>942</v>
      </c>
      <c r="E84" s="31" t="s">
        <v>561</v>
      </c>
      <c r="F84" s="84">
        <v>2718747</v>
      </c>
      <c r="G84" s="32">
        <v>110.89</v>
      </c>
      <c r="H84" s="32" t="s">
        <v>944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45366</v>
      </c>
      <c r="B85" s="32" t="s">
        <v>1175</v>
      </c>
      <c r="C85" s="31" t="s">
        <v>1176</v>
      </c>
      <c r="D85" s="31" t="s">
        <v>1177</v>
      </c>
      <c r="E85" s="31" t="s">
        <v>561</v>
      </c>
      <c r="F85" s="84">
        <v>79918</v>
      </c>
      <c r="G85" s="32">
        <v>49.74</v>
      </c>
      <c r="H85" s="32" t="s">
        <v>944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45366</v>
      </c>
      <c r="B86" s="32" t="s">
        <v>1175</v>
      </c>
      <c r="C86" s="31" t="s">
        <v>1176</v>
      </c>
      <c r="D86" s="31" t="s">
        <v>1178</v>
      </c>
      <c r="E86" s="31" t="s">
        <v>561</v>
      </c>
      <c r="F86" s="84">
        <v>125000</v>
      </c>
      <c r="G86" s="32">
        <v>52.33</v>
      </c>
      <c r="H86" s="32" t="s">
        <v>944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45366</v>
      </c>
      <c r="B87" s="32" t="s">
        <v>1179</v>
      </c>
      <c r="C87" s="31" t="s">
        <v>1180</v>
      </c>
      <c r="D87" s="31" t="s">
        <v>1181</v>
      </c>
      <c r="E87" s="31" t="s">
        <v>561</v>
      </c>
      <c r="F87" s="84">
        <v>250000</v>
      </c>
      <c r="G87" s="32">
        <v>255.41</v>
      </c>
      <c r="H87" s="32" t="s">
        <v>944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45366</v>
      </c>
      <c r="B88" s="32" t="s">
        <v>1182</v>
      </c>
      <c r="C88" s="31" t="s">
        <v>1183</v>
      </c>
      <c r="D88" s="31" t="s">
        <v>1184</v>
      </c>
      <c r="E88" s="31" t="s">
        <v>561</v>
      </c>
      <c r="F88" s="84">
        <v>3035</v>
      </c>
      <c r="G88" s="32">
        <v>12.9</v>
      </c>
      <c r="H88" s="32" t="s">
        <v>944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45366</v>
      </c>
      <c r="B89" s="32" t="s">
        <v>1185</v>
      </c>
      <c r="C89" s="31" t="s">
        <v>1186</v>
      </c>
      <c r="D89" s="31" t="s">
        <v>1187</v>
      </c>
      <c r="E89" s="31" t="s">
        <v>561</v>
      </c>
      <c r="F89" s="84">
        <v>108800</v>
      </c>
      <c r="G89" s="32">
        <v>251.8</v>
      </c>
      <c r="H89" s="32" t="s">
        <v>944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45366</v>
      </c>
      <c r="B90" s="32" t="s">
        <v>1188</v>
      </c>
      <c r="C90" s="31" t="s">
        <v>1189</v>
      </c>
      <c r="D90" s="31" t="s">
        <v>1190</v>
      </c>
      <c r="E90" s="31" t="s">
        <v>561</v>
      </c>
      <c r="F90" s="84">
        <v>7227413</v>
      </c>
      <c r="G90" s="32">
        <v>94.36</v>
      </c>
      <c r="H90" s="32" t="s">
        <v>944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45366</v>
      </c>
      <c r="B91" s="32" t="s">
        <v>1188</v>
      </c>
      <c r="C91" s="31" t="s">
        <v>1189</v>
      </c>
      <c r="D91" s="31" t="s">
        <v>1191</v>
      </c>
      <c r="E91" s="31" t="s">
        <v>561</v>
      </c>
      <c r="F91" s="84">
        <v>6698521</v>
      </c>
      <c r="G91" s="32">
        <v>94.36</v>
      </c>
      <c r="H91" s="32" t="s">
        <v>944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45366</v>
      </c>
      <c r="B92" s="32" t="s">
        <v>1192</v>
      </c>
      <c r="C92" s="31" t="s">
        <v>1193</v>
      </c>
      <c r="D92" s="31" t="s">
        <v>1103</v>
      </c>
      <c r="E92" s="31" t="s">
        <v>561</v>
      </c>
      <c r="F92" s="84">
        <v>30000</v>
      </c>
      <c r="G92" s="32">
        <v>877.56</v>
      </c>
      <c r="H92" s="32" t="s">
        <v>944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45366</v>
      </c>
      <c r="B93" s="32" t="s">
        <v>986</v>
      </c>
      <c r="C93" s="31" t="s">
        <v>987</v>
      </c>
      <c r="D93" s="31" t="s">
        <v>943</v>
      </c>
      <c r="E93" s="31" t="s">
        <v>561</v>
      </c>
      <c r="F93" s="84">
        <v>880274</v>
      </c>
      <c r="G93" s="32">
        <v>131.61000000000001</v>
      </c>
      <c r="H93" s="32" t="s">
        <v>944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45366</v>
      </c>
      <c r="B94" s="32" t="s">
        <v>986</v>
      </c>
      <c r="C94" s="31" t="s">
        <v>987</v>
      </c>
      <c r="D94" s="31" t="s">
        <v>942</v>
      </c>
      <c r="E94" s="31" t="s">
        <v>561</v>
      </c>
      <c r="F94" s="84">
        <v>923703</v>
      </c>
      <c r="G94" s="32">
        <v>132.77000000000001</v>
      </c>
      <c r="H94" s="32" t="s">
        <v>944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45366</v>
      </c>
      <c r="B95" s="32" t="s">
        <v>1194</v>
      </c>
      <c r="C95" s="31" t="s">
        <v>1195</v>
      </c>
      <c r="D95" s="31" t="s">
        <v>1196</v>
      </c>
      <c r="E95" s="31" t="s">
        <v>561</v>
      </c>
      <c r="F95" s="84">
        <v>130000</v>
      </c>
      <c r="G95" s="32">
        <v>79.55</v>
      </c>
      <c r="H95" s="32" t="s">
        <v>944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45366</v>
      </c>
      <c r="B96" s="32" t="s">
        <v>1040</v>
      </c>
      <c r="C96" s="31" t="s">
        <v>1041</v>
      </c>
      <c r="D96" s="31" t="s">
        <v>1042</v>
      </c>
      <c r="E96" s="31" t="s">
        <v>561</v>
      </c>
      <c r="F96" s="84">
        <v>1877015</v>
      </c>
      <c r="G96" s="32">
        <v>11.15</v>
      </c>
      <c r="H96" s="32" t="s">
        <v>944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45366</v>
      </c>
      <c r="B97" s="32" t="s">
        <v>1067</v>
      </c>
      <c r="C97" s="31" t="s">
        <v>1068</v>
      </c>
      <c r="D97" s="31" t="s">
        <v>1069</v>
      </c>
      <c r="E97" s="31" t="s">
        <v>561</v>
      </c>
      <c r="F97" s="84">
        <v>180000</v>
      </c>
      <c r="G97" s="32">
        <v>22.79</v>
      </c>
      <c r="H97" s="32" t="s">
        <v>944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45366</v>
      </c>
      <c r="B98" s="32" t="s">
        <v>1070</v>
      </c>
      <c r="C98" s="31" t="s">
        <v>1071</v>
      </c>
      <c r="D98" s="31" t="s">
        <v>1197</v>
      </c>
      <c r="E98" s="31" t="s">
        <v>561</v>
      </c>
      <c r="F98" s="84">
        <v>104000</v>
      </c>
      <c r="G98" s="32">
        <v>20.2</v>
      </c>
      <c r="H98" s="32" t="s">
        <v>944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45366</v>
      </c>
      <c r="B99" s="32" t="s">
        <v>1076</v>
      </c>
      <c r="C99" s="31" t="s">
        <v>1077</v>
      </c>
      <c r="D99" s="31" t="s">
        <v>1078</v>
      </c>
      <c r="E99" s="31" t="s">
        <v>561</v>
      </c>
      <c r="F99" s="84">
        <v>32000</v>
      </c>
      <c r="G99" s="32">
        <v>40.28</v>
      </c>
      <c r="H99" s="32" t="s">
        <v>944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45366</v>
      </c>
      <c r="B100" s="32" t="s">
        <v>1198</v>
      </c>
      <c r="C100" s="31" t="s">
        <v>1199</v>
      </c>
      <c r="D100" s="31" t="s">
        <v>1200</v>
      </c>
      <c r="E100" s="31" t="s">
        <v>561</v>
      </c>
      <c r="F100" s="84">
        <v>335366</v>
      </c>
      <c r="G100" s="32">
        <v>125.38</v>
      </c>
      <c r="H100" s="32" t="s">
        <v>944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45366</v>
      </c>
      <c r="B101" s="32" t="s">
        <v>1198</v>
      </c>
      <c r="C101" s="31" t="s">
        <v>1199</v>
      </c>
      <c r="D101" s="31" t="s">
        <v>1201</v>
      </c>
      <c r="E101" s="31" t="s">
        <v>561</v>
      </c>
      <c r="F101" s="84">
        <v>12000</v>
      </c>
      <c r="G101" s="32">
        <v>126.41</v>
      </c>
      <c r="H101" s="32" t="s">
        <v>944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45366</v>
      </c>
      <c r="B102" s="32" t="s">
        <v>1202</v>
      </c>
      <c r="C102" s="31" t="s">
        <v>1203</v>
      </c>
      <c r="D102" s="31" t="s">
        <v>1168</v>
      </c>
      <c r="E102" s="31" t="s">
        <v>561</v>
      </c>
      <c r="F102" s="84">
        <v>15782629</v>
      </c>
      <c r="G102" s="32">
        <v>29.35</v>
      </c>
      <c r="H102" s="32" t="s">
        <v>944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45366</v>
      </c>
      <c r="B103" s="32" t="s">
        <v>512</v>
      </c>
      <c r="C103" s="31" t="s">
        <v>1204</v>
      </c>
      <c r="D103" s="31" t="s">
        <v>1205</v>
      </c>
      <c r="E103" s="31" t="s">
        <v>561</v>
      </c>
      <c r="F103" s="84">
        <v>10899</v>
      </c>
      <c r="G103" s="32">
        <v>3814.33</v>
      </c>
      <c r="H103" s="32" t="s">
        <v>944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45366</v>
      </c>
      <c r="B104" s="32" t="s">
        <v>512</v>
      </c>
      <c r="C104" s="31" t="s">
        <v>1204</v>
      </c>
      <c r="D104" s="31" t="s">
        <v>1191</v>
      </c>
      <c r="E104" s="31" t="s">
        <v>561</v>
      </c>
      <c r="F104" s="84">
        <v>885527</v>
      </c>
      <c r="G104" s="32">
        <v>3796.45</v>
      </c>
      <c r="H104" s="32" t="s">
        <v>944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45366</v>
      </c>
      <c r="B105" s="32" t="s">
        <v>512</v>
      </c>
      <c r="C105" s="31" t="s">
        <v>1204</v>
      </c>
      <c r="D105" s="31" t="s">
        <v>1190</v>
      </c>
      <c r="E105" s="31" t="s">
        <v>561</v>
      </c>
      <c r="F105" s="84">
        <v>912901</v>
      </c>
      <c r="G105" s="32">
        <v>3796.45</v>
      </c>
      <c r="H105" s="32" t="s">
        <v>944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45366</v>
      </c>
      <c r="B106" s="32" t="s">
        <v>1043</v>
      </c>
      <c r="C106" s="31" t="s">
        <v>1044</v>
      </c>
      <c r="D106" s="31" t="s">
        <v>1045</v>
      </c>
      <c r="E106" s="31" t="s">
        <v>561</v>
      </c>
      <c r="F106" s="84">
        <v>693875</v>
      </c>
      <c r="G106" s="32">
        <v>185.15</v>
      </c>
      <c r="H106" s="32" t="s">
        <v>944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45366</v>
      </c>
      <c r="B107" s="32" t="s">
        <v>1206</v>
      </c>
      <c r="C107" s="31" t="s">
        <v>1207</v>
      </c>
      <c r="D107" s="31" t="s">
        <v>1208</v>
      </c>
      <c r="E107" s="31" t="s">
        <v>561</v>
      </c>
      <c r="F107" s="84">
        <v>7664879</v>
      </c>
      <c r="G107" s="32">
        <v>3.75</v>
      </c>
      <c r="H107" s="32" t="s">
        <v>944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45366</v>
      </c>
      <c r="B108" s="32" t="s">
        <v>1209</v>
      </c>
      <c r="C108" s="31" t="s">
        <v>1210</v>
      </c>
      <c r="D108" s="31" t="s">
        <v>1168</v>
      </c>
      <c r="E108" s="31" t="s">
        <v>561</v>
      </c>
      <c r="F108" s="84">
        <v>77692</v>
      </c>
      <c r="G108" s="32">
        <v>8201.5400000000009</v>
      </c>
      <c r="H108" s="32" t="s">
        <v>944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45366</v>
      </c>
      <c r="B109" s="32" t="s">
        <v>1166</v>
      </c>
      <c r="C109" s="31" t="s">
        <v>1167</v>
      </c>
      <c r="D109" s="31" t="s">
        <v>1205</v>
      </c>
      <c r="E109" s="31" t="s">
        <v>562</v>
      </c>
      <c r="F109" s="84">
        <v>1154613</v>
      </c>
      <c r="G109" s="32">
        <v>385.15</v>
      </c>
      <c r="H109" s="32" t="s">
        <v>944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45366</v>
      </c>
      <c r="B110" s="32" t="s">
        <v>1072</v>
      </c>
      <c r="C110" s="31" t="s">
        <v>1073</v>
      </c>
      <c r="D110" s="31" t="s">
        <v>1045</v>
      </c>
      <c r="E110" s="31" t="s">
        <v>562</v>
      </c>
      <c r="F110" s="84">
        <v>170000</v>
      </c>
      <c r="G110" s="32">
        <v>106.38</v>
      </c>
      <c r="H110" s="32" t="s">
        <v>944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45366</v>
      </c>
      <c r="B111" s="32" t="s">
        <v>1171</v>
      </c>
      <c r="C111" s="31" t="s">
        <v>1172</v>
      </c>
      <c r="D111" s="31" t="s">
        <v>1211</v>
      </c>
      <c r="E111" s="31" t="s">
        <v>562</v>
      </c>
      <c r="F111" s="84">
        <v>650301</v>
      </c>
      <c r="G111" s="32">
        <v>222.21</v>
      </c>
      <c r="H111" s="32" t="s">
        <v>944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45366</v>
      </c>
      <c r="B112" s="32" t="s">
        <v>1171</v>
      </c>
      <c r="C112" s="31" t="s">
        <v>1172</v>
      </c>
      <c r="D112" s="31" t="s">
        <v>942</v>
      </c>
      <c r="E112" s="31" t="s">
        <v>562</v>
      </c>
      <c r="F112" s="84">
        <v>612094</v>
      </c>
      <c r="G112" s="32">
        <v>228.18</v>
      </c>
      <c r="H112" s="32" t="s">
        <v>944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45366</v>
      </c>
      <c r="B113" s="32" t="s">
        <v>1064</v>
      </c>
      <c r="C113" s="31" t="s">
        <v>1065</v>
      </c>
      <c r="D113" s="31" t="s">
        <v>1066</v>
      </c>
      <c r="E113" s="31" t="s">
        <v>562</v>
      </c>
      <c r="F113" s="84">
        <v>278226</v>
      </c>
      <c r="G113" s="32">
        <v>138.52000000000001</v>
      </c>
      <c r="H113" s="32" t="s">
        <v>944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45366</v>
      </c>
      <c r="B114" s="32" t="s">
        <v>1173</v>
      </c>
      <c r="C114" s="31" t="s">
        <v>1174</v>
      </c>
      <c r="D114" s="31" t="s">
        <v>1205</v>
      </c>
      <c r="E114" s="31" t="s">
        <v>562</v>
      </c>
      <c r="F114" s="84">
        <v>390672</v>
      </c>
      <c r="G114" s="32">
        <v>730.92</v>
      </c>
      <c r="H114" s="32" t="s">
        <v>944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45366</v>
      </c>
      <c r="B115" s="32" t="s">
        <v>1038</v>
      </c>
      <c r="C115" s="31" t="s">
        <v>1039</v>
      </c>
      <c r="D115" s="31" t="s">
        <v>942</v>
      </c>
      <c r="E115" s="31" t="s">
        <v>562</v>
      </c>
      <c r="F115" s="84">
        <v>2718747</v>
      </c>
      <c r="G115" s="32">
        <v>110.94</v>
      </c>
      <c r="H115" s="32" t="s">
        <v>944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45366</v>
      </c>
      <c r="B116" s="32" t="s">
        <v>1038</v>
      </c>
      <c r="C116" s="31" t="s">
        <v>1039</v>
      </c>
      <c r="D116" s="31" t="s">
        <v>943</v>
      </c>
      <c r="E116" s="31" t="s">
        <v>562</v>
      </c>
      <c r="F116" s="84">
        <v>4535093</v>
      </c>
      <c r="G116" s="32">
        <v>111.89</v>
      </c>
      <c r="H116" s="32" t="s">
        <v>944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45366</v>
      </c>
      <c r="B117" s="32" t="s">
        <v>1212</v>
      </c>
      <c r="C117" s="31" t="s">
        <v>1213</v>
      </c>
      <c r="D117" s="31" t="s">
        <v>1214</v>
      </c>
      <c r="E117" s="31" t="s">
        <v>562</v>
      </c>
      <c r="F117" s="84">
        <v>38000</v>
      </c>
      <c r="G117" s="32">
        <v>35.119999999999997</v>
      </c>
      <c r="H117" s="32" t="s">
        <v>944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45366</v>
      </c>
      <c r="B118" s="32" t="s">
        <v>1175</v>
      </c>
      <c r="C118" s="31" t="s">
        <v>1176</v>
      </c>
      <c r="D118" s="31" t="s">
        <v>1215</v>
      </c>
      <c r="E118" s="31" t="s">
        <v>562</v>
      </c>
      <c r="F118" s="84">
        <v>119533</v>
      </c>
      <c r="G118" s="32">
        <v>52.4</v>
      </c>
      <c r="H118" s="32" t="s">
        <v>944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45366</v>
      </c>
      <c r="B119" s="32" t="s">
        <v>1175</v>
      </c>
      <c r="C119" s="31" t="s">
        <v>1176</v>
      </c>
      <c r="D119" s="31" t="s">
        <v>1177</v>
      </c>
      <c r="E119" s="31" t="s">
        <v>562</v>
      </c>
      <c r="F119" s="84">
        <v>79918</v>
      </c>
      <c r="G119" s="32">
        <v>50.13</v>
      </c>
      <c r="H119" s="32" t="s">
        <v>944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45366</v>
      </c>
      <c r="B120" s="32" t="s">
        <v>1182</v>
      </c>
      <c r="C120" s="31" t="s">
        <v>1183</v>
      </c>
      <c r="D120" s="31" t="s">
        <v>1184</v>
      </c>
      <c r="E120" s="31" t="s">
        <v>562</v>
      </c>
      <c r="F120" s="84">
        <v>1157588</v>
      </c>
      <c r="G120" s="32">
        <v>13</v>
      </c>
      <c r="H120" s="32" t="s">
        <v>944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45366</v>
      </c>
      <c r="B121" s="32" t="s">
        <v>1216</v>
      </c>
      <c r="C121" s="31" t="s">
        <v>1217</v>
      </c>
      <c r="D121" s="31" t="s">
        <v>1218</v>
      </c>
      <c r="E121" s="31" t="s">
        <v>562</v>
      </c>
      <c r="F121" s="84">
        <v>45600</v>
      </c>
      <c r="G121" s="32">
        <v>83.06</v>
      </c>
      <c r="H121" s="32" t="s">
        <v>944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45366</v>
      </c>
      <c r="B122" s="32" t="s">
        <v>1185</v>
      </c>
      <c r="C122" s="31" t="s">
        <v>1186</v>
      </c>
      <c r="D122" s="31" t="s">
        <v>1045</v>
      </c>
      <c r="E122" s="31" t="s">
        <v>562</v>
      </c>
      <c r="F122" s="84">
        <v>155200</v>
      </c>
      <c r="G122" s="32">
        <v>254.62</v>
      </c>
      <c r="H122" s="32" t="s">
        <v>944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45366</v>
      </c>
      <c r="B123" s="32" t="s">
        <v>1188</v>
      </c>
      <c r="C123" s="31" t="s">
        <v>1189</v>
      </c>
      <c r="D123" s="31" t="s">
        <v>1205</v>
      </c>
      <c r="E123" s="31" t="s">
        <v>562</v>
      </c>
      <c r="F123" s="84">
        <v>7224720</v>
      </c>
      <c r="G123" s="32">
        <v>93.54</v>
      </c>
      <c r="H123" s="32" t="s">
        <v>944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45366</v>
      </c>
      <c r="B124" s="32" t="s">
        <v>986</v>
      </c>
      <c r="C124" s="31" t="s">
        <v>987</v>
      </c>
      <c r="D124" s="31" t="s">
        <v>943</v>
      </c>
      <c r="E124" s="31" t="s">
        <v>562</v>
      </c>
      <c r="F124" s="84">
        <v>949245</v>
      </c>
      <c r="G124" s="32">
        <v>131.99</v>
      </c>
      <c r="H124" s="32" t="s">
        <v>944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45366</v>
      </c>
      <c r="B125" s="32" t="s">
        <v>986</v>
      </c>
      <c r="C125" s="31" t="s">
        <v>987</v>
      </c>
      <c r="D125" s="31" t="s">
        <v>942</v>
      </c>
      <c r="E125" s="31" t="s">
        <v>562</v>
      </c>
      <c r="F125" s="84">
        <v>923703</v>
      </c>
      <c r="G125" s="32">
        <v>132.88</v>
      </c>
      <c r="H125" s="32" t="s">
        <v>944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45366</v>
      </c>
      <c r="B126" s="32" t="s">
        <v>1194</v>
      </c>
      <c r="C126" s="31" t="s">
        <v>1195</v>
      </c>
      <c r="D126" s="31" t="s">
        <v>1219</v>
      </c>
      <c r="E126" s="31" t="s">
        <v>562</v>
      </c>
      <c r="F126" s="84">
        <v>130000</v>
      </c>
      <c r="G126" s="32">
        <v>79.55</v>
      </c>
      <c r="H126" s="32" t="s">
        <v>944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45366</v>
      </c>
      <c r="B127" s="32" t="s">
        <v>1040</v>
      </c>
      <c r="C127" s="31" t="s">
        <v>1041</v>
      </c>
      <c r="D127" s="31" t="s">
        <v>1046</v>
      </c>
      <c r="E127" s="31" t="s">
        <v>562</v>
      </c>
      <c r="F127" s="84">
        <v>1902116</v>
      </c>
      <c r="G127" s="32">
        <v>11.15</v>
      </c>
      <c r="H127" s="32" t="s">
        <v>944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45366</v>
      </c>
      <c r="B128" s="32" t="s">
        <v>1067</v>
      </c>
      <c r="C128" s="31" t="s">
        <v>1068</v>
      </c>
      <c r="D128" s="31" t="s">
        <v>1074</v>
      </c>
      <c r="E128" s="31" t="s">
        <v>562</v>
      </c>
      <c r="F128" s="84">
        <v>100000</v>
      </c>
      <c r="G128" s="32">
        <v>22.8</v>
      </c>
      <c r="H128" s="32" t="s">
        <v>944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45366</v>
      </c>
      <c r="B129" s="32" t="s">
        <v>1067</v>
      </c>
      <c r="C129" s="31" t="s">
        <v>1068</v>
      </c>
      <c r="D129" s="31" t="s">
        <v>1069</v>
      </c>
      <c r="E129" s="31" t="s">
        <v>562</v>
      </c>
      <c r="F129" s="84">
        <v>120000</v>
      </c>
      <c r="G129" s="32">
        <v>22.9</v>
      </c>
      <c r="H129" s="32" t="s">
        <v>944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45366</v>
      </c>
      <c r="B130" s="32" t="s">
        <v>1070</v>
      </c>
      <c r="C130" s="31" t="s">
        <v>1071</v>
      </c>
      <c r="D130" s="31" t="s">
        <v>1075</v>
      </c>
      <c r="E130" s="31" t="s">
        <v>562</v>
      </c>
      <c r="F130" s="84">
        <v>108000</v>
      </c>
      <c r="G130" s="32">
        <v>20.14</v>
      </c>
      <c r="H130" s="32" t="s">
        <v>944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45366</v>
      </c>
      <c r="B131" s="32" t="s">
        <v>1198</v>
      </c>
      <c r="C131" s="31" t="s">
        <v>1199</v>
      </c>
      <c r="D131" s="31" t="s">
        <v>1201</v>
      </c>
      <c r="E131" s="31" t="s">
        <v>562</v>
      </c>
      <c r="F131" s="84">
        <v>301311</v>
      </c>
      <c r="G131" s="32">
        <v>125.01</v>
      </c>
      <c r="H131" s="32" t="s">
        <v>944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2.75" customHeight="1">
      <c r="A132" s="83">
        <v>45366</v>
      </c>
      <c r="B132" s="32" t="s">
        <v>512</v>
      </c>
      <c r="C132" s="31" t="s">
        <v>1204</v>
      </c>
      <c r="D132" s="31" t="s">
        <v>1205</v>
      </c>
      <c r="E132" s="31" t="s">
        <v>562</v>
      </c>
      <c r="F132" s="84">
        <v>663867</v>
      </c>
      <c r="G132" s="32">
        <v>3797.03</v>
      </c>
      <c r="H132" s="32" t="s">
        <v>944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</row>
    <row r="133" spans="1:28" ht="12.75" customHeight="1">
      <c r="A133" s="83">
        <v>45366</v>
      </c>
      <c r="B133" s="32" t="s">
        <v>1043</v>
      </c>
      <c r="C133" s="31" t="s">
        <v>1044</v>
      </c>
      <c r="D133" s="31" t="s">
        <v>1045</v>
      </c>
      <c r="E133" s="31" t="s">
        <v>562</v>
      </c>
      <c r="F133" s="84">
        <v>693875</v>
      </c>
      <c r="G133" s="32">
        <v>185.16</v>
      </c>
      <c r="H133" s="32" t="s">
        <v>944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</row>
    <row r="134" spans="1:28" ht="12.75" customHeight="1">
      <c r="A134" s="83">
        <v>45366</v>
      </c>
      <c r="B134" s="32" t="s">
        <v>1206</v>
      </c>
      <c r="C134" s="31" t="s">
        <v>1207</v>
      </c>
      <c r="D134" s="31" t="s">
        <v>1208</v>
      </c>
      <c r="E134" s="31" t="s">
        <v>562</v>
      </c>
      <c r="F134" s="84">
        <v>7664879</v>
      </c>
      <c r="G134" s="32">
        <v>3.73</v>
      </c>
      <c r="H134" s="32" t="s">
        <v>944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</row>
    <row r="135" spans="1:28" ht="12.75" customHeight="1">
      <c r="A135" s="83"/>
      <c r="B135" s="32"/>
      <c r="C135" s="31"/>
      <c r="D135" s="31"/>
      <c r="E135" s="31"/>
      <c r="F135" s="84"/>
      <c r="G135" s="32"/>
      <c r="H135" s="3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</row>
    <row r="136" spans="1:28" ht="12.75" customHeight="1">
      <c r="A136" s="83"/>
      <c r="B136" s="32"/>
      <c r="C136" s="31"/>
      <c r="D136" s="31"/>
      <c r="E136" s="31"/>
      <c r="F136" s="84"/>
      <c r="G136" s="32"/>
      <c r="H136" s="3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</row>
    <row r="137" spans="1:28" ht="12.75" customHeight="1">
      <c r="A137" s="83"/>
      <c r="B137" s="32"/>
      <c r="C137" s="31"/>
      <c r="D137" s="31"/>
      <c r="E137" s="31"/>
      <c r="F137" s="84"/>
      <c r="G137" s="32"/>
      <c r="H137" s="3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</row>
    <row r="138" spans="1:28" ht="12.75" customHeight="1">
      <c r="A138" s="83"/>
      <c r="B138" s="32"/>
      <c r="C138" s="31"/>
      <c r="D138" s="31"/>
      <c r="E138" s="31"/>
      <c r="F138" s="84"/>
      <c r="G138" s="32"/>
      <c r="H138" s="3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</row>
    <row r="139" spans="1:28" ht="12.75" customHeight="1">
      <c r="A139" s="83"/>
      <c r="B139" s="32"/>
      <c r="C139" s="31"/>
      <c r="D139" s="31"/>
      <c r="E139" s="31"/>
      <c r="F139" s="84"/>
      <c r="G139" s="32"/>
      <c r="H139" s="3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</row>
    <row r="140" spans="1:28" ht="12.75" customHeight="1">
      <c r="A140" s="83"/>
      <c r="B140" s="32"/>
      <c r="C140" s="31"/>
      <c r="D140" s="31"/>
      <c r="E140" s="31"/>
      <c r="F140" s="84"/>
      <c r="G140" s="32"/>
      <c r="H140" s="3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</row>
    <row r="141" spans="1:28" ht="12.75" customHeight="1">
      <c r="A141" s="83"/>
      <c r="B141" s="32"/>
      <c r="C141" s="31"/>
      <c r="D141" s="31"/>
      <c r="E141" s="31"/>
      <c r="F141" s="84"/>
      <c r="G141" s="32"/>
      <c r="H141" s="3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</row>
    <row r="142" spans="1:28" ht="12.75" customHeight="1">
      <c r="A142" s="83"/>
      <c r="B142" s="32"/>
      <c r="C142" s="31"/>
      <c r="D142" s="31"/>
      <c r="E142" s="31"/>
      <c r="F142" s="84"/>
      <c r="G142" s="32"/>
      <c r="H142" s="3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</row>
    <row r="143" spans="1:28" ht="12.75" customHeight="1">
      <c r="A143" s="83"/>
      <c r="B143" s="32"/>
      <c r="C143" s="31"/>
      <c r="D143" s="31"/>
      <c r="E143" s="31"/>
      <c r="F143" s="84"/>
      <c r="G143" s="32"/>
      <c r="H143" s="3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</row>
    <row r="144" spans="1:28" ht="12.75" customHeight="1">
      <c r="A144" s="83"/>
      <c r="B144" s="32"/>
      <c r="C144" s="31"/>
      <c r="D144" s="31"/>
      <c r="E144" s="31"/>
      <c r="F144" s="84"/>
      <c r="G144" s="32"/>
      <c r="H144" s="3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</row>
    <row r="145" spans="1:28" ht="12.75" customHeight="1">
      <c r="A145" s="83"/>
      <c r="B145" s="32"/>
      <c r="C145" s="31"/>
      <c r="D145" s="31"/>
      <c r="E145" s="31"/>
      <c r="F145" s="84"/>
      <c r="G145" s="32"/>
      <c r="H145" s="3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</row>
    <row r="146" spans="1:28" ht="12.75" customHeight="1">
      <c r="A146" s="83"/>
      <c r="B146" s="32"/>
      <c r="C146" s="31"/>
      <c r="D146" s="31"/>
      <c r="E146" s="31"/>
      <c r="F146" s="84"/>
      <c r="G146" s="32"/>
      <c r="H146" s="3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</row>
    <row r="147" spans="1:28" ht="12.75" customHeight="1">
      <c r="A147" s="83"/>
      <c r="B147" s="32"/>
      <c r="C147" s="31"/>
      <c r="D147" s="31"/>
      <c r="E147" s="31"/>
      <c r="F147" s="84"/>
      <c r="G147" s="32"/>
      <c r="H147" s="3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</row>
    <row r="148" spans="1:28" ht="12.75" customHeight="1">
      <c r="A148" s="83"/>
      <c r="B148" s="32"/>
      <c r="C148" s="31"/>
      <c r="D148" s="31"/>
      <c r="E148" s="31"/>
      <c r="F148" s="84"/>
      <c r="G148" s="32"/>
      <c r="H148" s="3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</row>
    <row r="149" spans="1:28" ht="12.75" customHeight="1">
      <c r="A149" s="83"/>
      <c r="B149" s="32"/>
      <c r="C149" s="31"/>
      <c r="D149" s="31"/>
      <c r="E149" s="31"/>
      <c r="F149" s="84"/>
      <c r="G149" s="32"/>
      <c r="H149" s="3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</row>
    <row r="150" spans="1:28" ht="12.75" customHeight="1">
      <c r="A150" s="83"/>
      <c r="B150" s="32"/>
      <c r="C150" s="31"/>
      <c r="D150" s="31"/>
      <c r="E150" s="31"/>
      <c r="F150" s="84"/>
      <c r="G150" s="32"/>
      <c r="H150" s="3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503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925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45369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563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564</v>
      </c>
      <c r="E9" s="93" t="s">
        <v>565</v>
      </c>
      <c r="F9" s="93" t="s">
        <v>566</v>
      </c>
      <c r="G9" s="93" t="s">
        <v>567</v>
      </c>
      <c r="H9" s="93" t="s">
        <v>568</v>
      </c>
      <c r="I9" s="93" t="s">
        <v>569</v>
      </c>
      <c r="J9" s="92" t="s">
        <v>570</v>
      </c>
      <c r="K9" s="93" t="s">
        <v>571</v>
      </c>
      <c r="L9" s="95" t="s">
        <v>572</v>
      </c>
      <c r="M9" s="95" t="s">
        <v>573</v>
      </c>
      <c r="N9" s="93" t="s">
        <v>574</v>
      </c>
      <c r="O9" s="272" t="s">
        <v>575</v>
      </c>
      <c r="P9" s="219" t="s">
        <v>576</v>
      </c>
      <c r="Q9" s="219" t="s">
        <v>853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73">
        <v>1</v>
      </c>
      <c r="B10" s="274">
        <v>45321</v>
      </c>
      <c r="C10" s="275"/>
      <c r="D10" s="276" t="s">
        <v>211</v>
      </c>
      <c r="E10" s="277" t="s">
        <v>577</v>
      </c>
      <c r="F10" s="308">
        <v>2870</v>
      </c>
      <c r="G10" s="205">
        <v>2640</v>
      </c>
      <c r="H10" s="308">
        <v>3024</v>
      </c>
      <c r="I10" s="308" t="s">
        <v>870</v>
      </c>
      <c r="J10" s="278" t="s">
        <v>937</v>
      </c>
      <c r="K10" s="278">
        <f t="shared" ref="K10" si="0">H10-F10</f>
        <v>154</v>
      </c>
      <c r="L10" s="279">
        <f t="shared" ref="L10" si="1">(F10*-0.3)/100</f>
        <v>-8.61</v>
      </c>
      <c r="M10" s="280">
        <f t="shared" ref="M10" si="2">(K10+L10)/F10</f>
        <v>5.065853658536585E-2</v>
      </c>
      <c r="N10" s="278" t="s">
        <v>580</v>
      </c>
      <c r="O10" s="281">
        <v>45355</v>
      </c>
      <c r="P10" s="294"/>
      <c r="Q10" s="260"/>
      <c r="S10" s="37" t="s">
        <v>579</v>
      </c>
    </row>
    <row r="11" spans="1:27" ht="15" customHeight="1">
      <c r="A11" s="352">
        <v>2</v>
      </c>
      <c r="B11" s="353">
        <v>45328</v>
      </c>
      <c r="C11" s="354"/>
      <c r="D11" s="355" t="s">
        <v>352</v>
      </c>
      <c r="E11" s="356" t="s">
        <v>577</v>
      </c>
      <c r="F11" s="323">
        <v>1085</v>
      </c>
      <c r="G11" s="324">
        <v>1030</v>
      </c>
      <c r="H11" s="323">
        <v>1090</v>
      </c>
      <c r="I11" s="323" t="s">
        <v>871</v>
      </c>
      <c r="J11" s="325" t="s">
        <v>945</v>
      </c>
      <c r="K11" s="325">
        <f t="shared" ref="K11" si="3">H11-F11</f>
        <v>5</v>
      </c>
      <c r="L11" s="357">
        <f t="shared" ref="L11" si="4">(F11*-0.3)/100</f>
        <v>-3.2549999999999999</v>
      </c>
      <c r="M11" s="358">
        <f t="shared" ref="M11" si="5">(K11+L11)/F11</f>
        <v>1.6082949308755762E-3</v>
      </c>
      <c r="N11" s="325" t="s">
        <v>597</v>
      </c>
      <c r="O11" s="359">
        <v>45366</v>
      </c>
      <c r="P11" s="360"/>
      <c r="Q11" s="260"/>
      <c r="S11" s="37" t="s">
        <v>579</v>
      </c>
    </row>
    <row r="12" spans="1:27" ht="15" customHeight="1">
      <c r="A12" s="211">
        <v>3</v>
      </c>
      <c r="B12" s="208">
        <v>45330</v>
      </c>
      <c r="C12" s="212"/>
      <c r="D12" s="216" t="s">
        <v>168</v>
      </c>
      <c r="E12" s="213" t="s">
        <v>577</v>
      </c>
      <c r="F12" s="207" t="s">
        <v>872</v>
      </c>
      <c r="G12" s="209">
        <v>4990</v>
      </c>
      <c r="H12" s="207"/>
      <c r="I12" s="207" t="s">
        <v>873</v>
      </c>
      <c r="J12" s="209" t="s">
        <v>578</v>
      </c>
      <c r="K12" s="209"/>
      <c r="L12" s="210"/>
      <c r="M12" s="214"/>
      <c r="N12" s="209"/>
      <c r="O12" s="215"/>
      <c r="P12" s="210">
        <f>VLOOKUP(D12,'MidCap Intra'!$B$11:$C$568,2,0)</f>
        <v>5194.3500000000004</v>
      </c>
      <c r="Q12" s="260"/>
      <c r="S12" s="37" t="s">
        <v>579</v>
      </c>
    </row>
    <row r="13" spans="1:27" ht="15" customHeight="1">
      <c r="A13" s="273">
        <v>4</v>
      </c>
      <c r="B13" s="274">
        <v>45331</v>
      </c>
      <c r="C13" s="275"/>
      <c r="D13" s="276" t="s">
        <v>129</v>
      </c>
      <c r="E13" s="277" t="s">
        <v>577</v>
      </c>
      <c r="F13" s="308">
        <v>1400</v>
      </c>
      <c r="G13" s="205">
        <v>1290</v>
      </c>
      <c r="H13" s="308">
        <v>1470</v>
      </c>
      <c r="I13" s="308" t="s">
        <v>875</v>
      </c>
      <c r="J13" s="278" t="s">
        <v>761</v>
      </c>
      <c r="K13" s="278">
        <f t="shared" ref="K13:K14" si="6">H13-F13</f>
        <v>70</v>
      </c>
      <c r="L13" s="279">
        <f t="shared" ref="L13:L14" si="7">(F13*-0.3)/100</f>
        <v>-4.2</v>
      </c>
      <c r="M13" s="280">
        <f t="shared" ref="M13:M14" si="8">(K13+L13)/F13</f>
        <v>4.7E-2</v>
      </c>
      <c r="N13" s="278" t="s">
        <v>580</v>
      </c>
      <c r="O13" s="281">
        <v>45364</v>
      </c>
      <c r="P13" s="294"/>
      <c r="Q13" s="260"/>
      <c r="S13" s="37" t="s">
        <v>579</v>
      </c>
    </row>
    <row r="14" spans="1:27" ht="15" customHeight="1">
      <c r="A14" s="343">
        <v>5</v>
      </c>
      <c r="B14" s="344">
        <v>45338</v>
      </c>
      <c r="C14" s="345"/>
      <c r="D14" s="346" t="s">
        <v>854</v>
      </c>
      <c r="E14" s="347" t="s">
        <v>577</v>
      </c>
      <c r="F14" s="282">
        <v>853</v>
      </c>
      <c r="G14" s="285">
        <v>805</v>
      </c>
      <c r="H14" s="282">
        <v>805</v>
      </c>
      <c r="I14" s="282" t="s">
        <v>882</v>
      </c>
      <c r="J14" s="291" t="s">
        <v>1024</v>
      </c>
      <c r="K14" s="291">
        <f t="shared" si="6"/>
        <v>-48</v>
      </c>
      <c r="L14" s="348">
        <f t="shared" si="7"/>
        <v>-2.5589999999999997</v>
      </c>
      <c r="M14" s="349">
        <f t="shared" si="8"/>
        <v>-5.9271981242672918E-2</v>
      </c>
      <c r="N14" s="291" t="s">
        <v>590</v>
      </c>
      <c r="O14" s="350">
        <v>45364</v>
      </c>
      <c r="P14" s="351"/>
      <c r="Q14" s="260"/>
      <c r="S14" s="37" t="s">
        <v>771</v>
      </c>
    </row>
    <row r="15" spans="1:27" ht="15" customHeight="1">
      <c r="A15" s="343">
        <v>6</v>
      </c>
      <c r="B15" s="344">
        <v>45343</v>
      </c>
      <c r="C15" s="345"/>
      <c r="D15" s="346" t="s">
        <v>137</v>
      </c>
      <c r="E15" s="347" t="s">
        <v>577</v>
      </c>
      <c r="F15" s="282">
        <v>180</v>
      </c>
      <c r="G15" s="285">
        <v>164</v>
      </c>
      <c r="H15" s="282">
        <v>168</v>
      </c>
      <c r="I15" s="282" t="s">
        <v>901</v>
      </c>
      <c r="J15" s="291" t="s">
        <v>1025</v>
      </c>
      <c r="K15" s="291">
        <f t="shared" ref="K15" si="9">H15-F15</f>
        <v>-12</v>
      </c>
      <c r="L15" s="348">
        <f t="shared" ref="L15" si="10">(F15*-0.3)/100</f>
        <v>-0.54</v>
      </c>
      <c r="M15" s="349">
        <f t="shared" ref="M15" si="11">(K15+L15)/F15</f>
        <v>-6.9666666666666668E-2</v>
      </c>
      <c r="N15" s="291" t="s">
        <v>590</v>
      </c>
      <c r="O15" s="350">
        <v>45364</v>
      </c>
      <c r="P15" s="351"/>
      <c r="Q15" s="260"/>
      <c r="S15" s="37" t="s">
        <v>579</v>
      </c>
    </row>
    <row r="16" spans="1:27" ht="15" customHeight="1">
      <c r="A16" s="343">
        <v>7</v>
      </c>
      <c r="B16" s="344">
        <v>45345</v>
      </c>
      <c r="C16" s="345"/>
      <c r="D16" s="346" t="s">
        <v>874</v>
      </c>
      <c r="E16" s="347" t="s">
        <v>577</v>
      </c>
      <c r="F16" s="282">
        <v>258.75</v>
      </c>
      <c r="G16" s="285">
        <v>238</v>
      </c>
      <c r="H16" s="282">
        <v>238</v>
      </c>
      <c r="I16" s="282" t="s">
        <v>866</v>
      </c>
      <c r="J16" s="291" t="s">
        <v>1022</v>
      </c>
      <c r="K16" s="291">
        <f t="shared" ref="K16" si="12">H16-F16</f>
        <v>-20.75</v>
      </c>
      <c r="L16" s="348">
        <f t="shared" ref="L16" si="13">(F16*-0.3)/100</f>
        <v>-0.77625</v>
      </c>
      <c r="M16" s="349">
        <f t="shared" ref="M16" si="14">(K16+L16)/F16</f>
        <v>-8.3193236714975846E-2</v>
      </c>
      <c r="N16" s="291" t="s">
        <v>590</v>
      </c>
      <c r="O16" s="350">
        <v>45364</v>
      </c>
      <c r="P16" s="351"/>
      <c r="Q16" s="260"/>
      <c r="S16" s="37" t="s">
        <v>579</v>
      </c>
    </row>
    <row r="17" spans="1:19" ht="15" customHeight="1">
      <c r="A17" s="273">
        <v>8</v>
      </c>
      <c r="B17" s="274">
        <v>45351</v>
      </c>
      <c r="C17" s="275"/>
      <c r="D17" s="276" t="s">
        <v>422</v>
      </c>
      <c r="E17" s="277" t="s">
        <v>577</v>
      </c>
      <c r="F17" s="308">
        <v>119.5</v>
      </c>
      <c r="G17" s="205">
        <v>111.8</v>
      </c>
      <c r="H17" s="308">
        <v>125.5</v>
      </c>
      <c r="I17" s="308" t="s">
        <v>908</v>
      </c>
      <c r="J17" s="278" t="s">
        <v>900</v>
      </c>
      <c r="K17" s="278">
        <f t="shared" ref="K17" si="15">H17-F17</f>
        <v>6</v>
      </c>
      <c r="L17" s="279">
        <f t="shared" ref="L17" si="16">(F17*-0.3)/100</f>
        <v>-0.35850000000000004</v>
      </c>
      <c r="M17" s="280">
        <f t="shared" ref="M17" si="17">(K17+L17)/F17</f>
        <v>4.7209205020920499E-2</v>
      </c>
      <c r="N17" s="278" t="s">
        <v>580</v>
      </c>
      <c r="O17" s="281">
        <v>45352</v>
      </c>
      <c r="P17" s="294"/>
      <c r="Q17" s="260"/>
      <c r="S17" s="37" t="s">
        <v>579</v>
      </c>
    </row>
    <row r="18" spans="1:19" ht="15" customHeight="1">
      <c r="A18" s="211">
        <v>9</v>
      </c>
      <c r="B18" s="208">
        <v>45352</v>
      </c>
      <c r="C18" s="212"/>
      <c r="D18" s="216" t="s">
        <v>240</v>
      </c>
      <c r="E18" s="213" t="s">
        <v>577</v>
      </c>
      <c r="F18" s="207" t="s">
        <v>917</v>
      </c>
      <c r="G18" s="209">
        <v>477.5</v>
      </c>
      <c r="H18" s="207"/>
      <c r="I18" s="207" t="s">
        <v>918</v>
      </c>
      <c r="J18" s="209" t="s">
        <v>578</v>
      </c>
      <c r="K18" s="209"/>
      <c r="L18" s="210"/>
      <c r="M18" s="214"/>
      <c r="N18" s="209"/>
      <c r="O18" s="215"/>
      <c r="P18" s="210">
        <f>VLOOKUP(D18,'MidCap Intra'!$B$11:$C$568,2,0)</f>
        <v>517</v>
      </c>
      <c r="Q18" s="260"/>
      <c r="S18" s="37"/>
    </row>
    <row r="19" spans="1:19" ht="15" customHeight="1">
      <c r="A19" s="273">
        <v>10</v>
      </c>
      <c r="B19" s="274">
        <v>45353</v>
      </c>
      <c r="C19" s="275"/>
      <c r="D19" s="276" t="s">
        <v>212</v>
      </c>
      <c r="E19" s="277" t="s">
        <v>577</v>
      </c>
      <c r="F19" s="308">
        <v>136.75</v>
      </c>
      <c r="G19" s="205">
        <v>128</v>
      </c>
      <c r="H19" s="308">
        <v>144.1</v>
      </c>
      <c r="I19" s="308" t="s">
        <v>928</v>
      </c>
      <c r="J19" s="278" t="s">
        <v>938</v>
      </c>
      <c r="K19" s="278">
        <f t="shared" ref="K19" si="18">H19-F19</f>
        <v>7.3499999999999943</v>
      </c>
      <c r="L19" s="279">
        <f t="shared" ref="L19" si="19">(F19*-0.3)/100</f>
        <v>-0.41025</v>
      </c>
      <c r="M19" s="280">
        <f t="shared" ref="M19" si="20">(K19+L19)/F19</f>
        <v>5.0747714808043839E-2</v>
      </c>
      <c r="N19" s="278" t="s">
        <v>580</v>
      </c>
      <c r="O19" s="281">
        <v>45355</v>
      </c>
      <c r="P19" s="294"/>
      <c r="Q19" s="260"/>
      <c r="S19" s="37"/>
    </row>
    <row r="20" spans="1:19" ht="15" customHeight="1">
      <c r="A20" s="211">
        <v>11</v>
      </c>
      <c r="B20" s="208">
        <v>45355</v>
      </c>
      <c r="C20" s="212"/>
      <c r="D20" s="216" t="s">
        <v>228</v>
      </c>
      <c r="E20" s="213" t="s">
        <v>577</v>
      </c>
      <c r="F20" s="207" t="s">
        <v>929</v>
      </c>
      <c r="G20" s="209">
        <v>139</v>
      </c>
      <c r="H20" s="207"/>
      <c r="I20" s="207" t="s">
        <v>930</v>
      </c>
      <c r="J20" s="209" t="s">
        <v>578</v>
      </c>
      <c r="K20" s="209"/>
      <c r="L20" s="210"/>
      <c r="M20" s="214"/>
      <c r="N20" s="209"/>
      <c r="O20" s="215"/>
      <c r="P20" s="210">
        <f>VLOOKUP(D20,'MidCap Intra'!$B$11:$C$568,2,0)</f>
        <v>141.69999999999999</v>
      </c>
      <c r="Q20" s="260"/>
      <c r="S20" s="37" t="s">
        <v>579</v>
      </c>
    </row>
    <row r="21" spans="1:19" ht="15" customHeight="1">
      <c r="A21" s="343">
        <v>12</v>
      </c>
      <c r="B21" s="344">
        <v>45355</v>
      </c>
      <c r="C21" s="345"/>
      <c r="D21" s="346" t="s">
        <v>397</v>
      </c>
      <c r="E21" s="347" t="s">
        <v>577</v>
      </c>
      <c r="F21" s="347">
        <v>3485</v>
      </c>
      <c r="G21" s="285">
        <v>3290</v>
      </c>
      <c r="H21" s="282">
        <v>3290</v>
      </c>
      <c r="I21" s="282" t="s">
        <v>934</v>
      </c>
      <c r="J21" s="291" t="s">
        <v>1023</v>
      </c>
      <c r="K21" s="291">
        <f t="shared" ref="K21" si="21">H21-F21</f>
        <v>-195</v>
      </c>
      <c r="L21" s="348">
        <f t="shared" ref="L21" si="22">(F21*-0.3)/100</f>
        <v>-10.455</v>
      </c>
      <c r="M21" s="349">
        <f t="shared" ref="M21" si="23">(K21+L21)/F21</f>
        <v>-5.8954088952654235E-2</v>
      </c>
      <c r="N21" s="291" t="s">
        <v>590</v>
      </c>
      <c r="O21" s="350">
        <v>45364</v>
      </c>
      <c r="P21" s="351"/>
      <c r="Q21" s="260"/>
      <c r="S21" s="37" t="s">
        <v>579</v>
      </c>
    </row>
    <row r="22" spans="1:19" ht="15" customHeight="1">
      <c r="A22" s="273">
        <v>13</v>
      </c>
      <c r="B22" s="274">
        <v>45356</v>
      </c>
      <c r="C22" s="275"/>
      <c r="D22" s="276" t="s">
        <v>241</v>
      </c>
      <c r="E22" s="277" t="s">
        <v>577</v>
      </c>
      <c r="F22" s="308">
        <v>155</v>
      </c>
      <c r="G22" s="205">
        <v>144</v>
      </c>
      <c r="H22" s="308">
        <v>164.25</v>
      </c>
      <c r="I22" s="308" t="s">
        <v>956</v>
      </c>
      <c r="J22" s="278" t="s">
        <v>988</v>
      </c>
      <c r="K22" s="278">
        <f t="shared" ref="K22" si="24">H22-F22</f>
        <v>9.25</v>
      </c>
      <c r="L22" s="279">
        <f t="shared" ref="L22" si="25">(F22*-0.3)/100</f>
        <v>-0.46500000000000002</v>
      </c>
      <c r="M22" s="280">
        <f t="shared" ref="M22" si="26">(K22+L22)/F22</f>
        <v>5.6677419354838714E-2</v>
      </c>
      <c r="N22" s="278" t="s">
        <v>580</v>
      </c>
      <c r="O22" s="281">
        <v>45362</v>
      </c>
      <c r="P22" s="294"/>
      <c r="Q22" s="260"/>
      <c r="S22" s="37" t="s">
        <v>579</v>
      </c>
    </row>
    <row r="23" spans="1:19" ht="15" customHeight="1">
      <c r="A23" s="273">
        <v>14</v>
      </c>
      <c r="B23" s="274">
        <v>45357</v>
      </c>
      <c r="C23" s="275"/>
      <c r="D23" s="276" t="s">
        <v>364</v>
      </c>
      <c r="E23" s="277" t="s">
        <v>577</v>
      </c>
      <c r="F23" s="308">
        <v>2880</v>
      </c>
      <c r="G23" s="205">
        <v>2700</v>
      </c>
      <c r="H23" s="308">
        <v>3007.5</v>
      </c>
      <c r="I23" s="308" t="s">
        <v>961</v>
      </c>
      <c r="J23" s="278" t="s">
        <v>1095</v>
      </c>
      <c r="K23" s="278">
        <f t="shared" ref="K23" si="27">H23-F23</f>
        <v>127.5</v>
      </c>
      <c r="L23" s="279">
        <f t="shared" ref="L23" si="28">(F23*-0.3)/100</f>
        <v>-8.64</v>
      </c>
      <c r="M23" s="280">
        <f t="shared" ref="M23" si="29">(K23+L23)/F23</f>
        <v>4.1270833333333333E-2</v>
      </c>
      <c r="N23" s="278" t="s">
        <v>580</v>
      </c>
      <c r="O23" s="281">
        <v>45366</v>
      </c>
      <c r="P23" s="294"/>
      <c r="Q23" s="260"/>
      <c r="S23" s="37" t="s">
        <v>579</v>
      </c>
    </row>
    <row r="24" spans="1:19" ht="15" customHeight="1">
      <c r="A24" s="211">
        <v>15</v>
      </c>
      <c r="B24" s="208">
        <v>45357</v>
      </c>
      <c r="C24" s="212"/>
      <c r="D24" s="216" t="s">
        <v>151</v>
      </c>
      <c r="E24" s="213" t="s">
        <v>577</v>
      </c>
      <c r="F24" s="207" t="s">
        <v>962</v>
      </c>
      <c r="G24" s="209">
        <v>230</v>
      </c>
      <c r="H24" s="207"/>
      <c r="I24" s="207" t="s">
        <v>963</v>
      </c>
      <c r="J24" s="209" t="s">
        <v>578</v>
      </c>
      <c r="K24" s="209"/>
      <c r="L24" s="210"/>
      <c r="M24" s="214"/>
      <c r="N24" s="209"/>
      <c r="O24" s="215"/>
      <c r="P24" s="210">
        <f>VLOOKUP(D24,'MidCap Intra'!$B$11:$C$568,2,0)</f>
        <v>248.35</v>
      </c>
      <c r="Q24" s="260"/>
      <c r="S24" s="37" t="s">
        <v>579</v>
      </c>
    </row>
    <row r="25" spans="1:19" ht="15" customHeight="1">
      <c r="A25" s="211">
        <v>16</v>
      </c>
      <c r="B25" s="208">
        <v>45362</v>
      </c>
      <c r="C25" s="212"/>
      <c r="D25" s="216" t="s">
        <v>188</v>
      </c>
      <c r="E25" s="213" t="s">
        <v>577</v>
      </c>
      <c r="F25" s="207" t="s">
        <v>989</v>
      </c>
      <c r="G25" s="209">
        <v>2390</v>
      </c>
      <c r="H25" s="207"/>
      <c r="I25" s="207" t="s">
        <v>990</v>
      </c>
      <c r="J25" s="209" t="s">
        <v>578</v>
      </c>
      <c r="K25" s="209"/>
      <c r="L25" s="210"/>
      <c r="M25" s="214"/>
      <c r="N25" s="209"/>
      <c r="O25" s="215"/>
      <c r="P25" s="210">
        <f>VLOOKUP(D25,'MidCap Intra'!$B$11:$C$568,2,0)</f>
        <v>2603.65</v>
      </c>
      <c r="Q25" s="260"/>
      <c r="S25" s="37"/>
    </row>
    <row r="26" spans="1:19" ht="15" customHeight="1">
      <c r="A26" s="211">
        <v>17</v>
      </c>
      <c r="B26" s="208">
        <v>45362</v>
      </c>
      <c r="C26" s="212"/>
      <c r="D26" s="216" t="s">
        <v>887</v>
      </c>
      <c r="E26" s="213" t="s">
        <v>577</v>
      </c>
      <c r="F26" s="207" t="s">
        <v>996</v>
      </c>
      <c r="G26" s="209">
        <v>668</v>
      </c>
      <c r="H26" s="207"/>
      <c r="I26" s="207" t="s">
        <v>997</v>
      </c>
      <c r="J26" s="209" t="s">
        <v>578</v>
      </c>
      <c r="K26" s="209"/>
      <c r="L26" s="210"/>
      <c r="M26" s="214"/>
      <c r="N26" s="209"/>
      <c r="O26" s="215"/>
      <c r="P26" s="210">
        <f>VLOOKUP(D26,'MidCap Intra'!$B$11:$C$568,2,0)</f>
        <v>739.35</v>
      </c>
      <c r="Q26" s="260"/>
      <c r="S26" s="37"/>
    </row>
    <row r="27" spans="1:19" ht="15" customHeight="1">
      <c r="A27" s="343">
        <v>18</v>
      </c>
      <c r="B27" s="344">
        <v>45363</v>
      </c>
      <c r="C27" s="345"/>
      <c r="D27" s="346" t="s">
        <v>241</v>
      </c>
      <c r="E27" s="347" t="s">
        <v>577</v>
      </c>
      <c r="F27" s="282">
        <v>152.5</v>
      </c>
      <c r="G27" s="285">
        <v>145</v>
      </c>
      <c r="H27" s="282">
        <v>145</v>
      </c>
      <c r="I27" s="282" t="s">
        <v>1005</v>
      </c>
      <c r="J27" s="291" t="s">
        <v>1031</v>
      </c>
      <c r="K27" s="291">
        <f t="shared" ref="K27" si="30">H27-F27</f>
        <v>-7.5</v>
      </c>
      <c r="L27" s="348">
        <f t="shared" ref="L27" si="31">(F27*-0.3)/100</f>
        <v>-0.45750000000000002</v>
      </c>
      <c r="M27" s="349">
        <f t="shared" ref="M27" si="32">(K27+L27)/F27</f>
        <v>-5.2180327868852454E-2</v>
      </c>
      <c r="N27" s="291" t="s">
        <v>590</v>
      </c>
      <c r="O27" s="350">
        <v>45364</v>
      </c>
      <c r="P27" s="351"/>
      <c r="Q27" s="260"/>
      <c r="S27" s="37"/>
    </row>
    <row r="28" spans="1:19" ht="15" customHeight="1">
      <c r="A28" s="211">
        <v>19</v>
      </c>
      <c r="B28" s="208">
        <v>45364</v>
      </c>
      <c r="C28" s="212"/>
      <c r="D28" s="216" t="s">
        <v>440</v>
      </c>
      <c r="E28" s="213" t="s">
        <v>577</v>
      </c>
      <c r="F28" s="207" t="s">
        <v>1027</v>
      </c>
      <c r="G28" s="209">
        <v>419</v>
      </c>
      <c r="H28" s="207"/>
      <c r="I28" s="207" t="s">
        <v>1028</v>
      </c>
      <c r="J28" s="209" t="s">
        <v>578</v>
      </c>
      <c r="K28" s="209"/>
      <c r="L28" s="210"/>
      <c r="M28" s="214"/>
      <c r="N28" s="209"/>
      <c r="O28" s="215"/>
      <c r="P28" s="210">
        <f>VLOOKUP(D28,'MidCap Intra'!$B$11:$C$568,2,0)</f>
        <v>449.75</v>
      </c>
      <c r="Q28" s="260"/>
      <c r="S28" s="37"/>
    </row>
    <row r="29" spans="1:19" ht="15" customHeight="1">
      <c r="A29" s="273">
        <v>20</v>
      </c>
      <c r="B29" s="274">
        <v>45366</v>
      </c>
      <c r="C29" s="275"/>
      <c r="D29" s="276" t="s">
        <v>76</v>
      </c>
      <c r="E29" s="277" t="s">
        <v>577</v>
      </c>
      <c r="F29" s="308">
        <v>182</v>
      </c>
      <c r="G29" s="205">
        <v>169</v>
      </c>
      <c r="H29" s="308">
        <v>190</v>
      </c>
      <c r="I29" s="308" t="s">
        <v>1086</v>
      </c>
      <c r="J29" s="278" t="s">
        <v>1087</v>
      </c>
      <c r="K29" s="278">
        <f t="shared" ref="K29" si="33">H29-F29</f>
        <v>8</v>
      </c>
      <c r="L29" s="279">
        <f>(F29*-0.03)/100</f>
        <v>-5.4600000000000003E-2</v>
      </c>
      <c r="M29" s="280">
        <f t="shared" ref="M29" si="34">(K29+L29)/F29</f>
        <v>4.3656043956043958E-2</v>
      </c>
      <c r="N29" s="278" t="s">
        <v>580</v>
      </c>
      <c r="O29" s="281">
        <v>45366</v>
      </c>
      <c r="P29" s="294"/>
      <c r="Q29" s="260"/>
      <c r="S29" s="37"/>
    </row>
    <row r="30" spans="1:19" ht="15" customHeight="1">
      <c r="A30" s="211"/>
      <c r="B30" s="208"/>
      <c r="C30" s="212"/>
      <c r="D30" s="216"/>
      <c r="E30" s="213"/>
      <c r="F30" s="207"/>
      <c r="G30" s="209"/>
      <c r="H30" s="207"/>
      <c r="I30" s="207"/>
      <c r="J30" s="209"/>
      <c r="K30" s="209"/>
      <c r="L30" s="210"/>
      <c r="M30" s="214"/>
      <c r="N30" s="209"/>
      <c r="O30" s="215"/>
      <c r="P30" s="210"/>
      <c r="Q30" s="260"/>
      <c r="S30" s="37"/>
    </row>
    <row r="31" spans="1:19" ht="15" customHeight="1">
      <c r="A31" s="211"/>
      <c r="B31" s="208"/>
      <c r="C31" s="212"/>
      <c r="D31" s="216"/>
      <c r="E31" s="213"/>
      <c r="F31" s="207"/>
      <c r="G31" s="209"/>
      <c r="H31" s="207"/>
      <c r="I31" s="207"/>
      <c r="J31" s="209"/>
      <c r="K31" s="209"/>
      <c r="L31" s="210"/>
      <c r="M31" s="214"/>
      <c r="N31" s="209"/>
      <c r="O31" s="215"/>
      <c r="P31" s="210"/>
      <c r="Q31" s="260"/>
      <c r="S31" s="37"/>
    </row>
    <row r="33" spans="1:39" ht="14.25" customHeight="1">
      <c r="A33" s="100"/>
      <c r="B33" s="101"/>
      <c r="C33" s="102"/>
      <c r="D33" s="103"/>
      <c r="E33" s="104"/>
      <c r="F33" s="104"/>
      <c r="G33" s="100"/>
      <c r="H33" s="104"/>
      <c r="I33" s="105"/>
      <c r="J33" s="106"/>
      <c r="K33" s="106"/>
      <c r="L33" s="107"/>
      <c r="M33" s="108"/>
      <c r="N33" s="109"/>
      <c r="O33" s="110"/>
      <c r="P33" s="111"/>
      <c r="Q33" s="111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2" t="s">
        <v>581</v>
      </c>
      <c r="B34" s="113"/>
      <c r="C34" s="114"/>
      <c r="E34" s="115"/>
      <c r="F34" s="115"/>
      <c r="G34" s="115"/>
      <c r="H34" s="115"/>
      <c r="I34" s="115"/>
      <c r="J34" s="116"/>
      <c r="K34" s="115"/>
      <c r="L34" s="117"/>
      <c r="M34" s="54"/>
      <c r="N34" s="116"/>
      <c r="O34" s="114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8" t="s">
        <v>582</v>
      </c>
      <c r="B35" s="112"/>
      <c r="C35" s="112"/>
      <c r="D35" s="112"/>
      <c r="E35" s="37"/>
      <c r="F35" s="119" t="s">
        <v>583</v>
      </c>
      <c r="G35" s="6"/>
      <c r="H35" s="6"/>
      <c r="I35" s="6"/>
      <c r="J35" s="120"/>
      <c r="K35" s="121"/>
      <c r="L35" s="121"/>
      <c r="M35" s="122"/>
      <c r="N35" s="1"/>
      <c r="O35" s="123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2" t="s">
        <v>584</v>
      </c>
      <c r="B36" s="112"/>
      <c r="C36" s="112"/>
      <c r="D36" s="112" t="s">
        <v>585</v>
      </c>
      <c r="E36" s="6"/>
      <c r="F36" s="119" t="s">
        <v>586</v>
      </c>
      <c r="G36" s="6"/>
      <c r="H36" s="6"/>
      <c r="I36" s="6"/>
      <c r="J36" s="120"/>
      <c r="K36" s="121"/>
      <c r="L36" s="121"/>
      <c r="M36" s="122"/>
      <c r="N36" s="1"/>
      <c r="O36" s="123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2"/>
      <c r="B37" s="112"/>
      <c r="C37" s="112"/>
      <c r="D37" s="112"/>
      <c r="E37" s="6"/>
      <c r="F37" s="6"/>
      <c r="G37" s="6"/>
      <c r="H37" s="6"/>
      <c r="I37" s="6"/>
      <c r="J37" s="124"/>
      <c r="K37" s="121"/>
      <c r="L37" s="121"/>
      <c r="M37" s="6"/>
      <c r="N37" s="125"/>
      <c r="O37" s="1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223"/>
      <c r="B38" s="223"/>
      <c r="C38" s="223"/>
      <c r="D38" s="223"/>
      <c r="E38" s="224"/>
      <c r="F38" s="224"/>
      <c r="G38" s="224"/>
      <c r="H38" s="224"/>
      <c r="I38" s="224"/>
      <c r="J38" s="225"/>
      <c r="K38" s="226"/>
      <c r="L38" s="226"/>
      <c r="M38" s="224"/>
      <c r="N38" s="227"/>
      <c r="O38" s="228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4.25" customHeight="1">
      <c r="A39" s="112"/>
      <c r="B39" s="112"/>
      <c r="C39" s="112"/>
      <c r="D39" s="112"/>
      <c r="E39" s="6"/>
      <c r="F39" s="6"/>
      <c r="G39" s="6"/>
      <c r="H39" s="6"/>
      <c r="I39" s="6"/>
      <c r="J39" s="124"/>
      <c r="K39" s="121"/>
      <c r="L39" s="122"/>
      <c r="M39" s="6"/>
      <c r="N39" s="125"/>
      <c r="O39" s="1"/>
      <c r="P39" s="37"/>
      <c r="Q39" s="37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135" t="s">
        <v>591</v>
      </c>
      <c r="B40" s="135"/>
      <c r="C40" s="135"/>
      <c r="D40" s="135"/>
      <c r="E40" s="6"/>
      <c r="F40" s="6"/>
      <c r="G40" s="6"/>
      <c r="H40" s="6"/>
      <c r="I40" s="6"/>
      <c r="J40" s="6"/>
      <c r="K40" s="6"/>
      <c r="L40" s="6"/>
      <c r="M40" s="6"/>
      <c r="N40" s="6"/>
      <c r="O40" s="24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38.25" customHeight="1">
      <c r="A41" s="93" t="s">
        <v>16</v>
      </c>
      <c r="B41" s="93" t="s">
        <v>553</v>
      </c>
      <c r="C41" s="93"/>
      <c r="D41" s="94" t="s">
        <v>564</v>
      </c>
      <c r="E41" s="93" t="s">
        <v>565</v>
      </c>
      <c r="F41" s="93" t="s">
        <v>566</v>
      </c>
      <c r="G41" s="93" t="s">
        <v>587</v>
      </c>
      <c r="H41" s="93" t="s">
        <v>568</v>
      </c>
      <c r="I41" s="217" t="s">
        <v>569</v>
      </c>
      <c r="J41" s="219" t="s">
        <v>570</v>
      </c>
      <c r="K41" s="218" t="s">
        <v>592</v>
      </c>
      <c r="L41" s="95" t="s">
        <v>572</v>
      </c>
      <c r="M41" s="136" t="s">
        <v>593</v>
      </c>
      <c r="N41" s="93" t="s">
        <v>594</v>
      </c>
      <c r="O41" s="92" t="s">
        <v>574</v>
      </c>
      <c r="P41" s="94" t="s">
        <v>575</v>
      </c>
      <c r="Q41" s="263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308">
        <v>1</v>
      </c>
      <c r="B42" s="309">
        <v>45348</v>
      </c>
      <c r="C42" s="237"/>
      <c r="D42" s="237" t="s">
        <v>905</v>
      </c>
      <c r="E42" s="308" t="s">
        <v>589</v>
      </c>
      <c r="F42" s="308">
        <v>812.5</v>
      </c>
      <c r="G42" s="308">
        <v>795</v>
      </c>
      <c r="H42" s="308">
        <v>826</v>
      </c>
      <c r="I42" s="205" t="s">
        <v>906</v>
      </c>
      <c r="J42" s="310" t="s">
        <v>913</v>
      </c>
      <c r="K42" s="220">
        <f>H42-F42</f>
        <v>13.5</v>
      </c>
      <c r="L42" s="292">
        <f t="shared" ref="L42" si="35">(H42*N42)*0.03%</f>
        <v>167.26499999999999</v>
      </c>
      <c r="M42" s="221">
        <f t="shared" ref="M42" si="36">(K42*N42)-L42</f>
        <v>8945.2350000000006</v>
      </c>
      <c r="N42" s="220">
        <v>675</v>
      </c>
      <c r="O42" s="99" t="s">
        <v>580</v>
      </c>
      <c r="P42" s="222">
        <v>45352</v>
      </c>
      <c r="Q42" s="258"/>
      <c r="R42" s="137"/>
      <c r="S42" s="54" t="s">
        <v>771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8"/>
      <c r="AH42" s="139"/>
      <c r="AI42" s="137"/>
      <c r="AJ42" s="137"/>
      <c r="AK42" s="138"/>
      <c r="AL42" s="138"/>
      <c r="AM42" s="138"/>
    </row>
    <row r="43" spans="1:39" ht="12.75" customHeight="1">
      <c r="A43" s="308">
        <v>2</v>
      </c>
      <c r="B43" s="309">
        <v>45351</v>
      </c>
      <c r="C43" s="237"/>
      <c r="D43" s="237" t="s">
        <v>909</v>
      </c>
      <c r="E43" s="308" t="s">
        <v>589</v>
      </c>
      <c r="F43" s="308">
        <v>151.19999999999999</v>
      </c>
      <c r="G43" s="308">
        <v>149</v>
      </c>
      <c r="H43" s="308">
        <v>153</v>
      </c>
      <c r="I43" s="205" t="s">
        <v>908</v>
      </c>
      <c r="J43" s="310" t="s">
        <v>915</v>
      </c>
      <c r="K43" s="220">
        <f>H43-F43</f>
        <v>1.8000000000000114</v>
      </c>
      <c r="L43" s="292">
        <f t="shared" ref="L43" si="37">(H43*N43)*0.03%</f>
        <v>229.49999999999997</v>
      </c>
      <c r="M43" s="221">
        <f t="shared" ref="M43" si="38">(K43*N43)-L43</f>
        <v>8770.5000000000564</v>
      </c>
      <c r="N43" s="220">
        <v>5000</v>
      </c>
      <c r="O43" s="99" t="s">
        <v>580</v>
      </c>
      <c r="P43" s="222">
        <v>45352</v>
      </c>
      <c r="Q43" s="258"/>
      <c r="R43" s="137"/>
      <c r="S43" s="54" t="s">
        <v>771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8"/>
      <c r="AH43" s="139"/>
      <c r="AI43" s="137"/>
      <c r="AJ43" s="137"/>
      <c r="AK43" s="138"/>
      <c r="AL43" s="138"/>
      <c r="AM43" s="138"/>
    </row>
    <row r="44" spans="1:39" ht="12.75" customHeight="1">
      <c r="A44" s="308">
        <v>3</v>
      </c>
      <c r="B44" s="309">
        <v>45351</v>
      </c>
      <c r="C44" s="237"/>
      <c r="D44" s="237" t="s">
        <v>910</v>
      </c>
      <c r="E44" s="308" t="s">
        <v>589</v>
      </c>
      <c r="F44" s="308">
        <v>2934</v>
      </c>
      <c r="G44" s="308">
        <v>2890</v>
      </c>
      <c r="H44" s="308">
        <v>2963.5</v>
      </c>
      <c r="I44" s="205" t="s">
        <v>911</v>
      </c>
      <c r="J44" s="310" t="s">
        <v>936</v>
      </c>
      <c r="K44" s="220">
        <f>H44-F44</f>
        <v>29.5</v>
      </c>
      <c r="L44" s="292">
        <f t="shared" ref="L44:L45" si="39">(H44*N44)*0.03%</f>
        <v>222.26249999999999</v>
      </c>
      <c r="M44" s="221">
        <f t="shared" ref="M44:M45" si="40">(K44*N44)-L44</f>
        <v>7152.7375000000002</v>
      </c>
      <c r="N44" s="220">
        <v>250</v>
      </c>
      <c r="O44" s="99" t="s">
        <v>580</v>
      </c>
      <c r="P44" s="222">
        <v>45352</v>
      </c>
      <c r="Q44" s="258"/>
      <c r="R44" s="137"/>
      <c r="S44" s="54" t="s">
        <v>877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8"/>
      <c r="AH44" s="139"/>
      <c r="AI44" s="137"/>
      <c r="AJ44" s="137"/>
      <c r="AK44" s="138"/>
      <c r="AL44" s="138"/>
      <c r="AM44" s="138"/>
    </row>
    <row r="45" spans="1:39" ht="12.75" customHeight="1">
      <c r="A45" s="282">
        <v>4</v>
      </c>
      <c r="B45" s="283">
        <v>45352</v>
      </c>
      <c r="C45" s="284"/>
      <c r="D45" s="284" t="s">
        <v>907</v>
      </c>
      <c r="E45" s="282" t="s">
        <v>860</v>
      </c>
      <c r="F45" s="282">
        <v>22295</v>
      </c>
      <c r="G45" s="282">
        <v>22420</v>
      </c>
      <c r="H45" s="282">
        <v>22405</v>
      </c>
      <c r="I45" s="285" t="s">
        <v>914</v>
      </c>
      <c r="J45" s="311" t="s">
        <v>902</v>
      </c>
      <c r="K45" s="288">
        <f>F45-H45</f>
        <v>-110</v>
      </c>
      <c r="L45" s="293">
        <f t="shared" si="39"/>
        <v>336.07499999999999</v>
      </c>
      <c r="M45" s="287">
        <f t="shared" si="40"/>
        <v>-5836.0749999999998</v>
      </c>
      <c r="N45" s="288">
        <v>50</v>
      </c>
      <c r="O45" s="289" t="s">
        <v>590</v>
      </c>
      <c r="P45" s="290">
        <v>45352</v>
      </c>
      <c r="Q45" s="258"/>
      <c r="R45" s="137"/>
      <c r="S45" s="54" t="s">
        <v>579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8"/>
      <c r="AH45" s="139"/>
      <c r="AI45" s="137"/>
      <c r="AJ45" s="137"/>
      <c r="AK45" s="138"/>
      <c r="AL45" s="138"/>
      <c r="AM45" s="138"/>
    </row>
    <row r="46" spans="1:39" ht="12.75" customHeight="1">
      <c r="A46" s="282">
        <v>5</v>
      </c>
      <c r="B46" s="283">
        <v>45352</v>
      </c>
      <c r="C46" s="284"/>
      <c r="D46" s="284" t="s">
        <v>919</v>
      </c>
      <c r="E46" s="282" t="s">
        <v>589</v>
      </c>
      <c r="F46" s="282">
        <v>3707.5</v>
      </c>
      <c r="G46" s="282">
        <v>3668</v>
      </c>
      <c r="H46" s="282">
        <v>3668</v>
      </c>
      <c r="I46" s="285" t="s">
        <v>922</v>
      </c>
      <c r="J46" s="311" t="s">
        <v>935</v>
      </c>
      <c r="K46" s="288">
        <f t="shared" ref="K46:K52" si="41">H46-F46</f>
        <v>-39.5</v>
      </c>
      <c r="L46" s="293">
        <f t="shared" ref="L46" si="42">(H46*N46)*0.03%</f>
        <v>275.09999999999997</v>
      </c>
      <c r="M46" s="287">
        <f t="shared" ref="M46" si="43">(K46*N46)-L46</f>
        <v>-10150.1</v>
      </c>
      <c r="N46" s="288">
        <v>250</v>
      </c>
      <c r="O46" s="289" t="s">
        <v>590</v>
      </c>
      <c r="P46" s="290">
        <v>45355</v>
      </c>
      <c r="Q46" s="258"/>
      <c r="R46" s="137"/>
      <c r="S46" s="54" t="s">
        <v>877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8"/>
      <c r="AH46" s="139"/>
      <c r="AI46" s="137"/>
      <c r="AJ46" s="137"/>
      <c r="AK46" s="138"/>
      <c r="AL46" s="138"/>
      <c r="AM46" s="138"/>
    </row>
    <row r="47" spans="1:39" ht="12.75" customHeight="1">
      <c r="A47" s="308">
        <v>6</v>
      </c>
      <c r="B47" s="309">
        <v>45352</v>
      </c>
      <c r="C47" s="237"/>
      <c r="D47" s="237" t="s">
        <v>920</v>
      </c>
      <c r="E47" s="308" t="s">
        <v>589</v>
      </c>
      <c r="F47" s="308">
        <v>47575</v>
      </c>
      <c r="G47" s="308">
        <v>47200</v>
      </c>
      <c r="H47" s="308">
        <v>47740</v>
      </c>
      <c r="I47" s="205" t="s">
        <v>923</v>
      </c>
      <c r="J47" s="310" t="s">
        <v>931</v>
      </c>
      <c r="K47" s="220">
        <f t="shared" si="41"/>
        <v>165</v>
      </c>
      <c r="L47" s="292">
        <f t="shared" ref="L47" si="44">(H47*N47)*0.03%</f>
        <v>214.82999999999998</v>
      </c>
      <c r="M47" s="221">
        <f t="shared" ref="M47" si="45">(K47*N47)-L47</f>
        <v>2260.17</v>
      </c>
      <c r="N47" s="220">
        <v>15</v>
      </c>
      <c r="O47" s="99" t="s">
        <v>580</v>
      </c>
      <c r="P47" s="222">
        <v>45355</v>
      </c>
      <c r="Q47" s="258"/>
      <c r="R47" s="137"/>
      <c r="S47" s="54" t="s">
        <v>579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8"/>
      <c r="AH47" s="139"/>
      <c r="AI47" s="137"/>
      <c r="AJ47" s="137"/>
      <c r="AK47" s="138"/>
      <c r="AL47" s="138"/>
      <c r="AM47" s="138"/>
    </row>
    <row r="48" spans="1:39" ht="12.75" customHeight="1">
      <c r="A48" s="308">
        <v>7</v>
      </c>
      <c r="B48" s="309">
        <v>45352</v>
      </c>
      <c r="C48" s="237"/>
      <c r="D48" s="237" t="s">
        <v>921</v>
      </c>
      <c r="E48" s="308" t="s">
        <v>589</v>
      </c>
      <c r="F48" s="308">
        <v>3775</v>
      </c>
      <c r="G48" s="308">
        <v>3718</v>
      </c>
      <c r="H48" s="308">
        <v>3823</v>
      </c>
      <c r="I48" s="205" t="s">
        <v>924</v>
      </c>
      <c r="J48" s="310" t="s">
        <v>971</v>
      </c>
      <c r="K48" s="220">
        <f t="shared" si="41"/>
        <v>48</v>
      </c>
      <c r="L48" s="292">
        <f t="shared" ref="L48" si="46">(H48*N48)*0.03%</f>
        <v>200.70749999999998</v>
      </c>
      <c r="M48" s="221">
        <f t="shared" ref="M48" si="47">(K48*N48)-L48</f>
        <v>8199.2924999999996</v>
      </c>
      <c r="N48" s="220">
        <v>175</v>
      </c>
      <c r="O48" s="99" t="s">
        <v>580</v>
      </c>
      <c r="P48" s="222">
        <v>45357</v>
      </c>
      <c r="Q48" s="258"/>
      <c r="R48" s="137"/>
      <c r="S48" s="54" t="s">
        <v>579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8"/>
      <c r="AH48" s="139"/>
      <c r="AI48" s="137"/>
      <c r="AJ48" s="137"/>
      <c r="AK48" s="138"/>
      <c r="AL48" s="138"/>
      <c r="AM48" s="138"/>
    </row>
    <row r="49" spans="1:39" ht="12.75" customHeight="1">
      <c r="A49" s="282">
        <v>8</v>
      </c>
      <c r="B49" s="283">
        <v>45353</v>
      </c>
      <c r="C49" s="284"/>
      <c r="D49" s="284" t="s">
        <v>926</v>
      </c>
      <c r="E49" s="282" t="s">
        <v>589</v>
      </c>
      <c r="F49" s="282">
        <v>2757.5</v>
      </c>
      <c r="G49" s="282">
        <v>2718</v>
      </c>
      <c r="H49" s="282">
        <v>2718</v>
      </c>
      <c r="I49" s="285" t="s">
        <v>927</v>
      </c>
      <c r="J49" s="311" t="s">
        <v>935</v>
      </c>
      <c r="K49" s="288">
        <f t="shared" si="41"/>
        <v>-39.5</v>
      </c>
      <c r="L49" s="293">
        <f t="shared" ref="L49" si="48">(H49*N49)*0.03%</f>
        <v>203.85</v>
      </c>
      <c r="M49" s="287">
        <f>(K49*N49)-L49</f>
        <v>-10078.85</v>
      </c>
      <c r="N49" s="288">
        <v>250</v>
      </c>
      <c r="O49" s="289" t="s">
        <v>590</v>
      </c>
      <c r="P49" s="290">
        <v>45355</v>
      </c>
      <c r="Q49" s="258"/>
      <c r="R49" s="137"/>
      <c r="S49" s="54" t="s">
        <v>877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8"/>
      <c r="AH49" s="139"/>
      <c r="AI49" s="137"/>
      <c r="AJ49" s="137"/>
      <c r="AK49" s="138"/>
      <c r="AL49" s="138"/>
      <c r="AM49" s="138"/>
    </row>
    <row r="50" spans="1:39" ht="12.75" customHeight="1">
      <c r="A50" s="282">
        <v>9</v>
      </c>
      <c r="B50" s="283">
        <v>45354</v>
      </c>
      <c r="C50" s="284"/>
      <c r="D50" s="284" t="s">
        <v>905</v>
      </c>
      <c r="E50" s="282" t="s">
        <v>589</v>
      </c>
      <c r="F50" s="282">
        <v>834</v>
      </c>
      <c r="G50" s="282">
        <v>816</v>
      </c>
      <c r="H50" s="282">
        <v>816</v>
      </c>
      <c r="I50" s="285" t="s">
        <v>932</v>
      </c>
      <c r="J50" s="311" t="s">
        <v>960</v>
      </c>
      <c r="K50" s="288">
        <f t="shared" si="41"/>
        <v>-18</v>
      </c>
      <c r="L50" s="293">
        <f t="shared" ref="L50:L51" si="49">(H50*N50)*0.03%</f>
        <v>165.23999999999998</v>
      </c>
      <c r="M50" s="287">
        <f t="shared" ref="M50:M51" si="50">(K50*N50)-L50</f>
        <v>-12315.24</v>
      </c>
      <c r="N50" s="288">
        <v>675</v>
      </c>
      <c r="O50" s="289" t="s">
        <v>590</v>
      </c>
      <c r="P50" s="290">
        <v>45357</v>
      </c>
      <c r="Q50" s="258"/>
      <c r="R50" s="137"/>
      <c r="S50" s="54" t="s">
        <v>771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8"/>
      <c r="AH50" s="139"/>
      <c r="AI50" s="137"/>
      <c r="AJ50" s="137"/>
      <c r="AK50" s="138"/>
      <c r="AL50" s="138"/>
      <c r="AM50" s="138"/>
    </row>
    <row r="51" spans="1:39" ht="12.75" customHeight="1">
      <c r="A51" s="308">
        <v>10</v>
      </c>
      <c r="B51" s="309">
        <v>45356</v>
      </c>
      <c r="C51" s="237"/>
      <c r="D51" s="237" t="s">
        <v>957</v>
      </c>
      <c r="E51" s="308" t="s">
        <v>589</v>
      </c>
      <c r="F51" s="308">
        <v>1445</v>
      </c>
      <c r="G51" s="308">
        <v>1425</v>
      </c>
      <c r="H51" s="308">
        <v>1462</v>
      </c>
      <c r="I51" s="205" t="s">
        <v>958</v>
      </c>
      <c r="J51" s="310" t="s">
        <v>1015</v>
      </c>
      <c r="K51" s="220">
        <f t="shared" si="41"/>
        <v>17</v>
      </c>
      <c r="L51" s="292">
        <f t="shared" si="49"/>
        <v>241.23</v>
      </c>
      <c r="M51" s="221">
        <f t="shared" si="50"/>
        <v>9108.77</v>
      </c>
      <c r="N51" s="220">
        <v>550</v>
      </c>
      <c r="O51" s="99" t="s">
        <v>580</v>
      </c>
      <c r="P51" s="222">
        <v>45363</v>
      </c>
      <c r="Q51" s="258"/>
      <c r="R51" s="137"/>
      <c r="S51" s="54" t="s">
        <v>579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8"/>
      <c r="AH51" s="139"/>
      <c r="AI51" s="137"/>
      <c r="AJ51" s="137"/>
      <c r="AK51" s="138"/>
      <c r="AL51" s="138"/>
      <c r="AM51" s="138"/>
    </row>
    <row r="52" spans="1:39" ht="12.75" customHeight="1">
      <c r="A52" s="308">
        <v>11</v>
      </c>
      <c r="B52" s="309">
        <v>45357</v>
      </c>
      <c r="C52" s="237"/>
      <c r="D52" s="237" t="s">
        <v>964</v>
      </c>
      <c r="E52" s="308" t="s">
        <v>589</v>
      </c>
      <c r="F52" s="308">
        <v>4020</v>
      </c>
      <c r="G52" s="308">
        <v>3960</v>
      </c>
      <c r="H52" s="308">
        <v>4067.5</v>
      </c>
      <c r="I52" s="205" t="s">
        <v>965</v>
      </c>
      <c r="J52" s="310" t="s">
        <v>599</v>
      </c>
      <c r="K52" s="220">
        <f t="shared" si="41"/>
        <v>47.5</v>
      </c>
      <c r="L52" s="292">
        <f t="shared" ref="L52" si="51">(H52*N52)*0.03%</f>
        <v>213.54374999999999</v>
      </c>
      <c r="M52" s="221">
        <f t="shared" ref="M52" si="52">(K52*N52)-L52</f>
        <v>8098.9562500000002</v>
      </c>
      <c r="N52" s="220">
        <v>175</v>
      </c>
      <c r="O52" s="99" t="s">
        <v>580</v>
      </c>
      <c r="P52" s="222">
        <v>45357</v>
      </c>
      <c r="Q52" s="258"/>
      <c r="R52" s="137"/>
      <c r="S52" s="54" t="s">
        <v>877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8"/>
      <c r="AH52" s="139"/>
      <c r="AI52" s="137"/>
      <c r="AJ52" s="137"/>
      <c r="AK52" s="138"/>
      <c r="AL52" s="138"/>
      <c r="AM52" s="138"/>
    </row>
    <row r="53" spans="1:39" ht="12.75" customHeight="1">
      <c r="A53" s="308">
        <v>12</v>
      </c>
      <c r="B53" s="309">
        <v>45357</v>
      </c>
      <c r="C53" s="237"/>
      <c r="D53" s="237" t="s">
        <v>966</v>
      </c>
      <c r="E53" s="308" t="s">
        <v>589</v>
      </c>
      <c r="F53" s="308">
        <v>1618</v>
      </c>
      <c r="G53" s="308">
        <v>1590</v>
      </c>
      <c r="H53" s="308">
        <v>1626.5</v>
      </c>
      <c r="I53" s="205" t="s">
        <v>967</v>
      </c>
      <c r="J53" s="310" t="s">
        <v>1047</v>
      </c>
      <c r="K53" s="220">
        <f t="shared" ref="K53" si="53">H53-F53</f>
        <v>8.5</v>
      </c>
      <c r="L53" s="292">
        <f t="shared" ref="L53" si="54">(H53*N53)*0.03%</f>
        <v>195.17999999999998</v>
      </c>
      <c r="M53" s="221">
        <f t="shared" ref="M53" si="55">(K53*N53)-L53</f>
        <v>3204.82</v>
      </c>
      <c r="N53" s="220">
        <v>400</v>
      </c>
      <c r="O53" s="99" t="s">
        <v>580</v>
      </c>
      <c r="P53" s="222">
        <v>45365</v>
      </c>
      <c r="Q53" s="258"/>
      <c r="R53" s="137"/>
      <c r="S53" s="54" t="s">
        <v>877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8"/>
      <c r="AH53" s="139"/>
      <c r="AI53" s="137"/>
      <c r="AJ53" s="137"/>
      <c r="AK53" s="138"/>
      <c r="AL53" s="138"/>
      <c r="AM53" s="138"/>
    </row>
    <row r="54" spans="1:39" ht="12.75" customHeight="1">
      <c r="A54" s="323">
        <v>13</v>
      </c>
      <c r="B54" s="334">
        <v>45357</v>
      </c>
      <c r="C54" s="322"/>
      <c r="D54" s="322" t="s">
        <v>968</v>
      </c>
      <c r="E54" s="323" t="s">
        <v>589</v>
      </c>
      <c r="F54" s="323">
        <v>410.5</v>
      </c>
      <c r="G54" s="323">
        <v>403</v>
      </c>
      <c r="H54" s="323">
        <v>410.5</v>
      </c>
      <c r="I54" s="324" t="s">
        <v>969</v>
      </c>
      <c r="J54" s="335" t="s">
        <v>975</v>
      </c>
      <c r="K54" s="336">
        <f t="shared" ref="K54:K60" si="56">H54-F54</f>
        <v>0</v>
      </c>
      <c r="L54" s="337">
        <f t="shared" ref="L54:L55" si="57">(H54*N54)*0.03%</f>
        <v>197.04</v>
      </c>
      <c r="M54" s="338">
        <f t="shared" ref="M54:M55" si="58">(K54*N54)-L54</f>
        <v>-197.04</v>
      </c>
      <c r="N54" s="336">
        <v>1600</v>
      </c>
      <c r="O54" s="339" t="s">
        <v>597</v>
      </c>
      <c r="P54" s="340">
        <v>45358</v>
      </c>
      <c r="Q54" s="258"/>
      <c r="R54" s="137"/>
      <c r="S54" s="54" t="s">
        <v>579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8"/>
      <c r="AH54" s="139"/>
      <c r="AI54" s="137"/>
      <c r="AJ54" s="137"/>
      <c r="AK54" s="138"/>
      <c r="AL54" s="138"/>
      <c r="AM54" s="138"/>
    </row>
    <row r="55" spans="1:39" ht="12.75" customHeight="1">
      <c r="A55" s="282">
        <v>14</v>
      </c>
      <c r="B55" s="283">
        <v>45357</v>
      </c>
      <c r="C55" s="284"/>
      <c r="D55" s="284" t="s">
        <v>907</v>
      </c>
      <c r="E55" s="282" t="s">
        <v>589</v>
      </c>
      <c r="F55" s="282">
        <v>22590</v>
      </c>
      <c r="G55" s="282">
        <v>22480</v>
      </c>
      <c r="H55" s="282">
        <v>22545</v>
      </c>
      <c r="I55" s="285" t="s">
        <v>970</v>
      </c>
      <c r="J55" s="311" t="s">
        <v>983</v>
      </c>
      <c r="K55" s="288">
        <f t="shared" si="56"/>
        <v>-45</v>
      </c>
      <c r="L55" s="293">
        <f t="shared" si="57"/>
        <v>338.17499999999995</v>
      </c>
      <c r="M55" s="287">
        <f t="shared" si="58"/>
        <v>-2588.1750000000002</v>
      </c>
      <c r="N55" s="288">
        <v>50</v>
      </c>
      <c r="O55" s="289" t="s">
        <v>590</v>
      </c>
      <c r="P55" s="290">
        <v>45358</v>
      </c>
      <c r="Q55" s="258"/>
      <c r="R55" s="137"/>
      <c r="S55" s="54" t="s">
        <v>579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8"/>
      <c r="AH55" s="139"/>
      <c r="AI55" s="137"/>
      <c r="AJ55" s="137"/>
      <c r="AK55" s="138"/>
      <c r="AL55" s="138"/>
      <c r="AM55" s="138"/>
    </row>
    <row r="56" spans="1:39" ht="12.75" customHeight="1">
      <c r="A56" s="308">
        <v>15</v>
      </c>
      <c r="B56" s="309">
        <v>45358</v>
      </c>
      <c r="C56" s="237"/>
      <c r="D56" s="237" t="s">
        <v>976</v>
      </c>
      <c r="E56" s="308" t="s">
        <v>589</v>
      </c>
      <c r="F56" s="308">
        <v>4865</v>
      </c>
      <c r="G56" s="308">
        <v>4815</v>
      </c>
      <c r="H56" s="308">
        <v>4918</v>
      </c>
      <c r="I56" s="205" t="s">
        <v>977</v>
      </c>
      <c r="J56" s="310" t="s">
        <v>982</v>
      </c>
      <c r="K56" s="220">
        <f t="shared" si="56"/>
        <v>53</v>
      </c>
      <c r="L56" s="292">
        <f t="shared" ref="L56" si="59">(H56*N56)*0.03%</f>
        <v>295.08</v>
      </c>
      <c r="M56" s="221">
        <f t="shared" ref="M56" si="60">(K56*N56)-L56</f>
        <v>10304.92</v>
      </c>
      <c r="N56" s="220">
        <v>200</v>
      </c>
      <c r="O56" s="99" t="s">
        <v>580</v>
      </c>
      <c r="P56" s="222">
        <v>45358</v>
      </c>
      <c r="Q56" s="258"/>
      <c r="R56" s="137"/>
      <c r="S56" s="54" t="s">
        <v>579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8"/>
      <c r="AH56" s="139"/>
      <c r="AI56" s="137"/>
      <c r="AJ56" s="137"/>
      <c r="AK56" s="138"/>
      <c r="AL56" s="138"/>
      <c r="AM56" s="138"/>
    </row>
    <row r="57" spans="1:39" ht="12.75" customHeight="1">
      <c r="A57" s="308">
        <v>16</v>
      </c>
      <c r="B57" s="309">
        <v>45358</v>
      </c>
      <c r="C57" s="237"/>
      <c r="D57" s="237" t="s">
        <v>978</v>
      </c>
      <c r="E57" s="308" t="s">
        <v>589</v>
      </c>
      <c r="F57" s="308">
        <v>4732</v>
      </c>
      <c r="G57" s="308">
        <v>4655</v>
      </c>
      <c r="H57" s="308">
        <v>4805</v>
      </c>
      <c r="I57" s="205" t="s">
        <v>979</v>
      </c>
      <c r="J57" s="310" t="s">
        <v>995</v>
      </c>
      <c r="K57" s="220">
        <f t="shared" si="56"/>
        <v>73</v>
      </c>
      <c r="L57" s="292">
        <f t="shared" ref="L57:L59" si="61">(H57*N57)*0.03%</f>
        <v>216.22499999999999</v>
      </c>
      <c r="M57" s="221">
        <f t="shared" ref="M57:M59" si="62">(K57*N57)-L57</f>
        <v>10733.775</v>
      </c>
      <c r="N57" s="220">
        <v>150</v>
      </c>
      <c r="O57" s="99" t="s">
        <v>580</v>
      </c>
      <c r="P57" s="222">
        <v>45362</v>
      </c>
      <c r="Q57" s="258"/>
      <c r="R57" s="137"/>
      <c r="S57" s="54" t="s">
        <v>771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8"/>
      <c r="AH57" s="139"/>
      <c r="AI57" s="137"/>
      <c r="AJ57" s="137"/>
      <c r="AK57" s="138"/>
      <c r="AL57" s="138"/>
      <c r="AM57" s="138"/>
    </row>
    <row r="58" spans="1:39" ht="12.75" customHeight="1">
      <c r="A58" s="323">
        <v>17</v>
      </c>
      <c r="B58" s="334">
        <v>45362</v>
      </c>
      <c r="C58" s="322"/>
      <c r="D58" s="322" t="s">
        <v>907</v>
      </c>
      <c r="E58" s="323" t="s">
        <v>589</v>
      </c>
      <c r="F58" s="323">
        <v>22490</v>
      </c>
      <c r="G58" s="323">
        <v>22315</v>
      </c>
      <c r="H58" s="323">
        <v>22495</v>
      </c>
      <c r="I58" s="324" t="s">
        <v>994</v>
      </c>
      <c r="J58" s="335" t="s">
        <v>945</v>
      </c>
      <c r="K58" s="336">
        <f t="shared" si="56"/>
        <v>5</v>
      </c>
      <c r="L58" s="337">
        <f t="shared" si="61"/>
        <v>337.42499999999995</v>
      </c>
      <c r="M58" s="338">
        <f t="shared" si="62"/>
        <v>-87.424999999999955</v>
      </c>
      <c r="N58" s="336">
        <v>50</v>
      </c>
      <c r="O58" s="339" t="s">
        <v>597</v>
      </c>
      <c r="P58" s="340">
        <v>45362</v>
      </c>
      <c r="Q58" s="258"/>
      <c r="R58" s="137"/>
      <c r="S58" s="5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8"/>
      <c r="AH58" s="139"/>
      <c r="AI58" s="137"/>
      <c r="AJ58" s="137"/>
      <c r="AK58" s="138"/>
      <c r="AL58" s="138"/>
      <c r="AM58" s="138"/>
    </row>
    <row r="59" spans="1:39" ht="12.75" customHeight="1">
      <c r="A59" s="282">
        <v>18</v>
      </c>
      <c r="B59" s="283">
        <v>45363</v>
      </c>
      <c r="C59" s="284"/>
      <c r="D59" s="284" t="s">
        <v>909</v>
      </c>
      <c r="E59" s="282" t="s">
        <v>589</v>
      </c>
      <c r="F59" s="282">
        <v>152.65</v>
      </c>
      <c r="G59" s="282">
        <v>150.5</v>
      </c>
      <c r="H59" s="282">
        <v>150.5</v>
      </c>
      <c r="I59" s="285" t="s">
        <v>1006</v>
      </c>
      <c r="J59" s="311" t="s">
        <v>1026</v>
      </c>
      <c r="K59" s="288">
        <f t="shared" si="56"/>
        <v>-2.1500000000000057</v>
      </c>
      <c r="L59" s="293">
        <f t="shared" si="61"/>
        <v>225.74999999999997</v>
      </c>
      <c r="M59" s="287">
        <f t="shared" si="62"/>
        <v>-10975.750000000029</v>
      </c>
      <c r="N59" s="288">
        <v>5000</v>
      </c>
      <c r="O59" s="289" t="s">
        <v>590</v>
      </c>
      <c r="P59" s="290">
        <v>45364</v>
      </c>
      <c r="Q59" s="258"/>
      <c r="R59" s="137"/>
      <c r="S59" s="5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8"/>
      <c r="AH59" s="139"/>
      <c r="AI59" s="137"/>
      <c r="AJ59" s="137"/>
      <c r="AK59" s="138"/>
      <c r="AL59" s="138"/>
      <c r="AM59" s="138"/>
    </row>
    <row r="60" spans="1:39" ht="12.75" customHeight="1">
      <c r="A60" s="282">
        <v>19</v>
      </c>
      <c r="B60" s="283">
        <v>45363</v>
      </c>
      <c r="C60" s="284"/>
      <c r="D60" s="284" t="s">
        <v>1010</v>
      </c>
      <c r="E60" s="282" t="s">
        <v>589</v>
      </c>
      <c r="F60" s="282">
        <v>1227</v>
      </c>
      <c r="G60" s="282">
        <v>1205</v>
      </c>
      <c r="H60" s="282">
        <v>1198.5</v>
      </c>
      <c r="I60" s="285" t="s">
        <v>1011</v>
      </c>
      <c r="J60" s="311" t="s">
        <v>1030</v>
      </c>
      <c r="K60" s="288">
        <f t="shared" si="56"/>
        <v>-28.5</v>
      </c>
      <c r="L60" s="293">
        <f t="shared" ref="L60" si="63">(H60*N60)*0.03%</f>
        <v>179.77499999999998</v>
      </c>
      <c r="M60" s="287">
        <f t="shared" ref="M60" si="64">(K60*N60)-L60</f>
        <v>-14429.775</v>
      </c>
      <c r="N60" s="288">
        <v>500</v>
      </c>
      <c r="O60" s="289" t="s">
        <v>590</v>
      </c>
      <c r="P60" s="290">
        <v>45364</v>
      </c>
      <c r="Q60" s="258"/>
      <c r="R60" s="137"/>
      <c r="S60" s="5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8"/>
      <c r="AH60" s="139"/>
      <c r="AI60" s="137"/>
      <c r="AJ60" s="137"/>
      <c r="AK60" s="138"/>
      <c r="AL60" s="138"/>
      <c r="AM60" s="138"/>
    </row>
    <row r="61" spans="1:39" ht="12.75" customHeight="1">
      <c r="A61" s="207">
        <v>20</v>
      </c>
      <c r="B61" s="264">
        <v>45365</v>
      </c>
      <c r="C61" s="259"/>
      <c r="D61" s="259" t="s">
        <v>1054</v>
      </c>
      <c r="E61" s="207" t="s">
        <v>589</v>
      </c>
      <c r="F61" s="207" t="s">
        <v>1055</v>
      </c>
      <c r="G61" s="207">
        <v>11200</v>
      </c>
      <c r="H61" s="207"/>
      <c r="I61" s="207" t="s">
        <v>1056</v>
      </c>
      <c r="J61" s="206" t="s">
        <v>578</v>
      </c>
      <c r="K61" s="96"/>
      <c r="L61" s="98"/>
      <c r="M61" s="261"/>
      <c r="N61" s="96"/>
      <c r="O61" s="97"/>
      <c r="P61" s="265"/>
      <c r="Q61" s="258"/>
      <c r="R61" s="137"/>
      <c r="S61" s="5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8"/>
      <c r="AH61" s="139"/>
      <c r="AI61" s="137"/>
      <c r="AJ61" s="137"/>
      <c r="AK61" s="138"/>
      <c r="AL61" s="138"/>
      <c r="AM61" s="138"/>
    </row>
    <row r="62" spans="1:39" ht="12.75" customHeight="1">
      <c r="A62" s="308">
        <v>21</v>
      </c>
      <c r="B62" s="309">
        <v>45365</v>
      </c>
      <c r="C62" s="237"/>
      <c r="D62" s="237" t="s">
        <v>964</v>
      </c>
      <c r="E62" s="308" t="s">
        <v>589</v>
      </c>
      <c r="F62" s="308">
        <v>4180</v>
      </c>
      <c r="G62" s="308">
        <v>4120</v>
      </c>
      <c r="H62" s="308">
        <v>4227.5</v>
      </c>
      <c r="I62" s="205" t="s">
        <v>1057</v>
      </c>
      <c r="J62" s="310" t="s">
        <v>599</v>
      </c>
      <c r="K62" s="220">
        <f t="shared" ref="K62" si="65">H62-F62</f>
        <v>47.5</v>
      </c>
      <c r="L62" s="292">
        <f t="shared" ref="L62" si="66">(H62*N62)*0.03%</f>
        <v>221.94374999999999</v>
      </c>
      <c r="M62" s="221">
        <f t="shared" ref="M62" si="67">(K62*N62)-L62</f>
        <v>8090.5562499999996</v>
      </c>
      <c r="N62" s="220">
        <v>175</v>
      </c>
      <c r="O62" s="99" t="s">
        <v>580</v>
      </c>
      <c r="P62" s="222">
        <v>45365</v>
      </c>
      <c r="Q62" s="258"/>
      <c r="R62" s="137"/>
      <c r="S62" s="5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8"/>
      <c r="AH62" s="139"/>
      <c r="AI62" s="137"/>
      <c r="AJ62" s="137"/>
      <c r="AK62" s="138"/>
      <c r="AL62" s="138"/>
      <c r="AM62" s="138"/>
    </row>
    <row r="63" spans="1:39" ht="12.75" customHeight="1">
      <c r="A63" s="308">
        <v>22</v>
      </c>
      <c r="B63" s="309">
        <v>45365</v>
      </c>
      <c r="C63" s="237"/>
      <c r="D63" s="237" t="s">
        <v>921</v>
      </c>
      <c r="E63" s="308" t="s">
        <v>589</v>
      </c>
      <c r="F63" s="308">
        <v>3632.5</v>
      </c>
      <c r="G63" s="308">
        <v>3570</v>
      </c>
      <c r="H63" s="308">
        <v>3652.5</v>
      </c>
      <c r="I63" s="205" t="s">
        <v>1058</v>
      </c>
      <c r="J63" s="310" t="s">
        <v>1012</v>
      </c>
      <c r="K63" s="220">
        <f t="shared" ref="K63" si="68">H63-F63</f>
        <v>20</v>
      </c>
      <c r="L63" s="292">
        <f t="shared" ref="L63" si="69">(H63*N63)*0.03%</f>
        <v>191.75624999999999</v>
      </c>
      <c r="M63" s="221">
        <f t="shared" ref="M63" si="70">(K63*N63)-L63</f>
        <v>3308.2437500000001</v>
      </c>
      <c r="N63" s="220">
        <v>175</v>
      </c>
      <c r="O63" s="99" t="s">
        <v>580</v>
      </c>
      <c r="P63" s="222">
        <v>45366</v>
      </c>
      <c r="Q63" s="258"/>
      <c r="R63" s="137"/>
      <c r="S63" s="5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8"/>
      <c r="AH63" s="139"/>
      <c r="AI63" s="137"/>
      <c r="AJ63" s="137"/>
      <c r="AK63" s="138"/>
      <c r="AL63" s="138"/>
      <c r="AM63" s="138"/>
    </row>
    <row r="64" spans="1:39" ht="12.75" customHeight="1">
      <c r="A64" s="207">
        <v>23</v>
      </c>
      <c r="B64" s="264">
        <v>45366</v>
      </c>
      <c r="C64" s="259"/>
      <c r="D64" s="259" t="s">
        <v>957</v>
      </c>
      <c r="E64" s="207" t="s">
        <v>589</v>
      </c>
      <c r="F64" s="207" t="s">
        <v>1079</v>
      </c>
      <c r="G64" s="207">
        <v>1433</v>
      </c>
      <c r="H64" s="207"/>
      <c r="I64" s="209" t="s">
        <v>1080</v>
      </c>
      <c r="J64" s="206" t="s">
        <v>578</v>
      </c>
      <c r="K64" s="96"/>
      <c r="L64" s="98"/>
      <c r="M64" s="261"/>
      <c r="N64" s="96"/>
      <c r="O64" s="97"/>
      <c r="P64" s="265"/>
      <c r="Q64" s="258"/>
      <c r="R64" s="137"/>
      <c r="S64" s="5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8"/>
      <c r="AH64" s="139"/>
      <c r="AI64" s="137"/>
      <c r="AJ64" s="137"/>
      <c r="AK64" s="138"/>
      <c r="AL64" s="138"/>
      <c r="AM64" s="138"/>
    </row>
    <row r="65" spans="1:39" ht="12.75" customHeight="1">
      <c r="A65" s="308">
        <v>24</v>
      </c>
      <c r="B65" s="309">
        <v>45366</v>
      </c>
      <c r="C65" s="237"/>
      <c r="D65" s="237" t="s">
        <v>978</v>
      </c>
      <c r="E65" s="308" t="s">
        <v>589</v>
      </c>
      <c r="F65" s="308">
        <v>4720</v>
      </c>
      <c r="G65" s="308">
        <v>4650</v>
      </c>
      <c r="H65" s="308">
        <v>4785</v>
      </c>
      <c r="I65" s="205" t="s">
        <v>1088</v>
      </c>
      <c r="J65" s="310" t="s">
        <v>1089</v>
      </c>
      <c r="K65" s="220">
        <f t="shared" ref="K65" si="71">H65-F65</f>
        <v>65</v>
      </c>
      <c r="L65" s="292">
        <f t="shared" ref="L65" si="72">(H65*N65)*0.03%</f>
        <v>215.32499999999999</v>
      </c>
      <c r="M65" s="221">
        <f t="shared" ref="M65" si="73">(K65*N65)-L65</f>
        <v>9534.6749999999993</v>
      </c>
      <c r="N65" s="220">
        <v>150</v>
      </c>
      <c r="O65" s="99" t="s">
        <v>580</v>
      </c>
      <c r="P65" s="222">
        <v>45366</v>
      </c>
      <c r="Q65" s="258"/>
      <c r="R65" s="137"/>
      <c r="S65" s="5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8"/>
      <c r="AH65" s="139"/>
      <c r="AI65" s="137"/>
      <c r="AJ65" s="137"/>
      <c r="AK65" s="138"/>
      <c r="AL65" s="138"/>
      <c r="AM65" s="138"/>
    </row>
    <row r="66" spans="1:39" ht="12.75" customHeight="1">
      <c r="A66" s="207">
        <v>25</v>
      </c>
      <c r="B66" s="264">
        <v>45366</v>
      </c>
      <c r="C66" s="259"/>
      <c r="D66" s="259" t="s">
        <v>910</v>
      </c>
      <c r="E66" s="207" t="s">
        <v>589</v>
      </c>
      <c r="F66" s="207" t="s">
        <v>1090</v>
      </c>
      <c r="G66" s="207">
        <v>2805</v>
      </c>
      <c r="H66" s="207"/>
      <c r="I66" s="209" t="s">
        <v>1091</v>
      </c>
      <c r="J66" s="206" t="s">
        <v>578</v>
      </c>
      <c r="K66" s="96"/>
      <c r="L66" s="98"/>
      <c r="M66" s="261"/>
      <c r="N66" s="96"/>
      <c r="O66" s="97"/>
      <c r="P66" s="265"/>
      <c r="Q66" s="258"/>
      <c r="R66" s="137"/>
      <c r="S66" s="5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8"/>
      <c r="AH66" s="139"/>
      <c r="AI66" s="137"/>
      <c r="AJ66" s="137"/>
      <c r="AK66" s="138"/>
      <c r="AL66" s="138"/>
      <c r="AM66" s="138"/>
    </row>
    <row r="67" spans="1:39" ht="12.75" customHeight="1">
      <c r="A67" s="207"/>
      <c r="B67" s="264"/>
      <c r="C67" s="259"/>
      <c r="D67" s="259"/>
      <c r="E67" s="207"/>
      <c r="F67" s="207"/>
      <c r="G67" s="207"/>
      <c r="H67" s="207"/>
      <c r="I67" s="209"/>
      <c r="J67" s="206"/>
      <c r="K67" s="96"/>
      <c r="L67" s="98"/>
      <c r="M67" s="261"/>
      <c r="N67" s="96"/>
      <c r="O67" s="97"/>
      <c r="P67" s="265"/>
      <c r="Q67" s="258"/>
      <c r="R67" s="137"/>
      <c r="S67" s="5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8"/>
      <c r="AH67" s="139"/>
      <c r="AI67" s="137"/>
      <c r="AJ67" s="137"/>
      <c r="AK67" s="138"/>
      <c r="AL67" s="138"/>
      <c r="AM67" s="138"/>
    </row>
    <row r="68" spans="1:39" ht="12.75" customHeight="1">
      <c r="A68" s="207"/>
      <c r="B68" s="264"/>
      <c r="C68" s="259"/>
      <c r="D68" s="259"/>
      <c r="E68" s="207"/>
      <c r="F68" s="207"/>
      <c r="G68" s="207"/>
      <c r="H68" s="207"/>
      <c r="I68" s="209"/>
      <c r="J68" s="206"/>
      <c r="K68" s="96"/>
      <c r="L68" s="98"/>
      <c r="M68" s="261"/>
      <c r="N68" s="96"/>
      <c r="O68" s="97"/>
      <c r="P68" s="265"/>
      <c r="Q68" s="258"/>
      <c r="R68" s="137"/>
      <c r="S68" s="5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8"/>
      <c r="AH68" s="139"/>
      <c r="AI68" s="137"/>
      <c r="AJ68" s="137"/>
      <c r="AK68" s="138"/>
      <c r="AL68" s="138"/>
      <c r="AM68" s="138"/>
    </row>
    <row r="70" spans="1:39" ht="12.75" customHeight="1">
      <c r="A70" s="138"/>
      <c r="B70" s="140"/>
      <c r="C70" s="137"/>
      <c r="D70" s="137"/>
      <c r="E70" s="138"/>
      <c r="F70" s="138"/>
      <c r="G70" s="138"/>
      <c r="H70" s="141"/>
      <c r="I70" s="141"/>
      <c r="J70" s="141"/>
      <c r="K70" s="137"/>
      <c r="L70" s="138"/>
      <c r="M70" s="138"/>
      <c r="N70" s="138"/>
      <c r="O70" s="141"/>
      <c r="P70" s="141"/>
      <c r="Q70" s="141"/>
      <c r="R70" s="137"/>
      <c r="S70" s="5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8"/>
      <c r="AH70" s="139"/>
      <c r="AI70" s="137"/>
      <c r="AJ70" s="137"/>
      <c r="AK70" s="138"/>
      <c r="AL70" s="138"/>
      <c r="AM70" s="138"/>
    </row>
    <row r="71" spans="1:39">
      <c r="A71" s="142" t="s">
        <v>595</v>
      </c>
      <c r="B71" s="142"/>
      <c r="C71" s="142"/>
      <c r="D71" s="142"/>
      <c r="E71" s="143"/>
      <c r="F71" s="105"/>
      <c r="G71" s="105"/>
      <c r="H71" s="105"/>
      <c r="I71" s="105"/>
      <c r="J71" s="1"/>
      <c r="K71" s="6"/>
      <c r="L71" s="6"/>
      <c r="M71" s="6"/>
      <c r="N71" s="1"/>
      <c r="O71" s="1"/>
      <c r="P71" s="37"/>
      <c r="Q71" s="37"/>
      <c r="R71" s="37"/>
      <c r="S71" s="6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37"/>
      <c r="AH71" s="37"/>
      <c r="AI71" s="37"/>
      <c r="AJ71" s="37"/>
      <c r="AK71" s="37"/>
      <c r="AL71" s="37"/>
      <c r="AM71" s="37"/>
    </row>
    <row r="72" spans="1:39" ht="38.25">
      <c r="A72" s="93" t="s">
        <v>16</v>
      </c>
      <c r="B72" s="93" t="s">
        <v>553</v>
      </c>
      <c r="C72" s="93"/>
      <c r="D72" s="94" t="s">
        <v>564</v>
      </c>
      <c r="E72" s="93" t="s">
        <v>565</v>
      </c>
      <c r="F72" s="93" t="s">
        <v>566</v>
      </c>
      <c r="G72" s="93" t="s">
        <v>587</v>
      </c>
      <c r="H72" s="93" t="s">
        <v>568</v>
      </c>
      <c r="I72" s="93" t="s">
        <v>569</v>
      </c>
      <c r="J72" s="92" t="s">
        <v>570</v>
      </c>
      <c r="K72" s="92" t="s">
        <v>596</v>
      </c>
      <c r="L72" s="95" t="s">
        <v>572</v>
      </c>
      <c r="M72" s="136" t="s">
        <v>593</v>
      </c>
      <c r="N72" s="93" t="s">
        <v>594</v>
      </c>
      <c r="O72" s="93" t="s">
        <v>574</v>
      </c>
      <c r="P72" s="94" t="s">
        <v>575</v>
      </c>
      <c r="Q72" s="262"/>
      <c r="R72" s="37"/>
      <c r="S72" s="6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37"/>
      <c r="AH72" s="37"/>
      <c r="AI72" s="37"/>
      <c r="AJ72" s="37"/>
      <c r="AK72" s="37"/>
      <c r="AL72" s="37"/>
      <c r="AM72" s="37"/>
    </row>
    <row r="73" spans="1:39" s="305" customFormat="1" ht="12.75" customHeight="1">
      <c r="A73" s="282">
        <v>1</v>
      </c>
      <c r="B73" s="283">
        <v>45352</v>
      </c>
      <c r="C73" s="284"/>
      <c r="D73" s="284" t="s">
        <v>912</v>
      </c>
      <c r="E73" s="282" t="s">
        <v>589</v>
      </c>
      <c r="F73" s="282">
        <v>97</v>
      </c>
      <c r="G73" s="282">
        <v>60</v>
      </c>
      <c r="H73" s="282">
        <v>64</v>
      </c>
      <c r="I73" s="285" t="s">
        <v>881</v>
      </c>
      <c r="J73" s="286" t="s">
        <v>916</v>
      </c>
      <c r="K73" s="291">
        <f>H73-F73</f>
        <v>-33</v>
      </c>
      <c r="L73" s="312">
        <v>50</v>
      </c>
      <c r="M73" s="313">
        <f t="shared" ref="M73" si="74">(K73*N73)-L73</f>
        <v>-1700</v>
      </c>
      <c r="N73" s="291">
        <v>50</v>
      </c>
      <c r="O73" s="286" t="s">
        <v>590</v>
      </c>
      <c r="P73" s="283">
        <v>45352</v>
      </c>
      <c r="Q73" s="299"/>
      <c r="R73" s="300"/>
      <c r="S73" s="301" t="s">
        <v>579</v>
      </c>
      <c r="T73" s="302"/>
      <c r="U73" s="302"/>
      <c r="V73" s="302"/>
      <c r="W73" s="302"/>
      <c r="X73" s="302"/>
      <c r="Y73" s="302"/>
      <c r="Z73" s="302"/>
      <c r="AA73" s="302"/>
      <c r="AB73" s="302"/>
      <c r="AC73" s="302"/>
      <c r="AD73" s="302"/>
      <c r="AE73" s="302"/>
      <c r="AF73" s="302"/>
      <c r="AG73" s="303"/>
      <c r="AH73" s="304"/>
      <c r="AI73" s="300"/>
      <c r="AJ73" s="300"/>
      <c r="AK73" s="303"/>
      <c r="AL73" s="303"/>
      <c r="AM73" s="303"/>
    </row>
    <row r="74" spans="1:39" s="305" customFormat="1" ht="12.75" customHeight="1">
      <c r="A74" s="399">
        <v>2</v>
      </c>
      <c r="B74" s="397">
        <v>45355</v>
      </c>
      <c r="C74" s="322"/>
      <c r="D74" s="322" t="s">
        <v>939</v>
      </c>
      <c r="E74" s="323" t="s">
        <v>860</v>
      </c>
      <c r="F74" s="323">
        <v>30</v>
      </c>
      <c r="G74" s="323"/>
      <c r="H74" s="323">
        <v>10</v>
      </c>
      <c r="I74" s="324"/>
      <c r="J74" s="395" t="s">
        <v>945</v>
      </c>
      <c r="K74" s="325">
        <f>F74-H74</f>
        <v>20</v>
      </c>
      <c r="L74" s="326">
        <v>50</v>
      </c>
      <c r="M74" s="401">
        <v>100</v>
      </c>
      <c r="N74" s="325">
        <v>40</v>
      </c>
      <c r="O74" s="395" t="s">
        <v>597</v>
      </c>
      <c r="P74" s="397">
        <v>45356</v>
      </c>
      <c r="Q74" s="299"/>
      <c r="R74" s="300"/>
      <c r="S74" s="301" t="s">
        <v>877</v>
      </c>
      <c r="T74" s="302"/>
      <c r="U74" s="302"/>
      <c r="V74" s="302"/>
      <c r="W74" s="302"/>
      <c r="X74" s="302"/>
      <c r="Y74" s="302"/>
      <c r="Z74" s="302"/>
      <c r="AA74" s="302"/>
      <c r="AB74" s="302"/>
      <c r="AC74" s="302"/>
      <c r="AD74" s="302"/>
      <c r="AE74" s="302"/>
      <c r="AF74" s="302"/>
      <c r="AG74" s="303"/>
      <c r="AH74" s="304"/>
      <c r="AI74" s="300"/>
      <c r="AJ74" s="300"/>
      <c r="AK74" s="303"/>
      <c r="AL74" s="303"/>
      <c r="AM74" s="303"/>
    </row>
    <row r="75" spans="1:39" s="305" customFormat="1" ht="12.75" customHeight="1">
      <c r="A75" s="400"/>
      <c r="B75" s="398"/>
      <c r="C75" s="322"/>
      <c r="D75" s="322" t="s">
        <v>940</v>
      </c>
      <c r="E75" s="323" t="s">
        <v>860</v>
      </c>
      <c r="F75" s="323">
        <v>37</v>
      </c>
      <c r="G75" s="323"/>
      <c r="H75" s="323">
        <v>52</v>
      </c>
      <c r="I75" s="324"/>
      <c r="J75" s="396"/>
      <c r="K75" s="325">
        <f>F75-H75</f>
        <v>-15</v>
      </c>
      <c r="L75" s="326">
        <v>50</v>
      </c>
      <c r="M75" s="402"/>
      <c r="N75" s="325">
        <v>40</v>
      </c>
      <c r="O75" s="396"/>
      <c r="P75" s="398"/>
      <c r="Q75" s="299"/>
      <c r="R75" s="300"/>
      <c r="S75" s="301"/>
      <c r="T75" s="302"/>
      <c r="U75" s="302"/>
      <c r="V75" s="302"/>
      <c r="W75" s="302"/>
      <c r="X75" s="302"/>
      <c r="Y75" s="302"/>
      <c r="Z75" s="302"/>
      <c r="AA75" s="302"/>
      <c r="AB75" s="302"/>
      <c r="AC75" s="302"/>
      <c r="AD75" s="302"/>
      <c r="AE75" s="302"/>
      <c r="AF75" s="302"/>
      <c r="AG75" s="303"/>
      <c r="AH75" s="304"/>
      <c r="AI75" s="300"/>
      <c r="AJ75" s="300"/>
      <c r="AK75" s="303"/>
      <c r="AL75" s="303"/>
      <c r="AM75" s="303"/>
    </row>
    <row r="76" spans="1:39" s="305" customFormat="1" ht="12.75" customHeight="1">
      <c r="A76" s="308">
        <v>3</v>
      </c>
      <c r="B76" s="309">
        <v>45356</v>
      </c>
      <c r="C76" s="237"/>
      <c r="D76" s="237" t="s">
        <v>948</v>
      </c>
      <c r="E76" s="308" t="s">
        <v>589</v>
      </c>
      <c r="F76" s="308">
        <v>240</v>
      </c>
      <c r="G76" s="308">
        <v>90</v>
      </c>
      <c r="H76" s="308">
        <v>300</v>
      </c>
      <c r="I76" s="308" t="s">
        <v>949</v>
      </c>
      <c r="J76" s="331" t="s">
        <v>794</v>
      </c>
      <c r="K76" s="278">
        <f>H76-F76</f>
        <v>60</v>
      </c>
      <c r="L76" s="332">
        <v>50</v>
      </c>
      <c r="M76" s="333">
        <f t="shared" ref="M76" si="75">(K76*N76)-L76</f>
        <v>850</v>
      </c>
      <c r="N76" s="278">
        <v>15</v>
      </c>
      <c r="O76" s="331" t="s">
        <v>580</v>
      </c>
      <c r="P76" s="309">
        <v>45356</v>
      </c>
      <c r="Q76" s="299"/>
      <c r="R76" s="300"/>
      <c r="S76" s="301" t="s">
        <v>579</v>
      </c>
      <c r="T76" s="302"/>
      <c r="U76" s="302"/>
      <c r="V76" s="302"/>
      <c r="W76" s="302"/>
      <c r="X76" s="302"/>
      <c r="Y76" s="302"/>
      <c r="Z76" s="302"/>
      <c r="AA76" s="302"/>
      <c r="AB76" s="302"/>
      <c r="AC76" s="302"/>
      <c r="AD76" s="302"/>
      <c r="AE76" s="302"/>
      <c r="AF76" s="302"/>
      <c r="AG76" s="303"/>
      <c r="AH76" s="304"/>
      <c r="AI76" s="300"/>
      <c r="AJ76" s="300"/>
      <c r="AK76" s="303"/>
      <c r="AL76" s="303"/>
      <c r="AM76" s="303"/>
    </row>
    <row r="77" spans="1:39" s="305" customFormat="1" ht="12.75" customHeight="1">
      <c r="A77" s="308">
        <v>4</v>
      </c>
      <c r="B77" s="309">
        <v>45356</v>
      </c>
      <c r="C77" s="237"/>
      <c r="D77" s="237" t="s">
        <v>950</v>
      </c>
      <c r="E77" s="308" t="s">
        <v>589</v>
      </c>
      <c r="F77" s="308">
        <v>30</v>
      </c>
      <c r="G77" s="308">
        <v>5</v>
      </c>
      <c r="H77" s="308">
        <v>45</v>
      </c>
      <c r="I77" s="308" t="s">
        <v>951</v>
      </c>
      <c r="J77" s="331" t="s">
        <v>955</v>
      </c>
      <c r="K77" s="278">
        <f>H77-F77</f>
        <v>15</v>
      </c>
      <c r="L77" s="332">
        <v>50</v>
      </c>
      <c r="M77" s="333">
        <f t="shared" ref="M77" si="76">(K77*N77)-L77</f>
        <v>550</v>
      </c>
      <c r="N77" s="278">
        <v>40</v>
      </c>
      <c r="O77" s="331" t="s">
        <v>580</v>
      </c>
      <c r="P77" s="309">
        <v>45356</v>
      </c>
      <c r="Q77" s="299"/>
      <c r="R77" s="300"/>
      <c r="S77" s="301" t="s">
        <v>877</v>
      </c>
      <c r="T77" s="302"/>
      <c r="U77" s="302"/>
      <c r="V77" s="302"/>
      <c r="W77" s="302"/>
      <c r="X77" s="302"/>
      <c r="Y77" s="302"/>
      <c r="Z77" s="302"/>
      <c r="AA77" s="302"/>
      <c r="AB77" s="302"/>
      <c r="AC77" s="302"/>
      <c r="AD77" s="302"/>
      <c r="AE77" s="302"/>
      <c r="AF77" s="302"/>
      <c r="AG77" s="303"/>
      <c r="AH77" s="304"/>
      <c r="AI77" s="300"/>
      <c r="AJ77" s="300"/>
      <c r="AK77" s="303"/>
      <c r="AL77" s="303"/>
      <c r="AM77" s="303"/>
    </row>
    <row r="78" spans="1:39" s="305" customFormat="1" ht="12.75" customHeight="1">
      <c r="A78" s="282">
        <v>5</v>
      </c>
      <c r="B78" s="283">
        <v>45356</v>
      </c>
      <c r="C78" s="284"/>
      <c r="D78" s="284" t="s">
        <v>952</v>
      </c>
      <c r="E78" s="282" t="s">
        <v>860</v>
      </c>
      <c r="F78" s="282">
        <v>250</v>
      </c>
      <c r="G78" s="282">
        <v>305</v>
      </c>
      <c r="H78" s="282">
        <v>297.5</v>
      </c>
      <c r="I78" s="282" t="s">
        <v>953</v>
      </c>
      <c r="J78" s="286" t="s">
        <v>954</v>
      </c>
      <c r="K78" s="291">
        <f>F78-H78</f>
        <v>-47.5</v>
      </c>
      <c r="L78" s="312">
        <v>50</v>
      </c>
      <c r="M78" s="313">
        <f t="shared" ref="M78" si="77">(K78*N78)-L78</f>
        <v>-2425</v>
      </c>
      <c r="N78" s="291">
        <v>50</v>
      </c>
      <c r="O78" s="286" t="s">
        <v>590</v>
      </c>
      <c r="P78" s="283">
        <v>45356</v>
      </c>
      <c r="Q78" s="299"/>
      <c r="R78" s="300"/>
      <c r="S78" s="301" t="s">
        <v>579</v>
      </c>
      <c r="T78" s="302"/>
      <c r="U78" s="302"/>
      <c r="V78" s="302"/>
      <c r="W78" s="302"/>
      <c r="X78" s="302"/>
      <c r="Y78" s="302"/>
      <c r="Z78" s="302"/>
      <c r="AA78" s="302"/>
      <c r="AB78" s="302"/>
      <c r="AC78" s="302"/>
      <c r="AD78" s="302"/>
      <c r="AE78" s="302"/>
      <c r="AF78" s="302"/>
      <c r="AG78" s="303"/>
      <c r="AH78" s="304"/>
      <c r="AI78" s="300"/>
      <c r="AJ78" s="300"/>
      <c r="AK78" s="303"/>
      <c r="AL78" s="303"/>
      <c r="AM78" s="303"/>
    </row>
    <row r="79" spans="1:39" s="305" customFormat="1" ht="12.75" customHeight="1">
      <c r="A79" s="389">
        <v>6</v>
      </c>
      <c r="B79" s="391">
        <v>45358</v>
      </c>
      <c r="C79" s="237"/>
      <c r="D79" s="237" t="s">
        <v>973</v>
      </c>
      <c r="E79" s="308" t="s">
        <v>589</v>
      </c>
      <c r="F79" s="308">
        <v>37.5</v>
      </c>
      <c r="G79" s="308"/>
      <c r="H79" s="308">
        <v>42.5</v>
      </c>
      <c r="I79" s="205"/>
      <c r="J79" s="387" t="s">
        <v>1014</v>
      </c>
      <c r="K79" s="278">
        <f>H79-F79</f>
        <v>5</v>
      </c>
      <c r="L79" s="332">
        <v>50</v>
      </c>
      <c r="M79" s="393">
        <v>1500</v>
      </c>
      <c r="N79" s="278">
        <v>400</v>
      </c>
      <c r="O79" s="387" t="s">
        <v>580</v>
      </c>
      <c r="P79" s="391">
        <v>45363</v>
      </c>
      <c r="Q79" s="299"/>
      <c r="R79" s="300"/>
      <c r="S79" s="301" t="s">
        <v>579</v>
      </c>
      <c r="T79" s="302"/>
      <c r="U79" s="302"/>
      <c r="V79" s="302"/>
      <c r="W79" s="302"/>
      <c r="X79" s="302"/>
      <c r="Y79" s="302"/>
      <c r="Z79" s="302"/>
      <c r="AA79" s="302"/>
      <c r="AB79" s="302"/>
      <c r="AC79" s="302"/>
      <c r="AD79" s="302"/>
      <c r="AE79" s="302"/>
      <c r="AF79" s="302"/>
      <c r="AG79" s="303"/>
      <c r="AH79" s="304"/>
      <c r="AI79" s="300"/>
      <c r="AJ79" s="300"/>
      <c r="AK79" s="303"/>
      <c r="AL79" s="303"/>
      <c r="AM79" s="303"/>
    </row>
    <row r="80" spans="1:39" s="305" customFormat="1" ht="12.75" customHeight="1">
      <c r="A80" s="390"/>
      <c r="B80" s="392"/>
      <c r="C80" s="237"/>
      <c r="D80" s="237" t="s">
        <v>974</v>
      </c>
      <c r="E80" s="308" t="s">
        <v>860</v>
      </c>
      <c r="F80" s="308">
        <v>21.5</v>
      </c>
      <c r="G80" s="308"/>
      <c r="H80" s="308">
        <v>22.5</v>
      </c>
      <c r="I80" s="205"/>
      <c r="J80" s="388"/>
      <c r="K80" s="278">
        <f>F80-H80</f>
        <v>-1</v>
      </c>
      <c r="L80" s="332">
        <v>50</v>
      </c>
      <c r="M80" s="394"/>
      <c r="N80" s="278">
        <v>400</v>
      </c>
      <c r="O80" s="388"/>
      <c r="P80" s="392"/>
      <c r="Q80" s="299"/>
      <c r="R80" s="300"/>
      <c r="S80" s="301"/>
      <c r="T80" s="302"/>
      <c r="U80" s="302"/>
      <c r="V80" s="302"/>
      <c r="W80" s="302"/>
      <c r="X80" s="302"/>
      <c r="Y80" s="302"/>
      <c r="Z80" s="302"/>
      <c r="AA80" s="302"/>
      <c r="AB80" s="302"/>
      <c r="AC80" s="302"/>
      <c r="AD80" s="302"/>
      <c r="AE80" s="302"/>
      <c r="AF80" s="302"/>
      <c r="AG80" s="303"/>
      <c r="AH80" s="304"/>
      <c r="AI80" s="300"/>
      <c r="AJ80" s="300"/>
      <c r="AK80" s="303"/>
      <c r="AL80" s="303"/>
      <c r="AM80" s="303"/>
    </row>
    <row r="81" spans="1:39" s="305" customFormat="1" ht="12.75" customHeight="1">
      <c r="A81" s="308">
        <v>7</v>
      </c>
      <c r="B81" s="309">
        <v>45358</v>
      </c>
      <c r="C81" s="237"/>
      <c r="D81" s="237" t="s">
        <v>980</v>
      </c>
      <c r="E81" s="308" t="s">
        <v>589</v>
      </c>
      <c r="F81" s="308">
        <v>16</v>
      </c>
      <c r="G81" s="308">
        <v>0</v>
      </c>
      <c r="H81" s="308">
        <v>41</v>
      </c>
      <c r="I81" s="205" t="s">
        <v>981</v>
      </c>
      <c r="J81" s="331" t="s">
        <v>747</v>
      </c>
      <c r="K81" s="278">
        <f>H81-F81</f>
        <v>25</v>
      </c>
      <c r="L81" s="332">
        <v>50</v>
      </c>
      <c r="M81" s="333">
        <f t="shared" ref="M81:M82" si="78">(K81*N81)-L81</f>
        <v>1200</v>
      </c>
      <c r="N81" s="278">
        <v>50</v>
      </c>
      <c r="O81" s="331" t="s">
        <v>580</v>
      </c>
      <c r="P81" s="309">
        <v>45358</v>
      </c>
      <c r="Q81" s="299"/>
      <c r="R81" s="300"/>
      <c r="S81" s="301" t="s">
        <v>579</v>
      </c>
      <c r="T81" s="302"/>
      <c r="U81" s="302"/>
      <c r="V81" s="302"/>
      <c r="W81" s="302"/>
      <c r="X81" s="302"/>
      <c r="Y81" s="302"/>
      <c r="Z81" s="302"/>
      <c r="AA81" s="302"/>
      <c r="AB81" s="302"/>
      <c r="AC81" s="302"/>
      <c r="AD81" s="302"/>
      <c r="AE81" s="302"/>
      <c r="AF81" s="302"/>
      <c r="AG81" s="303"/>
      <c r="AH81" s="304"/>
      <c r="AI81" s="300"/>
      <c r="AJ81" s="300"/>
      <c r="AK81" s="303"/>
      <c r="AL81" s="303"/>
      <c r="AM81" s="303"/>
    </row>
    <row r="82" spans="1:39" ht="12.75" customHeight="1">
      <c r="A82" s="282">
        <v>8</v>
      </c>
      <c r="B82" s="283">
        <v>45362</v>
      </c>
      <c r="C82" s="284"/>
      <c r="D82" s="284" t="s">
        <v>991</v>
      </c>
      <c r="E82" s="282" t="s">
        <v>589</v>
      </c>
      <c r="F82" s="282">
        <v>295</v>
      </c>
      <c r="G82" s="282">
        <v>190</v>
      </c>
      <c r="H82" s="282">
        <v>190</v>
      </c>
      <c r="I82" s="285" t="s">
        <v>992</v>
      </c>
      <c r="J82" s="286" t="s">
        <v>993</v>
      </c>
      <c r="K82" s="291">
        <f>H82-F82</f>
        <v>-105</v>
      </c>
      <c r="L82" s="312">
        <v>50</v>
      </c>
      <c r="M82" s="313">
        <f t="shared" si="78"/>
        <v>-1625</v>
      </c>
      <c r="N82" s="291">
        <v>15</v>
      </c>
      <c r="O82" s="286" t="s">
        <v>590</v>
      </c>
      <c r="P82" s="283">
        <v>45362</v>
      </c>
      <c r="Q82" s="258"/>
      <c r="R82" s="137"/>
      <c r="S82" s="5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8"/>
      <c r="AH82" s="139"/>
      <c r="AI82" s="137"/>
      <c r="AJ82" s="137"/>
      <c r="AK82" s="138"/>
      <c r="AL82" s="138"/>
      <c r="AM82" s="138"/>
    </row>
    <row r="83" spans="1:39" ht="12.75" customHeight="1">
      <c r="A83" s="389">
        <v>9</v>
      </c>
      <c r="B83" s="391">
        <v>45362</v>
      </c>
      <c r="C83" s="237"/>
      <c r="D83" s="237" t="s">
        <v>998</v>
      </c>
      <c r="E83" s="308" t="s">
        <v>860</v>
      </c>
      <c r="F83" s="308">
        <v>35</v>
      </c>
      <c r="G83" s="308"/>
      <c r="H83" s="308">
        <v>33.5</v>
      </c>
      <c r="I83" s="205"/>
      <c r="J83" s="387" t="s">
        <v>1002</v>
      </c>
      <c r="K83" s="278">
        <f>F83-H83</f>
        <v>1.5</v>
      </c>
      <c r="L83" s="332">
        <v>50</v>
      </c>
      <c r="M83" s="393">
        <v>400</v>
      </c>
      <c r="N83" s="278">
        <v>40</v>
      </c>
      <c r="O83" s="387" t="s">
        <v>580</v>
      </c>
      <c r="P83" s="391">
        <v>45363</v>
      </c>
      <c r="Q83" s="258"/>
      <c r="R83" s="137"/>
      <c r="S83" s="5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8"/>
      <c r="AH83" s="139"/>
      <c r="AI83" s="137"/>
      <c r="AJ83" s="137"/>
      <c r="AK83" s="138"/>
      <c r="AL83" s="138"/>
      <c r="AM83" s="138"/>
    </row>
    <row r="84" spans="1:39" ht="12.75" customHeight="1">
      <c r="A84" s="390"/>
      <c r="B84" s="392"/>
      <c r="C84" s="237"/>
      <c r="D84" s="237" t="s">
        <v>999</v>
      </c>
      <c r="E84" s="308" t="s">
        <v>860</v>
      </c>
      <c r="F84" s="308">
        <v>21</v>
      </c>
      <c r="G84" s="308"/>
      <c r="H84" s="308">
        <v>10</v>
      </c>
      <c r="I84" s="205"/>
      <c r="J84" s="388"/>
      <c r="K84" s="278">
        <f>F84-H84</f>
        <v>11</v>
      </c>
      <c r="L84" s="332">
        <v>50</v>
      </c>
      <c r="M84" s="394"/>
      <c r="N84" s="278">
        <v>40</v>
      </c>
      <c r="O84" s="388"/>
      <c r="P84" s="392"/>
      <c r="Q84" s="258"/>
      <c r="R84" s="137"/>
      <c r="S84" s="5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8"/>
      <c r="AH84" s="139"/>
      <c r="AI84" s="137"/>
      <c r="AJ84" s="137"/>
      <c r="AK84" s="138"/>
      <c r="AL84" s="138"/>
      <c r="AM84" s="138"/>
    </row>
    <row r="85" spans="1:39" ht="12.75" customHeight="1">
      <c r="A85" s="308">
        <v>10</v>
      </c>
      <c r="B85" s="309">
        <v>45363</v>
      </c>
      <c r="C85" s="237"/>
      <c r="D85" s="237" t="s">
        <v>1003</v>
      </c>
      <c r="E85" s="308" t="s">
        <v>589</v>
      </c>
      <c r="F85" s="308">
        <v>19</v>
      </c>
      <c r="G85" s="308">
        <v>0</v>
      </c>
      <c r="H85" s="308">
        <v>45</v>
      </c>
      <c r="I85" s="205" t="s">
        <v>1004</v>
      </c>
      <c r="J85" s="331" t="s">
        <v>933</v>
      </c>
      <c r="K85" s="278">
        <f>H85-F85</f>
        <v>26</v>
      </c>
      <c r="L85" s="332">
        <v>50</v>
      </c>
      <c r="M85" s="333">
        <f t="shared" ref="M85:M87" si="79">(K85*N85)-L85</f>
        <v>990</v>
      </c>
      <c r="N85" s="278">
        <v>40</v>
      </c>
      <c r="O85" s="331" t="s">
        <v>580</v>
      </c>
      <c r="P85" s="309">
        <v>45363</v>
      </c>
      <c r="Q85" s="258"/>
      <c r="R85" s="137"/>
      <c r="S85" s="5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8"/>
      <c r="AH85" s="139"/>
      <c r="AI85" s="137"/>
      <c r="AJ85" s="137"/>
      <c r="AK85" s="138"/>
      <c r="AL85" s="138"/>
      <c r="AM85" s="138"/>
    </row>
    <row r="86" spans="1:39" ht="12.75" customHeight="1">
      <c r="A86" s="308">
        <v>11</v>
      </c>
      <c r="B86" s="309">
        <v>45363</v>
      </c>
      <c r="C86" s="237"/>
      <c r="D86" s="237" t="s">
        <v>1007</v>
      </c>
      <c r="E86" s="308" t="s">
        <v>860</v>
      </c>
      <c r="F86" s="308">
        <v>72</v>
      </c>
      <c r="G86" s="308">
        <v>110</v>
      </c>
      <c r="H86" s="308">
        <v>52</v>
      </c>
      <c r="I86" s="342" t="s">
        <v>1008</v>
      </c>
      <c r="J86" s="331" t="s">
        <v>1012</v>
      </c>
      <c r="K86" s="278">
        <f>F86-H86</f>
        <v>20</v>
      </c>
      <c r="L86" s="332">
        <v>50</v>
      </c>
      <c r="M86" s="333">
        <f t="shared" si="79"/>
        <v>950</v>
      </c>
      <c r="N86" s="278">
        <v>50</v>
      </c>
      <c r="O86" s="331" t="s">
        <v>580</v>
      </c>
      <c r="P86" s="309">
        <v>45363</v>
      </c>
      <c r="Q86" s="258"/>
      <c r="R86" s="137"/>
      <c r="S86" s="5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8"/>
      <c r="AH86" s="139"/>
      <c r="AI86" s="137"/>
      <c r="AJ86" s="137"/>
      <c r="AK86" s="138"/>
      <c r="AL86" s="138"/>
      <c r="AM86" s="138"/>
    </row>
    <row r="87" spans="1:39" ht="12.75" customHeight="1">
      <c r="A87" s="282">
        <v>12</v>
      </c>
      <c r="B87" s="283">
        <v>45363</v>
      </c>
      <c r="C87" s="284"/>
      <c r="D87" s="284" t="s">
        <v>1009</v>
      </c>
      <c r="E87" s="282" t="s">
        <v>860</v>
      </c>
      <c r="F87" s="282">
        <v>80</v>
      </c>
      <c r="G87" s="282">
        <v>140</v>
      </c>
      <c r="H87" s="282">
        <v>115</v>
      </c>
      <c r="I87" s="285">
        <v>1</v>
      </c>
      <c r="J87" s="286" t="s">
        <v>1013</v>
      </c>
      <c r="K87" s="291">
        <f>F87-H87</f>
        <v>-35</v>
      </c>
      <c r="L87" s="312">
        <v>50</v>
      </c>
      <c r="M87" s="313">
        <f t="shared" si="79"/>
        <v>-575</v>
      </c>
      <c r="N87" s="291">
        <v>15</v>
      </c>
      <c r="O87" s="286" t="s">
        <v>590</v>
      </c>
      <c r="P87" s="283">
        <v>45363</v>
      </c>
      <c r="Q87" s="258"/>
      <c r="R87" s="137"/>
      <c r="S87" s="5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8"/>
      <c r="AH87" s="139"/>
      <c r="AI87" s="137"/>
      <c r="AJ87" s="137"/>
      <c r="AK87" s="138"/>
      <c r="AL87" s="138"/>
      <c r="AM87" s="138"/>
    </row>
    <row r="88" spans="1:39" ht="12.75" customHeight="1">
      <c r="A88" s="282">
        <v>13</v>
      </c>
      <c r="B88" s="283">
        <v>45364</v>
      </c>
      <c r="C88" s="284"/>
      <c r="D88" s="284" t="s">
        <v>1019</v>
      </c>
      <c r="E88" s="282" t="s">
        <v>589</v>
      </c>
      <c r="F88" s="282">
        <v>129</v>
      </c>
      <c r="G88" s="282">
        <v>99</v>
      </c>
      <c r="H88" s="282">
        <v>99</v>
      </c>
      <c r="I88" s="285" t="s">
        <v>1020</v>
      </c>
      <c r="J88" s="286" t="s">
        <v>1021</v>
      </c>
      <c r="K88" s="291">
        <f t="shared" ref="K88:K95" si="80">H88-F88</f>
        <v>-30</v>
      </c>
      <c r="L88" s="312">
        <v>50</v>
      </c>
      <c r="M88" s="313">
        <f t="shared" ref="M88" si="81">(K88*N88)-L88</f>
        <v>-1250</v>
      </c>
      <c r="N88" s="291">
        <v>40</v>
      </c>
      <c r="O88" s="286" t="s">
        <v>590</v>
      </c>
      <c r="P88" s="283">
        <v>45364</v>
      </c>
      <c r="Q88" s="258"/>
      <c r="R88" s="137"/>
      <c r="S88" s="5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8"/>
      <c r="AH88" s="139"/>
      <c r="AI88" s="137"/>
      <c r="AJ88" s="137"/>
      <c r="AK88" s="138"/>
      <c r="AL88" s="138"/>
      <c r="AM88" s="138"/>
    </row>
    <row r="89" spans="1:39" ht="12.75" customHeight="1">
      <c r="A89" s="389">
        <v>14</v>
      </c>
      <c r="B89" s="391">
        <v>45364</v>
      </c>
      <c r="C89" s="237"/>
      <c r="D89" s="237" t="s">
        <v>1029</v>
      </c>
      <c r="E89" s="308" t="s">
        <v>589</v>
      </c>
      <c r="F89" s="308">
        <v>52</v>
      </c>
      <c r="G89" s="308"/>
      <c r="H89" s="308">
        <v>0</v>
      </c>
      <c r="I89" s="205"/>
      <c r="J89" s="387" t="s">
        <v>809</v>
      </c>
      <c r="K89" s="278">
        <f t="shared" si="80"/>
        <v>-52</v>
      </c>
      <c r="L89" s="332">
        <v>25</v>
      </c>
      <c r="M89" s="393">
        <v>660</v>
      </c>
      <c r="N89" s="278">
        <v>15</v>
      </c>
      <c r="O89" s="387" t="s">
        <v>580</v>
      </c>
      <c r="P89" s="391">
        <v>45364</v>
      </c>
      <c r="Q89" s="258"/>
      <c r="R89" s="137"/>
      <c r="S89" s="5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8"/>
      <c r="AH89" s="139"/>
      <c r="AI89" s="137"/>
      <c r="AJ89" s="137"/>
      <c r="AK89" s="138"/>
      <c r="AL89" s="138"/>
      <c r="AM89" s="138"/>
    </row>
    <row r="90" spans="1:39" ht="12.75" customHeight="1">
      <c r="A90" s="390"/>
      <c r="B90" s="392"/>
      <c r="C90" s="237"/>
      <c r="D90" s="237" t="s">
        <v>1009</v>
      </c>
      <c r="E90" s="308" t="s">
        <v>589</v>
      </c>
      <c r="F90" s="308">
        <v>49</v>
      </c>
      <c r="G90" s="308"/>
      <c r="H90" s="308">
        <v>150</v>
      </c>
      <c r="I90" s="205"/>
      <c r="J90" s="388"/>
      <c r="K90" s="278">
        <f t="shared" si="80"/>
        <v>101</v>
      </c>
      <c r="L90" s="332">
        <v>50</v>
      </c>
      <c r="M90" s="394"/>
      <c r="N90" s="278">
        <v>15</v>
      </c>
      <c r="O90" s="388"/>
      <c r="P90" s="392"/>
      <c r="Q90" s="258"/>
      <c r="R90" s="137"/>
      <c r="S90" s="5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8"/>
      <c r="AH90" s="139"/>
      <c r="AI90" s="137"/>
      <c r="AJ90" s="137"/>
      <c r="AK90" s="138"/>
      <c r="AL90" s="138"/>
      <c r="AM90" s="138"/>
    </row>
    <row r="91" spans="1:39" ht="12.75" customHeight="1">
      <c r="A91" s="282">
        <v>15</v>
      </c>
      <c r="B91" s="283">
        <v>45365</v>
      </c>
      <c r="C91" s="284"/>
      <c r="D91" s="284" t="s">
        <v>1048</v>
      </c>
      <c r="E91" s="282" t="s">
        <v>589</v>
      </c>
      <c r="F91" s="282">
        <v>35.5</v>
      </c>
      <c r="G91" s="282">
        <v>10</v>
      </c>
      <c r="H91" s="282">
        <v>6</v>
      </c>
      <c r="I91" s="282" t="s">
        <v>1049</v>
      </c>
      <c r="J91" s="286" t="s">
        <v>1052</v>
      </c>
      <c r="K91" s="291">
        <f t="shared" si="80"/>
        <v>-29.5</v>
      </c>
      <c r="L91" s="312">
        <v>50</v>
      </c>
      <c r="M91" s="313">
        <f t="shared" ref="M91" si="82">(K91*N91)-L91</f>
        <v>-1525</v>
      </c>
      <c r="N91" s="291">
        <v>50</v>
      </c>
      <c r="O91" s="286" t="s">
        <v>590</v>
      </c>
      <c r="P91" s="283">
        <v>45365</v>
      </c>
      <c r="Q91" s="258"/>
      <c r="R91" s="137"/>
      <c r="S91" s="5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38"/>
      <c r="AH91" s="139"/>
      <c r="AI91" s="137"/>
      <c r="AJ91" s="137"/>
      <c r="AK91" s="138"/>
      <c r="AL91" s="138"/>
      <c r="AM91" s="138"/>
    </row>
    <row r="92" spans="1:39" ht="12.75" customHeight="1">
      <c r="A92" s="308">
        <v>16</v>
      </c>
      <c r="B92" s="309">
        <v>45365</v>
      </c>
      <c r="C92" s="237"/>
      <c r="D92" s="237" t="s">
        <v>1050</v>
      </c>
      <c r="E92" s="308" t="s">
        <v>589</v>
      </c>
      <c r="F92" s="308">
        <v>109</v>
      </c>
      <c r="G92" s="308">
        <v>70</v>
      </c>
      <c r="H92" s="308">
        <v>152.5</v>
      </c>
      <c r="I92" s="308" t="s">
        <v>1051</v>
      </c>
      <c r="J92" s="331" t="s">
        <v>1053</v>
      </c>
      <c r="K92" s="278">
        <f t="shared" si="80"/>
        <v>43.5</v>
      </c>
      <c r="L92" s="332">
        <v>50</v>
      </c>
      <c r="M92" s="333">
        <f t="shared" ref="M92" si="83">(K92*N92)-L92</f>
        <v>1690</v>
      </c>
      <c r="N92" s="278">
        <v>40</v>
      </c>
      <c r="O92" s="331" t="s">
        <v>580</v>
      </c>
      <c r="P92" s="309">
        <v>45365</v>
      </c>
      <c r="Q92" s="258"/>
      <c r="R92" s="137"/>
      <c r="S92" s="5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38"/>
      <c r="AH92" s="139"/>
      <c r="AI92" s="137"/>
      <c r="AJ92" s="137"/>
      <c r="AK92" s="138"/>
      <c r="AL92" s="138"/>
      <c r="AM92" s="138"/>
    </row>
    <row r="93" spans="1:39" ht="12.75" customHeight="1">
      <c r="A93" s="379">
        <v>17</v>
      </c>
      <c r="B93" s="381">
        <v>45366</v>
      </c>
      <c r="C93" s="284"/>
      <c r="D93" s="284" t="s">
        <v>1081</v>
      </c>
      <c r="E93" s="282" t="s">
        <v>589</v>
      </c>
      <c r="F93" s="282">
        <v>87.5</v>
      </c>
      <c r="G93" s="282"/>
      <c r="H93" s="282">
        <v>0</v>
      </c>
      <c r="I93" s="285"/>
      <c r="J93" s="383" t="s">
        <v>1083</v>
      </c>
      <c r="K93" s="291">
        <f t="shared" si="80"/>
        <v>-87.5</v>
      </c>
      <c r="L93" s="312">
        <v>25</v>
      </c>
      <c r="M93" s="385">
        <v>-1800</v>
      </c>
      <c r="N93" s="291">
        <v>10</v>
      </c>
      <c r="O93" s="383" t="s">
        <v>590</v>
      </c>
      <c r="P93" s="381">
        <v>45366</v>
      </c>
      <c r="Q93" s="258"/>
      <c r="R93" s="137"/>
      <c r="S93" s="5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38"/>
      <c r="AH93" s="139"/>
      <c r="AI93" s="137"/>
      <c r="AJ93" s="137"/>
      <c r="AK93" s="138"/>
      <c r="AL93" s="138"/>
      <c r="AM93" s="138"/>
    </row>
    <row r="94" spans="1:39" ht="12.75" customHeight="1">
      <c r="A94" s="380"/>
      <c r="B94" s="382"/>
      <c r="C94" s="284"/>
      <c r="D94" s="284" t="s">
        <v>1082</v>
      </c>
      <c r="E94" s="282" t="s">
        <v>589</v>
      </c>
      <c r="F94" s="282">
        <v>87.5</v>
      </c>
      <c r="G94" s="282"/>
      <c r="H94" s="282">
        <v>0</v>
      </c>
      <c r="I94" s="285"/>
      <c r="J94" s="384"/>
      <c r="K94" s="291">
        <f t="shared" si="80"/>
        <v>-87.5</v>
      </c>
      <c r="L94" s="312">
        <v>25</v>
      </c>
      <c r="M94" s="386"/>
      <c r="N94" s="291">
        <v>10</v>
      </c>
      <c r="O94" s="384"/>
      <c r="P94" s="382"/>
      <c r="Q94" s="258"/>
      <c r="R94" s="137"/>
      <c r="S94" s="5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38"/>
      <c r="AH94" s="139"/>
      <c r="AI94" s="137"/>
      <c r="AJ94" s="137"/>
      <c r="AK94" s="138"/>
      <c r="AL94" s="138"/>
      <c r="AM94" s="138"/>
    </row>
    <row r="95" spans="1:39" ht="12.75" customHeight="1">
      <c r="A95" s="308">
        <v>18</v>
      </c>
      <c r="B95" s="309">
        <v>45366</v>
      </c>
      <c r="C95" s="237"/>
      <c r="D95" s="237" t="s">
        <v>1084</v>
      </c>
      <c r="E95" s="308" t="s">
        <v>589</v>
      </c>
      <c r="F95" s="308">
        <v>100</v>
      </c>
      <c r="G95" s="308">
        <v>70</v>
      </c>
      <c r="H95" s="308">
        <v>115</v>
      </c>
      <c r="I95" s="205" t="s">
        <v>1085</v>
      </c>
      <c r="J95" s="331" t="s">
        <v>955</v>
      </c>
      <c r="K95" s="278">
        <f t="shared" si="80"/>
        <v>15</v>
      </c>
      <c r="L95" s="332">
        <v>50</v>
      </c>
      <c r="M95" s="333">
        <f t="shared" ref="M95" si="84">(K95*N95)-L95</f>
        <v>700</v>
      </c>
      <c r="N95" s="278">
        <v>50</v>
      </c>
      <c r="O95" s="331" t="s">
        <v>580</v>
      </c>
      <c r="P95" s="309">
        <v>45366</v>
      </c>
      <c r="Q95" s="258"/>
      <c r="R95" s="137"/>
      <c r="S95" s="5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38"/>
      <c r="AH95" s="139"/>
      <c r="AI95" s="137"/>
      <c r="AJ95" s="137"/>
      <c r="AK95" s="138"/>
      <c r="AL95" s="138"/>
      <c r="AM95" s="138"/>
    </row>
    <row r="96" spans="1:39" ht="12.75" customHeight="1">
      <c r="A96" s="375">
        <v>19</v>
      </c>
      <c r="B96" s="377">
        <v>45366</v>
      </c>
      <c r="C96" s="259"/>
      <c r="D96" s="259" t="s">
        <v>1050</v>
      </c>
      <c r="E96" s="207" t="s">
        <v>860</v>
      </c>
      <c r="F96" s="207" t="s">
        <v>1093</v>
      </c>
      <c r="G96" s="207"/>
      <c r="H96" s="207"/>
      <c r="I96" s="209"/>
      <c r="J96" s="373" t="s">
        <v>578</v>
      </c>
      <c r="K96" s="207"/>
      <c r="L96" s="210"/>
      <c r="M96" s="341"/>
      <c r="N96" s="207"/>
      <c r="O96" s="209"/>
      <c r="P96" s="264"/>
      <c r="Q96" s="258"/>
      <c r="R96" s="137"/>
      <c r="S96" s="5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38"/>
      <c r="AH96" s="139"/>
      <c r="AI96" s="137"/>
      <c r="AJ96" s="137"/>
      <c r="AK96" s="138"/>
      <c r="AL96" s="138"/>
      <c r="AM96" s="138"/>
    </row>
    <row r="97" spans="1:39" ht="12.75" customHeight="1">
      <c r="A97" s="376"/>
      <c r="B97" s="378"/>
      <c r="C97" s="259"/>
      <c r="D97" s="259" t="s">
        <v>1092</v>
      </c>
      <c r="E97" s="207" t="s">
        <v>860</v>
      </c>
      <c r="F97" s="207" t="s">
        <v>1094</v>
      </c>
      <c r="G97" s="207"/>
      <c r="H97" s="207"/>
      <c r="I97" s="209"/>
      <c r="J97" s="374"/>
      <c r="K97" s="207"/>
      <c r="L97" s="210"/>
      <c r="M97" s="341"/>
      <c r="N97" s="207"/>
      <c r="O97" s="209"/>
      <c r="P97" s="264"/>
      <c r="Q97" s="258"/>
      <c r="R97" s="137"/>
      <c r="S97" s="5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38"/>
      <c r="AH97" s="139"/>
      <c r="AI97" s="137"/>
      <c r="AJ97" s="137"/>
      <c r="AK97" s="138"/>
      <c r="AL97" s="138"/>
      <c r="AM97" s="138"/>
    </row>
    <row r="98" spans="1:39" ht="12.75" customHeight="1">
      <c r="A98" s="207"/>
      <c r="B98" s="264"/>
      <c r="C98" s="259"/>
      <c r="D98" s="259"/>
      <c r="E98" s="207"/>
      <c r="F98" s="207"/>
      <c r="G98" s="207"/>
      <c r="H98" s="207"/>
      <c r="I98" s="209"/>
      <c r="J98" s="209"/>
      <c r="K98" s="207"/>
      <c r="L98" s="210"/>
      <c r="M98" s="341"/>
      <c r="N98" s="207"/>
      <c r="O98" s="209"/>
      <c r="P98" s="264"/>
      <c r="Q98" s="258"/>
      <c r="R98" s="137"/>
      <c r="S98" s="5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38"/>
      <c r="AH98" s="139"/>
      <c r="AI98" s="137"/>
      <c r="AJ98" s="137"/>
      <c r="AK98" s="138"/>
      <c r="AL98" s="138"/>
      <c r="AM98" s="138"/>
    </row>
    <row r="99" spans="1:39" s="305" customFormat="1" ht="12.75" customHeight="1">
      <c r="A99" s="295"/>
      <c r="B99" s="296"/>
      <c r="C99" s="297"/>
      <c r="D99" s="297"/>
      <c r="E99" s="295"/>
      <c r="F99" s="295"/>
      <c r="G99" s="295"/>
      <c r="H99" s="295"/>
      <c r="I99" s="298"/>
      <c r="J99" s="298"/>
      <c r="K99" s="295"/>
      <c r="L99" s="307"/>
      <c r="M99" s="306"/>
      <c r="N99" s="295"/>
      <c r="O99" s="298"/>
      <c r="P99" s="296"/>
      <c r="Q99" s="299"/>
      <c r="R99" s="300"/>
      <c r="S99" s="301"/>
      <c r="T99" s="302"/>
      <c r="U99" s="302"/>
      <c r="V99" s="302"/>
      <c r="W99" s="302"/>
      <c r="X99" s="302"/>
      <c r="Y99" s="302"/>
      <c r="Z99" s="302"/>
      <c r="AA99" s="302"/>
      <c r="AB99" s="302"/>
      <c r="AC99" s="302"/>
      <c r="AD99" s="302"/>
      <c r="AE99" s="302"/>
      <c r="AF99" s="302"/>
      <c r="AG99" s="303"/>
      <c r="AH99" s="304"/>
      <c r="AI99" s="300"/>
      <c r="AJ99" s="300"/>
      <c r="AK99" s="303"/>
      <c r="AL99" s="303"/>
      <c r="AM99" s="303"/>
    </row>
    <row r="100" spans="1:39" ht="38.25" customHeight="1">
      <c r="A100" s="91" t="s">
        <v>601</v>
      </c>
      <c r="B100" s="144"/>
      <c r="C100" s="144"/>
      <c r="D100" s="145"/>
      <c r="E100" s="126"/>
      <c r="F100" s="6"/>
      <c r="G100" s="6"/>
      <c r="H100" s="127"/>
      <c r="I100" s="146"/>
      <c r="J100" s="1"/>
      <c r="K100" s="6"/>
      <c r="L100" s="6"/>
      <c r="M100" s="6"/>
      <c r="N100" s="1"/>
      <c r="O100" s="1"/>
      <c r="R100" s="1"/>
      <c r="S100" s="6"/>
      <c r="T100" s="1"/>
      <c r="U100" s="1"/>
      <c r="V100" s="1"/>
      <c r="W100" s="1"/>
      <c r="X100" s="1"/>
      <c r="Y100" s="6"/>
      <c r="Z100" s="1"/>
      <c r="AA100" s="1"/>
      <c r="AB100" s="1"/>
      <c r="AC100" s="1"/>
      <c r="AD100" s="1"/>
      <c r="AE100" s="6"/>
      <c r="AF100" s="1"/>
      <c r="AG100" s="1"/>
      <c r="AH100" s="1"/>
      <c r="AI100" s="1"/>
      <c r="AJ100" s="1"/>
      <c r="AK100" s="6"/>
      <c r="AL100" s="1"/>
    </row>
    <row r="101" spans="1:39" ht="38.25">
      <c r="A101" s="92" t="s">
        <v>16</v>
      </c>
      <c r="B101" s="93" t="s">
        <v>553</v>
      </c>
      <c r="C101" s="93"/>
      <c r="D101" s="94" t="s">
        <v>564</v>
      </c>
      <c r="E101" s="93" t="s">
        <v>565</v>
      </c>
      <c r="F101" s="93" t="s">
        <v>566</v>
      </c>
      <c r="G101" s="93" t="s">
        <v>567</v>
      </c>
      <c r="H101" s="93" t="s">
        <v>568</v>
      </c>
      <c r="I101" s="93" t="s">
        <v>569</v>
      </c>
      <c r="J101" s="92" t="s">
        <v>570</v>
      </c>
      <c r="K101" s="130" t="s">
        <v>588</v>
      </c>
      <c r="L101" s="131" t="s">
        <v>572</v>
      </c>
      <c r="M101" s="95" t="s">
        <v>573</v>
      </c>
      <c r="N101" s="93" t="s">
        <v>574</v>
      </c>
      <c r="O101" s="94" t="s">
        <v>575</v>
      </c>
      <c r="P101" s="217" t="s">
        <v>576</v>
      </c>
      <c r="Q101" s="219" t="s">
        <v>853</v>
      </c>
      <c r="R101" s="37"/>
      <c r="S101" s="6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</row>
    <row r="102" spans="1:39" ht="14.25" customHeight="1">
      <c r="A102" s="314">
        <v>1</v>
      </c>
      <c r="B102" s="315">
        <v>45336</v>
      </c>
      <c r="C102" s="316"/>
      <c r="D102" s="316" t="s">
        <v>880</v>
      </c>
      <c r="E102" s="314" t="s">
        <v>577</v>
      </c>
      <c r="F102" s="314" t="s">
        <v>878</v>
      </c>
      <c r="G102" s="314">
        <v>818</v>
      </c>
      <c r="H102" s="314"/>
      <c r="I102" s="314" t="s">
        <v>879</v>
      </c>
      <c r="J102" s="317" t="s">
        <v>578</v>
      </c>
      <c r="K102" s="317"/>
      <c r="L102" s="318"/>
      <c r="M102" s="319"/>
      <c r="N102" s="320"/>
      <c r="O102" s="321"/>
      <c r="P102" s="210"/>
      <c r="Q102" s="208"/>
      <c r="R102" s="37"/>
      <c r="S102" s="37" t="s">
        <v>579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</row>
    <row r="103" spans="1:39" ht="12.75" customHeight="1">
      <c r="A103" s="308">
        <v>2</v>
      </c>
      <c r="B103" s="274">
        <v>45345</v>
      </c>
      <c r="C103" s="237"/>
      <c r="D103" s="237" t="s">
        <v>151</v>
      </c>
      <c r="E103" s="308" t="s">
        <v>577</v>
      </c>
      <c r="F103" s="308">
        <v>240</v>
      </c>
      <c r="G103" s="308">
        <v>205</v>
      </c>
      <c r="H103" s="308">
        <v>266</v>
      </c>
      <c r="I103" s="308" t="s">
        <v>903</v>
      </c>
      <c r="J103" s="278" t="s">
        <v>933</v>
      </c>
      <c r="K103" s="278">
        <f t="shared" ref="K103" si="85">H103-F103</f>
        <v>26</v>
      </c>
      <c r="L103" s="279">
        <f t="shared" ref="L103" si="86">(F103*-0.3)/100</f>
        <v>-0.72</v>
      </c>
      <c r="M103" s="280">
        <f t="shared" ref="M103" si="87">(K103+L103)/F103</f>
        <v>0.10533333333333333</v>
      </c>
      <c r="N103" s="278" t="s">
        <v>580</v>
      </c>
      <c r="O103" s="281">
        <v>45355</v>
      </c>
      <c r="P103" s="274"/>
      <c r="Q103" s="208"/>
      <c r="S103" s="6" t="s">
        <v>579</v>
      </c>
      <c r="T103" s="1"/>
      <c r="U103" s="1"/>
      <c r="V103" s="1"/>
      <c r="W103" s="1"/>
      <c r="X103" s="1"/>
      <c r="Y103" s="1"/>
      <c r="Z103" s="1"/>
    </row>
    <row r="104" spans="1:39" ht="12.75" customHeight="1">
      <c r="A104" s="207">
        <v>3</v>
      </c>
      <c r="B104" s="208">
        <v>45356</v>
      </c>
      <c r="C104" s="259"/>
      <c r="D104" s="259" t="s">
        <v>300</v>
      </c>
      <c r="E104" s="207" t="s">
        <v>577</v>
      </c>
      <c r="F104" s="207" t="s">
        <v>959</v>
      </c>
      <c r="G104" s="207">
        <v>35</v>
      </c>
      <c r="H104" s="207"/>
      <c r="I104" s="207" t="s">
        <v>946</v>
      </c>
      <c r="J104" s="207" t="s">
        <v>578</v>
      </c>
      <c r="K104" s="207"/>
      <c r="L104" s="329"/>
      <c r="M104" s="330"/>
      <c r="N104" s="207"/>
      <c r="O104" s="264"/>
      <c r="P104" s="210">
        <f>VLOOKUP(D104,'MidCap Intra'!$B$11:$C$568,2,0)</f>
        <v>37.75</v>
      </c>
      <c r="Q104" s="327"/>
      <c r="S104" s="328"/>
      <c r="T104" s="239"/>
      <c r="U104" s="239"/>
      <c r="V104" s="239"/>
      <c r="W104" s="239"/>
      <c r="X104" s="239"/>
      <c r="Y104" s="239"/>
      <c r="Z104" s="239"/>
    </row>
    <row r="105" spans="1:39" ht="12.75" customHeight="1">
      <c r="A105" s="207"/>
      <c r="B105" s="208"/>
      <c r="C105" s="259"/>
      <c r="D105" s="259"/>
      <c r="E105" s="207"/>
      <c r="F105" s="207"/>
      <c r="G105" s="207"/>
      <c r="H105" s="207"/>
      <c r="I105" s="207"/>
      <c r="J105" s="207"/>
      <c r="K105" s="207"/>
      <c r="L105" s="329"/>
      <c r="M105" s="330"/>
      <c r="N105" s="207"/>
      <c r="O105" s="264"/>
      <c r="P105" s="208"/>
      <c r="Q105" s="327"/>
      <c r="S105" s="328"/>
      <c r="T105" s="239"/>
      <c r="U105" s="239"/>
      <c r="V105" s="239"/>
      <c r="W105" s="239"/>
      <c r="X105" s="239"/>
      <c r="Y105" s="239"/>
      <c r="Z105" s="239"/>
    </row>
    <row r="106" spans="1:39" ht="12.75" customHeight="1">
      <c r="A106" s="112" t="s">
        <v>581</v>
      </c>
      <c r="B106" s="112"/>
      <c r="C106" s="112"/>
      <c r="D106" s="112"/>
      <c r="E106" s="37"/>
      <c r="F106" s="119" t="s">
        <v>583</v>
      </c>
      <c r="G106" s="54"/>
      <c r="H106" s="54"/>
      <c r="I106" s="54"/>
      <c r="J106" s="6"/>
      <c r="K106" s="132"/>
      <c r="L106" s="133"/>
      <c r="M106" s="6"/>
      <c r="N106" s="102"/>
      <c r="O106" s="147"/>
      <c r="P106" s="1"/>
      <c r="Q106" s="228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39" ht="12.75" customHeight="1">
      <c r="A107" s="118" t="s">
        <v>582</v>
      </c>
      <c r="B107" s="112"/>
      <c r="C107" s="112"/>
      <c r="D107" s="112"/>
      <c r="E107" s="6"/>
      <c r="F107" s="119" t="s">
        <v>586</v>
      </c>
      <c r="G107" s="6"/>
      <c r="H107" s="6" t="s">
        <v>603</v>
      </c>
      <c r="I107" s="6"/>
      <c r="J107" s="1"/>
      <c r="K107" s="6"/>
      <c r="L107" s="6"/>
      <c r="M107" s="6"/>
      <c r="N107" s="1"/>
      <c r="O107" s="1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39" ht="12.75" customHeight="1">
      <c r="A108" s="118"/>
      <c r="B108" s="112"/>
      <c r="C108" s="112"/>
      <c r="D108" s="112"/>
      <c r="E108" s="6"/>
      <c r="F108" s="119"/>
      <c r="G108" s="6"/>
      <c r="H108" s="6"/>
      <c r="I108" s="6"/>
      <c r="J108" s="1"/>
      <c r="K108" s="6"/>
      <c r="L108" s="6"/>
      <c r="M108" s="6"/>
      <c r="N108" s="1"/>
      <c r="O108" s="1"/>
      <c r="R108" s="1"/>
      <c r="S108" s="54"/>
      <c r="T108" s="1"/>
      <c r="U108" s="1"/>
      <c r="V108" s="1"/>
      <c r="W108" s="1"/>
      <c r="X108" s="1"/>
      <c r="Y108" s="1"/>
      <c r="Z108" s="1"/>
      <c r="AA108" s="1"/>
    </row>
    <row r="109" spans="1:39" ht="12.75" customHeight="1">
      <c r="A109" s="118"/>
      <c r="B109" s="112"/>
      <c r="C109" s="112"/>
      <c r="D109" s="112"/>
      <c r="E109" s="6"/>
      <c r="F109" s="119"/>
      <c r="G109" s="54"/>
      <c r="H109" s="37"/>
      <c r="I109" s="54"/>
      <c r="J109" s="6"/>
      <c r="K109" s="132"/>
      <c r="L109" s="133"/>
      <c r="M109" s="6"/>
      <c r="N109" s="102"/>
      <c r="O109" s="134"/>
      <c r="P109" s="1"/>
      <c r="Q109" s="228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39" ht="12.75" customHeight="1">
      <c r="A110" s="118"/>
      <c r="B110" s="112"/>
      <c r="C110" s="112"/>
      <c r="D110" s="112"/>
      <c r="E110" s="6"/>
      <c r="F110" s="119"/>
      <c r="G110" s="54"/>
      <c r="H110" s="37"/>
      <c r="I110" s="54"/>
      <c r="J110" s="6"/>
      <c r="K110" s="132"/>
      <c r="L110" s="133"/>
      <c r="M110" s="6"/>
      <c r="N110" s="102"/>
      <c r="O110" s="134"/>
      <c r="P110" s="1"/>
      <c r="Q110" s="228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39" ht="12.75" customHeight="1">
      <c r="A111" s="118"/>
      <c r="B111" s="112"/>
      <c r="C111" s="112"/>
      <c r="D111" s="112"/>
      <c r="E111" s="6"/>
      <c r="F111" s="119"/>
      <c r="G111" s="54"/>
      <c r="H111" s="37"/>
      <c r="I111" s="54"/>
      <c r="J111" s="6"/>
      <c r="K111" s="132"/>
      <c r="L111" s="133"/>
      <c r="M111" s="6"/>
      <c r="N111" s="102"/>
      <c r="O111" s="134"/>
      <c r="P111" s="1"/>
      <c r="Q111" s="228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39" ht="12.75" customHeight="1">
      <c r="A112" s="118"/>
      <c r="B112" s="112"/>
      <c r="C112" s="112"/>
      <c r="D112" s="112"/>
      <c r="E112" s="6"/>
      <c r="F112" s="119"/>
      <c r="G112" s="54"/>
      <c r="H112" s="37"/>
      <c r="I112" s="54"/>
      <c r="J112" s="6"/>
      <c r="K112" s="132"/>
      <c r="L112" s="133"/>
      <c r="M112" s="6"/>
      <c r="N112" s="102"/>
      <c r="O112" s="134"/>
      <c r="P112" s="1"/>
      <c r="Q112" s="228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18"/>
      <c r="B113" s="112"/>
      <c r="C113" s="112"/>
      <c r="D113" s="112"/>
      <c r="E113" s="6"/>
      <c r="F113" s="119"/>
      <c r="G113" s="54"/>
      <c r="H113" s="37"/>
      <c r="I113" s="54"/>
      <c r="J113" s="6"/>
      <c r="K113" s="132"/>
      <c r="L113" s="133"/>
      <c r="M113" s="6"/>
      <c r="N113" s="102"/>
      <c r="O113" s="134"/>
      <c r="P113" s="1"/>
      <c r="Q113" s="228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18"/>
      <c r="B114" s="112"/>
      <c r="C114" s="112"/>
      <c r="D114" s="112"/>
      <c r="E114" s="6"/>
      <c r="F114" s="119"/>
      <c r="G114" s="54"/>
      <c r="H114" s="37"/>
      <c r="I114" s="54"/>
      <c r="J114" s="6"/>
      <c r="K114" s="132"/>
      <c r="L114" s="133"/>
      <c r="M114" s="6"/>
      <c r="N114" s="102"/>
      <c r="O114" s="134"/>
      <c r="P114" s="1"/>
      <c r="Q114" s="228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54"/>
      <c r="B115" s="101"/>
      <c r="C115" s="101"/>
      <c r="D115" s="37"/>
      <c r="E115" s="54"/>
      <c r="F115" s="54"/>
      <c r="G115" s="54"/>
      <c r="H115" s="37"/>
      <c r="I115" s="54"/>
      <c r="J115" s="6"/>
      <c r="K115" s="132"/>
      <c r="L115" s="133"/>
      <c r="M115" s="6"/>
      <c r="N115" s="102"/>
      <c r="O115" s="134"/>
      <c r="P115" s="1"/>
      <c r="Q115" s="228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38.25" customHeight="1">
      <c r="A116" s="37"/>
      <c r="B116" s="148" t="s">
        <v>604</v>
      </c>
      <c r="C116" s="148"/>
      <c r="D116" s="148"/>
      <c r="E116" s="148"/>
      <c r="F116" s="6"/>
      <c r="G116" s="6"/>
      <c r="H116" s="128"/>
      <c r="I116" s="6"/>
      <c r="J116" s="128"/>
      <c r="K116" s="129"/>
      <c r="L116" s="6"/>
      <c r="M116" s="6"/>
      <c r="N116" s="1"/>
      <c r="O116" s="1"/>
      <c r="P116" s="1"/>
      <c r="Q116" s="228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92" t="s">
        <v>16</v>
      </c>
      <c r="B117" s="93" t="s">
        <v>553</v>
      </c>
      <c r="C117" s="93"/>
      <c r="D117" s="94" t="s">
        <v>564</v>
      </c>
      <c r="E117" s="93" t="s">
        <v>565</v>
      </c>
      <c r="F117" s="93" t="s">
        <v>566</v>
      </c>
      <c r="G117" s="93" t="s">
        <v>605</v>
      </c>
      <c r="H117" s="93" t="s">
        <v>606</v>
      </c>
      <c r="I117" s="93" t="s">
        <v>569</v>
      </c>
      <c r="J117" s="149" t="s">
        <v>570</v>
      </c>
      <c r="K117" s="93" t="s">
        <v>571</v>
      </c>
      <c r="L117" s="93" t="s">
        <v>607</v>
      </c>
      <c r="M117" s="93" t="s">
        <v>574</v>
      </c>
      <c r="N117" s="94" t="s">
        <v>575</v>
      </c>
      <c r="O117" s="1"/>
      <c r="P117" s="1"/>
      <c r="Q117" s="228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0">
        <v>1</v>
      </c>
      <c r="B118" s="151">
        <v>41579</v>
      </c>
      <c r="C118" s="151"/>
      <c r="D118" s="152" t="s">
        <v>608</v>
      </c>
      <c r="E118" s="153" t="s">
        <v>577</v>
      </c>
      <c r="F118" s="154">
        <v>82</v>
      </c>
      <c r="G118" s="153" t="s">
        <v>609</v>
      </c>
      <c r="H118" s="153">
        <v>100</v>
      </c>
      <c r="I118" s="155">
        <v>100</v>
      </c>
      <c r="J118" s="156" t="s">
        <v>610</v>
      </c>
      <c r="K118" s="157">
        <f t="shared" ref="K118:K170" si="88">H118-F118</f>
        <v>18</v>
      </c>
      <c r="L118" s="158">
        <f t="shared" ref="L118:L170" si="89">K118/F118</f>
        <v>0.21951219512195122</v>
      </c>
      <c r="M118" s="153" t="s">
        <v>580</v>
      </c>
      <c r="N118" s="159">
        <v>42657</v>
      </c>
      <c r="O118" s="1"/>
      <c r="P118" s="1"/>
      <c r="Q118" s="228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0">
        <v>2</v>
      </c>
      <c r="B119" s="151">
        <v>41794</v>
      </c>
      <c r="C119" s="151"/>
      <c r="D119" s="152" t="s">
        <v>611</v>
      </c>
      <c r="E119" s="153" t="s">
        <v>589</v>
      </c>
      <c r="F119" s="154">
        <v>257</v>
      </c>
      <c r="G119" s="153" t="s">
        <v>609</v>
      </c>
      <c r="H119" s="153">
        <v>300</v>
      </c>
      <c r="I119" s="155">
        <v>300</v>
      </c>
      <c r="J119" s="156" t="s">
        <v>610</v>
      </c>
      <c r="K119" s="157">
        <f t="shared" si="88"/>
        <v>43</v>
      </c>
      <c r="L119" s="158">
        <f t="shared" si="89"/>
        <v>0.16731517509727625</v>
      </c>
      <c r="M119" s="153" t="s">
        <v>580</v>
      </c>
      <c r="N119" s="159">
        <v>41822</v>
      </c>
      <c r="O119" s="1"/>
      <c r="P119" s="1"/>
      <c r="Q119" s="228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0">
        <v>3</v>
      </c>
      <c r="B120" s="151">
        <v>41828</v>
      </c>
      <c r="C120" s="151"/>
      <c r="D120" s="152" t="s">
        <v>612</v>
      </c>
      <c r="E120" s="153" t="s">
        <v>589</v>
      </c>
      <c r="F120" s="154">
        <v>393</v>
      </c>
      <c r="G120" s="153" t="s">
        <v>609</v>
      </c>
      <c r="H120" s="153">
        <v>468</v>
      </c>
      <c r="I120" s="155">
        <v>468</v>
      </c>
      <c r="J120" s="156" t="s">
        <v>610</v>
      </c>
      <c r="K120" s="157">
        <f t="shared" si="88"/>
        <v>75</v>
      </c>
      <c r="L120" s="158">
        <f t="shared" si="89"/>
        <v>0.19083969465648856</v>
      </c>
      <c r="M120" s="153" t="s">
        <v>580</v>
      </c>
      <c r="N120" s="159">
        <v>41863</v>
      </c>
      <c r="O120" s="1"/>
      <c r="P120" s="1"/>
      <c r="Q120" s="228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0">
        <v>4</v>
      </c>
      <c r="B121" s="151">
        <v>41857</v>
      </c>
      <c r="C121" s="151"/>
      <c r="D121" s="152" t="s">
        <v>613</v>
      </c>
      <c r="E121" s="153" t="s">
        <v>589</v>
      </c>
      <c r="F121" s="154">
        <v>205</v>
      </c>
      <c r="G121" s="153" t="s">
        <v>609</v>
      </c>
      <c r="H121" s="153">
        <v>275</v>
      </c>
      <c r="I121" s="155">
        <v>250</v>
      </c>
      <c r="J121" s="156" t="s">
        <v>610</v>
      </c>
      <c r="K121" s="157">
        <f t="shared" si="88"/>
        <v>70</v>
      </c>
      <c r="L121" s="158">
        <f t="shared" si="89"/>
        <v>0.34146341463414637</v>
      </c>
      <c r="M121" s="153" t="s">
        <v>580</v>
      </c>
      <c r="N121" s="159">
        <v>41962</v>
      </c>
      <c r="O121" s="1"/>
      <c r="P121" s="1"/>
      <c r="Q121" s="228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0">
        <v>5</v>
      </c>
      <c r="B122" s="151">
        <v>41886</v>
      </c>
      <c r="C122" s="151"/>
      <c r="D122" s="152" t="s">
        <v>614</v>
      </c>
      <c r="E122" s="153" t="s">
        <v>589</v>
      </c>
      <c r="F122" s="154">
        <v>162</v>
      </c>
      <c r="G122" s="153" t="s">
        <v>609</v>
      </c>
      <c r="H122" s="153">
        <v>190</v>
      </c>
      <c r="I122" s="155">
        <v>190</v>
      </c>
      <c r="J122" s="156" t="s">
        <v>610</v>
      </c>
      <c r="K122" s="157">
        <f t="shared" si="88"/>
        <v>28</v>
      </c>
      <c r="L122" s="158">
        <f t="shared" si="89"/>
        <v>0.1728395061728395</v>
      </c>
      <c r="M122" s="153" t="s">
        <v>580</v>
      </c>
      <c r="N122" s="159">
        <v>42006</v>
      </c>
      <c r="O122" s="1"/>
      <c r="P122" s="1"/>
      <c r="Q122" s="228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0">
        <v>6</v>
      </c>
      <c r="B123" s="151">
        <v>41886</v>
      </c>
      <c r="C123" s="151"/>
      <c r="D123" s="152" t="s">
        <v>615</v>
      </c>
      <c r="E123" s="153" t="s">
        <v>589</v>
      </c>
      <c r="F123" s="154">
        <v>75</v>
      </c>
      <c r="G123" s="153" t="s">
        <v>609</v>
      </c>
      <c r="H123" s="153">
        <v>91.5</v>
      </c>
      <c r="I123" s="155" t="s">
        <v>602</v>
      </c>
      <c r="J123" s="156" t="s">
        <v>616</v>
      </c>
      <c r="K123" s="157">
        <f t="shared" si="88"/>
        <v>16.5</v>
      </c>
      <c r="L123" s="158">
        <f t="shared" si="89"/>
        <v>0.22</v>
      </c>
      <c r="M123" s="153" t="s">
        <v>580</v>
      </c>
      <c r="N123" s="159">
        <v>41954</v>
      </c>
      <c r="O123" s="1"/>
      <c r="P123" s="1"/>
      <c r="Q123" s="228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0">
        <v>7</v>
      </c>
      <c r="B124" s="151">
        <v>41913</v>
      </c>
      <c r="C124" s="151"/>
      <c r="D124" s="152" t="s">
        <v>617</v>
      </c>
      <c r="E124" s="153" t="s">
        <v>589</v>
      </c>
      <c r="F124" s="154">
        <v>850</v>
      </c>
      <c r="G124" s="153" t="s">
        <v>609</v>
      </c>
      <c r="H124" s="153">
        <v>982.5</v>
      </c>
      <c r="I124" s="155">
        <v>1050</v>
      </c>
      <c r="J124" s="156" t="s">
        <v>618</v>
      </c>
      <c r="K124" s="157">
        <f t="shared" si="88"/>
        <v>132.5</v>
      </c>
      <c r="L124" s="158">
        <f t="shared" si="89"/>
        <v>0.15588235294117647</v>
      </c>
      <c r="M124" s="153" t="s">
        <v>580</v>
      </c>
      <c r="N124" s="159">
        <v>42039</v>
      </c>
      <c r="O124" s="1"/>
      <c r="P124" s="1"/>
      <c r="Q124" s="228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0">
        <v>8</v>
      </c>
      <c r="B125" s="151">
        <v>41913</v>
      </c>
      <c r="C125" s="151"/>
      <c r="D125" s="152" t="s">
        <v>619</v>
      </c>
      <c r="E125" s="153" t="s">
        <v>589</v>
      </c>
      <c r="F125" s="154">
        <v>475</v>
      </c>
      <c r="G125" s="153" t="s">
        <v>609</v>
      </c>
      <c r="H125" s="153">
        <v>515</v>
      </c>
      <c r="I125" s="155">
        <v>600</v>
      </c>
      <c r="J125" s="156" t="s">
        <v>620</v>
      </c>
      <c r="K125" s="157">
        <f t="shared" si="88"/>
        <v>40</v>
      </c>
      <c r="L125" s="158">
        <f t="shared" si="89"/>
        <v>8.4210526315789472E-2</v>
      </c>
      <c r="M125" s="153" t="s">
        <v>580</v>
      </c>
      <c r="N125" s="159">
        <v>41939</v>
      </c>
      <c r="O125" s="1"/>
      <c r="P125" s="1"/>
      <c r="Q125" s="228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0">
        <v>9</v>
      </c>
      <c r="B126" s="151">
        <v>41913</v>
      </c>
      <c r="C126" s="151"/>
      <c r="D126" s="152" t="s">
        <v>621</v>
      </c>
      <c r="E126" s="153" t="s">
        <v>589</v>
      </c>
      <c r="F126" s="154">
        <v>86</v>
      </c>
      <c r="G126" s="153" t="s">
        <v>609</v>
      </c>
      <c r="H126" s="153">
        <v>99</v>
      </c>
      <c r="I126" s="155">
        <v>140</v>
      </c>
      <c r="J126" s="156" t="s">
        <v>622</v>
      </c>
      <c r="K126" s="157">
        <f t="shared" si="88"/>
        <v>13</v>
      </c>
      <c r="L126" s="158">
        <f t="shared" si="89"/>
        <v>0.15116279069767441</v>
      </c>
      <c r="M126" s="153" t="s">
        <v>580</v>
      </c>
      <c r="N126" s="159">
        <v>41939</v>
      </c>
      <c r="O126" s="1"/>
      <c r="P126" s="1"/>
      <c r="Q126" s="228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0">
        <v>10</v>
      </c>
      <c r="B127" s="151">
        <v>41926</v>
      </c>
      <c r="C127" s="151"/>
      <c r="D127" s="152" t="s">
        <v>623</v>
      </c>
      <c r="E127" s="153" t="s">
        <v>589</v>
      </c>
      <c r="F127" s="154">
        <v>496.6</v>
      </c>
      <c r="G127" s="153" t="s">
        <v>609</v>
      </c>
      <c r="H127" s="153">
        <v>621</v>
      </c>
      <c r="I127" s="155">
        <v>580</v>
      </c>
      <c r="J127" s="156" t="s">
        <v>610</v>
      </c>
      <c r="K127" s="157">
        <f t="shared" si="88"/>
        <v>124.39999999999998</v>
      </c>
      <c r="L127" s="158">
        <f t="shared" si="89"/>
        <v>0.25050342327829234</v>
      </c>
      <c r="M127" s="153" t="s">
        <v>580</v>
      </c>
      <c r="N127" s="159">
        <v>42605</v>
      </c>
      <c r="O127" s="1"/>
      <c r="P127" s="1"/>
      <c r="Q127" s="228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0">
        <v>11</v>
      </c>
      <c r="B128" s="151">
        <v>41926</v>
      </c>
      <c r="C128" s="151"/>
      <c r="D128" s="152" t="s">
        <v>624</v>
      </c>
      <c r="E128" s="153" t="s">
        <v>589</v>
      </c>
      <c r="F128" s="154">
        <v>2481.9</v>
      </c>
      <c r="G128" s="153" t="s">
        <v>609</v>
      </c>
      <c r="H128" s="153">
        <v>2840</v>
      </c>
      <c r="I128" s="155">
        <v>2870</v>
      </c>
      <c r="J128" s="156" t="s">
        <v>625</v>
      </c>
      <c r="K128" s="157">
        <f t="shared" si="88"/>
        <v>358.09999999999991</v>
      </c>
      <c r="L128" s="158">
        <f t="shared" si="89"/>
        <v>0.14428462065353154</v>
      </c>
      <c r="M128" s="153" t="s">
        <v>580</v>
      </c>
      <c r="N128" s="159">
        <v>42017</v>
      </c>
      <c r="O128" s="1"/>
      <c r="P128" s="1"/>
      <c r="Q128" s="228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0">
        <v>12</v>
      </c>
      <c r="B129" s="151">
        <v>41928</v>
      </c>
      <c r="C129" s="151"/>
      <c r="D129" s="152" t="s">
        <v>626</v>
      </c>
      <c r="E129" s="153" t="s">
        <v>589</v>
      </c>
      <c r="F129" s="154">
        <v>84.5</v>
      </c>
      <c r="G129" s="153" t="s">
        <v>609</v>
      </c>
      <c r="H129" s="153">
        <v>93</v>
      </c>
      <c r="I129" s="155">
        <v>110</v>
      </c>
      <c r="J129" s="156" t="s">
        <v>627</v>
      </c>
      <c r="K129" s="157">
        <f t="shared" si="88"/>
        <v>8.5</v>
      </c>
      <c r="L129" s="158">
        <f t="shared" si="89"/>
        <v>0.10059171597633136</v>
      </c>
      <c r="M129" s="153" t="s">
        <v>580</v>
      </c>
      <c r="N129" s="159">
        <v>41939</v>
      </c>
      <c r="O129" s="1"/>
      <c r="P129" s="1"/>
      <c r="Q129" s="228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0">
        <v>13</v>
      </c>
      <c r="B130" s="151">
        <v>41928</v>
      </c>
      <c r="C130" s="151"/>
      <c r="D130" s="152" t="s">
        <v>628</v>
      </c>
      <c r="E130" s="153" t="s">
        <v>589</v>
      </c>
      <c r="F130" s="154">
        <v>401</v>
      </c>
      <c r="G130" s="153" t="s">
        <v>609</v>
      </c>
      <c r="H130" s="153">
        <v>428</v>
      </c>
      <c r="I130" s="155">
        <v>450</v>
      </c>
      <c r="J130" s="156" t="s">
        <v>629</v>
      </c>
      <c r="K130" s="157">
        <f t="shared" si="88"/>
        <v>27</v>
      </c>
      <c r="L130" s="158">
        <f t="shared" si="89"/>
        <v>6.7331670822942641E-2</v>
      </c>
      <c r="M130" s="153" t="s">
        <v>580</v>
      </c>
      <c r="N130" s="159">
        <v>42020</v>
      </c>
      <c r="O130" s="1"/>
      <c r="P130" s="1"/>
      <c r="Q130" s="228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0">
        <v>14</v>
      </c>
      <c r="B131" s="151">
        <v>41928</v>
      </c>
      <c r="C131" s="151"/>
      <c r="D131" s="152" t="s">
        <v>630</v>
      </c>
      <c r="E131" s="153" t="s">
        <v>589</v>
      </c>
      <c r="F131" s="154">
        <v>101</v>
      </c>
      <c r="G131" s="153" t="s">
        <v>609</v>
      </c>
      <c r="H131" s="153">
        <v>112</v>
      </c>
      <c r="I131" s="155">
        <v>120</v>
      </c>
      <c r="J131" s="156" t="s">
        <v>631</v>
      </c>
      <c r="K131" s="157">
        <f t="shared" si="88"/>
        <v>11</v>
      </c>
      <c r="L131" s="158">
        <f t="shared" si="89"/>
        <v>0.10891089108910891</v>
      </c>
      <c r="M131" s="153" t="s">
        <v>580</v>
      </c>
      <c r="N131" s="159">
        <v>41939</v>
      </c>
      <c r="O131" s="1"/>
      <c r="P131" s="1"/>
      <c r="Q131" s="228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0">
        <v>15</v>
      </c>
      <c r="B132" s="151">
        <v>41954</v>
      </c>
      <c r="C132" s="151"/>
      <c r="D132" s="152" t="s">
        <v>632</v>
      </c>
      <c r="E132" s="153" t="s">
        <v>589</v>
      </c>
      <c r="F132" s="154">
        <v>59</v>
      </c>
      <c r="G132" s="153" t="s">
        <v>609</v>
      </c>
      <c r="H132" s="153">
        <v>76</v>
      </c>
      <c r="I132" s="155">
        <v>76</v>
      </c>
      <c r="J132" s="156" t="s">
        <v>610</v>
      </c>
      <c r="K132" s="157">
        <f t="shared" si="88"/>
        <v>17</v>
      </c>
      <c r="L132" s="158">
        <f t="shared" si="89"/>
        <v>0.28813559322033899</v>
      </c>
      <c r="M132" s="153" t="s">
        <v>580</v>
      </c>
      <c r="N132" s="159">
        <v>43032</v>
      </c>
      <c r="O132" s="1"/>
      <c r="P132" s="1"/>
      <c r="Q132" s="228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0">
        <v>16</v>
      </c>
      <c r="B133" s="151">
        <v>41954</v>
      </c>
      <c r="C133" s="151"/>
      <c r="D133" s="152" t="s">
        <v>621</v>
      </c>
      <c r="E133" s="153" t="s">
        <v>589</v>
      </c>
      <c r="F133" s="154">
        <v>99</v>
      </c>
      <c r="G133" s="153" t="s">
        <v>609</v>
      </c>
      <c r="H133" s="153">
        <v>120</v>
      </c>
      <c r="I133" s="155">
        <v>120</v>
      </c>
      <c r="J133" s="156" t="s">
        <v>598</v>
      </c>
      <c r="K133" s="157">
        <f t="shared" si="88"/>
        <v>21</v>
      </c>
      <c r="L133" s="158">
        <f t="shared" si="89"/>
        <v>0.21212121212121213</v>
      </c>
      <c r="M133" s="153" t="s">
        <v>580</v>
      </c>
      <c r="N133" s="159">
        <v>41960</v>
      </c>
      <c r="O133" s="1"/>
      <c r="P133" s="1"/>
      <c r="Q133" s="228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0">
        <v>17</v>
      </c>
      <c r="B134" s="151">
        <v>41956</v>
      </c>
      <c r="C134" s="151"/>
      <c r="D134" s="152" t="s">
        <v>633</v>
      </c>
      <c r="E134" s="153" t="s">
        <v>589</v>
      </c>
      <c r="F134" s="154">
        <v>22</v>
      </c>
      <c r="G134" s="153" t="s">
        <v>609</v>
      </c>
      <c r="H134" s="153">
        <v>33.549999999999997</v>
      </c>
      <c r="I134" s="155">
        <v>32</v>
      </c>
      <c r="J134" s="156" t="s">
        <v>634</v>
      </c>
      <c r="K134" s="157">
        <f t="shared" si="88"/>
        <v>11.549999999999997</v>
      </c>
      <c r="L134" s="158">
        <f t="shared" si="89"/>
        <v>0.52499999999999991</v>
      </c>
      <c r="M134" s="153" t="s">
        <v>580</v>
      </c>
      <c r="N134" s="159">
        <v>42188</v>
      </c>
      <c r="O134" s="1"/>
      <c r="P134" s="1"/>
      <c r="Q134" s="228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0">
        <v>18</v>
      </c>
      <c r="B135" s="151">
        <v>41976</v>
      </c>
      <c r="C135" s="151"/>
      <c r="D135" s="152" t="s">
        <v>635</v>
      </c>
      <c r="E135" s="153" t="s">
        <v>589</v>
      </c>
      <c r="F135" s="154">
        <v>440</v>
      </c>
      <c r="G135" s="153" t="s">
        <v>609</v>
      </c>
      <c r="H135" s="153">
        <v>520</v>
      </c>
      <c r="I135" s="155">
        <v>520</v>
      </c>
      <c r="J135" s="156" t="s">
        <v>636</v>
      </c>
      <c r="K135" s="157">
        <f t="shared" si="88"/>
        <v>80</v>
      </c>
      <c r="L135" s="158">
        <f t="shared" si="89"/>
        <v>0.18181818181818182</v>
      </c>
      <c r="M135" s="153" t="s">
        <v>580</v>
      </c>
      <c r="N135" s="159">
        <v>42208</v>
      </c>
      <c r="O135" s="1"/>
      <c r="P135" s="1"/>
      <c r="Q135" s="228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0">
        <v>19</v>
      </c>
      <c r="B136" s="151">
        <v>41976</v>
      </c>
      <c r="C136" s="151"/>
      <c r="D136" s="152" t="s">
        <v>637</v>
      </c>
      <c r="E136" s="153" t="s">
        <v>589</v>
      </c>
      <c r="F136" s="154">
        <v>360</v>
      </c>
      <c r="G136" s="153" t="s">
        <v>609</v>
      </c>
      <c r="H136" s="153">
        <v>427</v>
      </c>
      <c r="I136" s="155">
        <v>425</v>
      </c>
      <c r="J136" s="156" t="s">
        <v>638</v>
      </c>
      <c r="K136" s="157">
        <f t="shared" si="88"/>
        <v>67</v>
      </c>
      <c r="L136" s="158">
        <f t="shared" si="89"/>
        <v>0.18611111111111112</v>
      </c>
      <c r="M136" s="153" t="s">
        <v>580</v>
      </c>
      <c r="N136" s="159">
        <v>42058</v>
      </c>
      <c r="O136" s="1"/>
      <c r="P136" s="1"/>
      <c r="Q136" s="228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0">
        <v>20</v>
      </c>
      <c r="B137" s="151">
        <v>42012</v>
      </c>
      <c r="C137" s="151"/>
      <c r="D137" s="152" t="s">
        <v>639</v>
      </c>
      <c r="E137" s="153" t="s">
        <v>589</v>
      </c>
      <c r="F137" s="154">
        <v>360</v>
      </c>
      <c r="G137" s="153" t="s">
        <v>609</v>
      </c>
      <c r="H137" s="153">
        <v>455</v>
      </c>
      <c r="I137" s="155">
        <v>420</v>
      </c>
      <c r="J137" s="156" t="s">
        <v>640</v>
      </c>
      <c r="K137" s="157">
        <f t="shared" si="88"/>
        <v>95</v>
      </c>
      <c r="L137" s="158">
        <f t="shared" si="89"/>
        <v>0.2638888888888889</v>
      </c>
      <c r="M137" s="153" t="s">
        <v>580</v>
      </c>
      <c r="N137" s="159">
        <v>42024</v>
      </c>
      <c r="O137" s="1"/>
      <c r="P137" s="1"/>
      <c r="Q137" s="228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0">
        <v>21</v>
      </c>
      <c r="B138" s="151">
        <v>42012</v>
      </c>
      <c r="C138" s="151"/>
      <c r="D138" s="152" t="s">
        <v>641</v>
      </c>
      <c r="E138" s="153" t="s">
        <v>589</v>
      </c>
      <c r="F138" s="154">
        <v>130</v>
      </c>
      <c r="G138" s="153"/>
      <c r="H138" s="153">
        <v>175.5</v>
      </c>
      <c r="I138" s="155">
        <v>165</v>
      </c>
      <c r="J138" s="156" t="s">
        <v>642</v>
      </c>
      <c r="K138" s="157">
        <f t="shared" si="88"/>
        <v>45.5</v>
      </c>
      <c r="L138" s="158">
        <f t="shared" si="89"/>
        <v>0.35</v>
      </c>
      <c r="M138" s="153" t="s">
        <v>580</v>
      </c>
      <c r="N138" s="159">
        <v>43088</v>
      </c>
      <c r="O138" s="1"/>
      <c r="P138" s="1"/>
      <c r="Q138" s="228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0">
        <v>22</v>
      </c>
      <c r="B139" s="151">
        <v>42040</v>
      </c>
      <c r="C139" s="151"/>
      <c r="D139" s="152" t="s">
        <v>399</v>
      </c>
      <c r="E139" s="153" t="s">
        <v>577</v>
      </c>
      <c r="F139" s="154">
        <v>98</v>
      </c>
      <c r="G139" s="153"/>
      <c r="H139" s="153">
        <v>120</v>
      </c>
      <c r="I139" s="155">
        <v>120</v>
      </c>
      <c r="J139" s="156" t="s">
        <v>610</v>
      </c>
      <c r="K139" s="157">
        <f t="shared" si="88"/>
        <v>22</v>
      </c>
      <c r="L139" s="158">
        <f t="shared" si="89"/>
        <v>0.22448979591836735</v>
      </c>
      <c r="M139" s="153" t="s">
        <v>580</v>
      </c>
      <c r="N139" s="159">
        <v>42753</v>
      </c>
      <c r="O139" s="1"/>
      <c r="P139" s="1"/>
      <c r="Q139" s="228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0">
        <v>23</v>
      </c>
      <c r="B140" s="151">
        <v>42040</v>
      </c>
      <c r="C140" s="151"/>
      <c r="D140" s="152" t="s">
        <v>643</v>
      </c>
      <c r="E140" s="153" t="s">
        <v>577</v>
      </c>
      <c r="F140" s="154">
        <v>196</v>
      </c>
      <c r="G140" s="153"/>
      <c r="H140" s="153">
        <v>262</v>
      </c>
      <c r="I140" s="155">
        <v>255</v>
      </c>
      <c r="J140" s="156" t="s">
        <v>610</v>
      </c>
      <c r="K140" s="157">
        <f t="shared" si="88"/>
        <v>66</v>
      </c>
      <c r="L140" s="158">
        <f t="shared" si="89"/>
        <v>0.33673469387755101</v>
      </c>
      <c r="M140" s="153" t="s">
        <v>580</v>
      </c>
      <c r="N140" s="159">
        <v>42599</v>
      </c>
      <c r="O140" s="1"/>
      <c r="P140" s="1"/>
      <c r="Q140" s="228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60">
        <v>24</v>
      </c>
      <c r="B141" s="161">
        <v>42067</v>
      </c>
      <c r="C141" s="161"/>
      <c r="D141" s="162" t="s">
        <v>398</v>
      </c>
      <c r="E141" s="163" t="s">
        <v>577</v>
      </c>
      <c r="F141" s="164">
        <v>235</v>
      </c>
      <c r="G141" s="164"/>
      <c r="H141" s="165">
        <v>77</v>
      </c>
      <c r="I141" s="165" t="s">
        <v>644</v>
      </c>
      <c r="J141" s="166" t="s">
        <v>645</v>
      </c>
      <c r="K141" s="167">
        <f t="shared" si="88"/>
        <v>-158</v>
      </c>
      <c r="L141" s="168">
        <f t="shared" si="89"/>
        <v>-0.67234042553191486</v>
      </c>
      <c r="M141" s="164" t="s">
        <v>590</v>
      </c>
      <c r="N141" s="161">
        <v>43522</v>
      </c>
      <c r="O141" s="1"/>
      <c r="P141" s="1"/>
      <c r="Q141" s="228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0">
        <v>25</v>
      </c>
      <c r="B142" s="151">
        <v>42067</v>
      </c>
      <c r="C142" s="151"/>
      <c r="D142" s="152" t="s">
        <v>646</v>
      </c>
      <c r="E142" s="153" t="s">
        <v>577</v>
      </c>
      <c r="F142" s="154">
        <v>185</v>
      </c>
      <c r="G142" s="153"/>
      <c r="H142" s="153">
        <v>224</v>
      </c>
      <c r="I142" s="155" t="s">
        <v>647</v>
      </c>
      <c r="J142" s="156" t="s">
        <v>610</v>
      </c>
      <c r="K142" s="157">
        <f t="shared" si="88"/>
        <v>39</v>
      </c>
      <c r="L142" s="158">
        <f t="shared" si="89"/>
        <v>0.21081081081081082</v>
      </c>
      <c r="M142" s="153" t="s">
        <v>580</v>
      </c>
      <c r="N142" s="159">
        <v>42647</v>
      </c>
      <c r="O142" s="1"/>
      <c r="P142" s="1"/>
      <c r="Q142" s="228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60">
        <v>26</v>
      </c>
      <c r="B143" s="161">
        <v>42090</v>
      </c>
      <c r="C143" s="161"/>
      <c r="D143" s="169" t="s">
        <v>648</v>
      </c>
      <c r="E143" s="164" t="s">
        <v>577</v>
      </c>
      <c r="F143" s="164">
        <v>49.5</v>
      </c>
      <c r="G143" s="165"/>
      <c r="H143" s="165">
        <v>15.85</v>
      </c>
      <c r="I143" s="165">
        <v>67</v>
      </c>
      <c r="J143" s="166" t="s">
        <v>649</v>
      </c>
      <c r="K143" s="165">
        <f t="shared" si="88"/>
        <v>-33.65</v>
      </c>
      <c r="L143" s="170">
        <f t="shared" si="89"/>
        <v>-0.67979797979797973</v>
      </c>
      <c r="M143" s="164" t="s">
        <v>590</v>
      </c>
      <c r="N143" s="171">
        <v>43627</v>
      </c>
      <c r="O143" s="1"/>
      <c r="P143" s="1"/>
      <c r="Q143" s="228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0">
        <v>27</v>
      </c>
      <c r="B144" s="151">
        <v>42093</v>
      </c>
      <c r="C144" s="151"/>
      <c r="D144" s="152" t="s">
        <v>650</v>
      </c>
      <c r="E144" s="153" t="s">
        <v>577</v>
      </c>
      <c r="F144" s="154">
        <v>183.5</v>
      </c>
      <c r="G144" s="153"/>
      <c r="H144" s="153">
        <v>219</v>
      </c>
      <c r="I144" s="155">
        <v>218</v>
      </c>
      <c r="J144" s="156" t="s">
        <v>651</v>
      </c>
      <c r="K144" s="157">
        <f t="shared" si="88"/>
        <v>35.5</v>
      </c>
      <c r="L144" s="158">
        <f t="shared" si="89"/>
        <v>0.19346049046321526</v>
      </c>
      <c r="M144" s="153" t="s">
        <v>580</v>
      </c>
      <c r="N144" s="159">
        <v>42103</v>
      </c>
      <c r="O144" s="1"/>
      <c r="P144" s="1"/>
      <c r="Q144" s="228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0">
        <v>28</v>
      </c>
      <c r="B145" s="151">
        <v>42114</v>
      </c>
      <c r="C145" s="151"/>
      <c r="D145" s="152" t="s">
        <v>652</v>
      </c>
      <c r="E145" s="153" t="s">
        <v>577</v>
      </c>
      <c r="F145" s="154">
        <f>(227+237)/2</f>
        <v>232</v>
      </c>
      <c r="G145" s="153"/>
      <c r="H145" s="153">
        <v>298</v>
      </c>
      <c r="I145" s="155">
        <v>298</v>
      </c>
      <c r="J145" s="156" t="s">
        <v>610</v>
      </c>
      <c r="K145" s="157">
        <f t="shared" si="88"/>
        <v>66</v>
      </c>
      <c r="L145" s="158">
        <f t="shared" si="89"/>
        <v>0.28448275862068967</v>
      </c>
      <c r="M145" s="153" t="s">
        <v>580</v>
      </c>
      <c r="N145" s="159">
        <v>42823</v>
      </c>
      <c r="O145" s="1"/>
      <c r="P145" s="1"/>
      <c r="Q145" s="228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0">
        <v>29</v>
      </c>
      <c r="B146" s="151">
        <v>42128</v>
      </c>
      <c r="C146" s="151"/>
      <c r="D146" s="152" t="s">
        <v>653</v>
      </c>
      <c r="E146" s="153" t="s">
        <v>589</v>
      </c>
      <c r="F146" s="154">
        <v>385</v>
      </c>
      <c r="G146" s="153"/>
      <c r="H146" s="153">
        <f>212.5+331</f>
        <v>543.5</v>
      </c>
      <c r="I146" s="155">
        <v>510</v>
      </c>
      <c r="J146" s="156" t="s">
        <v>654</v>
      </c>
      <c r="K146" s="157">
        <f t="shared" si="88"/>
        <v>158.5</v>
      </c>
      <c r="L146" s="158">
        <f t="shared" si="89"/>
        <v>0.41168831168831171</v>
      </c>
      <c r="M146" s="153" t="s">
        <v>580</v>
      </c>
      <c r="N146" s="159">
        <v>42235</v>
      </c>
      <c r="O146" s="1"/>
      <c r="P146" s="1"/>
      <c r="Q146" s="228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0">
        <v>30</v>
      </c>
      <c r="B147" s="151">
        <v>42128</v>
      </c>
      <c r="C147" s="151"/>
      <c r="D147" s="152" t="s">
        <v>655</v>
      </c>
      <c r="E147" s="153" t="s">
        <v>589</v>
      </c>
      <c r="F147" s="154">
        <v>115.5</v>
      </c>
      <c r="G147" s="153"/>
      <c r="H147" s="153">
        <v>146</v>
      </c>
      <c r="I147" s="155">
        <v>142</v>
      </c>
      <c r="J147" s="156" t="s">
        <v>656</v>
      </c>
      <c r="K147" s="157">
        <f t="shared" si="88"/>
        <v>30.5</v>
      </c>
      <c r="L147" s="158">
        <f t="shared" si="89"/>
        <v>0.26406926406926406</v>
      </c>
      <c r="M147" s="153" t="s">
        <v>580</v>
      </c>
      <c r="N147" s="159">
        <v>42202</v>
      </c>
      <c r="O147" s="1"/>
      <c r="P147" s="1"/>
      <c r="Q147" s="228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0">
        <v>31</v>
      </c>
      <c r="B148" s="151">
        <v>42151</v>
      </c>
      <c r="C148" s="151"/>
      <c r="D148" s="152" t="s">
        <v>530</v>
      </c>
      <c r="E148" s="153" t="s">
        <v>589</v>
      </c>
      <c r="F148" s="154">
        <v>237.5</v>
      </c>
      <c r="G148" s="153"/>
      <c r="H148" s="153">
        <v>279.5</v>
      </c>
      <c r="I148" s="155">
        <v>278</v>
      </c>
      <c r="J148" s="156" t="s">
        <v>610</v>
      </c>
      <c r="K148" s="157">
        <f t="shared" si="88"/>
        <v>42</v>
      </c>
      <c r="L148" s="158">
        <f t="shared" si="89"/>
        <v>0.17684210526315788</v>
      </c>
      <c r="M148" s="153" t="s">
        <v>580</v>
      </c>
      <c r="N148" s="159">
        <v>42222</v>
      </c>
      <c r="O148" s="1"/>
      <c r="P148" s="1"/>
      <c r="Q148" s="228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0">
        <v>32</v>
      </c>
      <c r="B149" s="151">
        <v>42174</v>
      </c>
      <c r="C149" s="151"/>
      <c r="D149" s="152" t="s">
        <v>628</v>
      </c>
      <c r="E149" s="153" t="s">
        <v>577</v>
      </c>
      <c r="F149" s="154">
        <v>340</v>
      </c>
      <c r="G149" s="153"/>
      <c r="H149" s="153">
        <v>448</v>
      </c>
      <c r="I149" s="155">
        <v>448</v>
      </c>
      <c r="J149" s="156" t="s">
        <v>610</v>
      </c>
      <c r="K149" s="157">
        <f t="shared" si="88"/>
        <v>108</v>
      </c>
      <c r="L149" s="158">
        <f t="shared" si="89"/>
        <v>0.31764705882352939</v>
      </c>
      <c r="M149" s="153" t="s">
        <v>580</v>
      </c>
      <c r="N149" s="159">
        <v>43018</v>
      </c>
      <c r="O149" s="1"/>
      <c r="P149" s="1"/>
      <c r="Q149" s="228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0">
        <v>33</v>
      </c>
      <c r="B150" s="151">
        <v>42191</v>
      </c>
      <c r="C150" s="151"/>
      <c r="D150" s="152" t="s">
        <v>657</v>
      </c>
      <c r="E150" s="153" t="s">
        <v>577</v>
      </c>
      <c r="F150" s="154">
        <v>390</v>
      </c>
      <c r="G150" s="153"/>
      <c r="H150" s="153">
        <v>460</v>
      </c>
      <c r="I150" s="155">
        <v>460</v>
      </c>
      <c r="J150" s="156" t="s">
        <v>610</v>
      </c>
      <c r="K150" s="157">
        <f t="shared" si="88"/>
        <v>70</v>
      </c>
      <c r="L150" s="158">
        <f t="shared" si="89"/>
        <v>0.17948717948717949</v>
      </c>
      <c r="M150" s="153" t="s">
        <v>580</v>
      </c>
      <c r="N150" s="159">
        <v>42478</v>
      </c>
      <c r="O150" s="1"/>
      <c r="P150" s="1"/>
      <c r="Q150" s="228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60">
        <v>34</v>
      </c>
      <c r="B151" s="161">
        <v>42195</v>
      </c>
      <c r="C151" s="161"/>
      <c r="D151" s="162" t="s">
        <v>658</v>
      </c>
      <c r="E151" s="163" t="s">
        <v>577</v>
      </c>
      <c r="F151" s="164">
        <v>122.5</v>
      </c>
      <c r="G151" s="164"/>
      <c r="H151" s="165">
        <v>61</v>
      </c>
      <c r="I151" s="165">
        <v>172</v>
      </c>
      <c r="J151" s="166" t="s">
        <v>659</v>
      </c>
      <c r="K151" s="167">
        <f t="shared" si="88"/>
        <v>-61.5</v>
      </c>
      <c r="L151" s="168">
        <f t="shared" si="89"/>
        <v>-0.50204081632653064</v>
      </c>
      <c r="M151" s="164" t="s">
        <v>590</v>
      </c>
      <c r="N151" s="161">
        <v>43333</v>
      </c>
      <c r="O151" s="1"/>
      <c r="P151" s="1"/>
      <c r="Q151" s="228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0">
        <v>35</v>
      </c>
      <c r="B152" s="151">
        <v>42219</v>
      </c>
      <c r="C152" s="151"/>
      <c r="D152" s="152" t="s">
        <v>660</v>
      </c>
      <c r="E152" s="153" t="s">
        <v>577</v>
      </c>
      <c r="F152" s="154">
        <v>297.5</v>
      </c>
      <c r="G152" s="153"/>
      <c r="H152" s="153">
        <v>350</v>
      </c>
      <c r="I152" s="155">
        <v>360</v>
      </c>
      <c r="J152" s="156" t="s">
        <v>661</v>
      </c>
      <c r="K152" s="157">
        <f t="shared" si="88"/>
        <v>52.5</v>
      </c>
      <c r="L152" s="158">
        <f t="shared" si="89"/>
        <v>0.17647058823529413</v>
      </c>
      <c r="M152" s="153" t="s">
        <v>580</v>
      </c>
      <c r="N152" s="159">
        <v>42232</v>
      </c>
      <c r="O152" s="1"/>
      <c r="P152" s="1"/>
      <c r="Q152" s="228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0">
        <v>36</v>
      </c>
      <c r="B153" s="151">
        <v>42219</v>
      </c>
      <c r="C153" s="151"/>
      <c r="D153" s="152" t="s">
        <v>662</v>
      </c>
      <c r="E153" s="153" t="s">
        <v>577</v>
      </c>
      <c r="F153" s="154">
        <v>115.5</v>
      </c>
      <c r="G153" s="153"/>
      <c r="H153" s="153">
        <v>149</v>
      </c>
      <c r="I153" s="155">
        <v>140</v>
      </c>
      <c r="J153" s="156" t="s">
        <v>663</v>
      </c>
      <c r="K153" s="157">
        <f t="shared" si="88"/>
        <v>33.5</v>
      </c>
      <c r="L153" s="158">
        <f t="shared" si="89"/>
        <v>0.29004329004329005</v>
      </c>
      <c r="M153" s="153" t="s">
        <v>580</v>
      </c>
      <c r="N153" s="159">
        <v>42740</v>
      </c>
      <c r="O153" s="1"/>
      <c r="P153" s="1"/>
      <c r="Q153" s="228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0">
        <v>37</v>
      </c>
      <c r="B154" s="151">
        <v>42251</v>
      </c>
      <c r="C154" s="151"/>
      <c r="D154" s="152" t="s">
        <v>530</v>
      </c>
      <c r="E154" s="153" t="s">
        <v>577</v>
      </c>
      <c r="F154" s="154">
        <v>226</v>
      </c>
      <c r="G154" s="153"/>
      <c r="H154" s="153">
        <v>292</v>
      </c>
      <c r="I154" s="155">
        <v>292</v>
      </c>
      <c r="J154" s="156" t="s">
        <v>664</v>
      </c>
      <c r="K154" s="157">
        <f t="shared" si="88"/>
        <v>66</v>
      </c>
      <c r="L154" s="158">
        <f t="shared" si="89"/>
        <v>0.29203539823008851</v>
      </c>
      <c r="M154" s="153" t="s">
        <v>580</v>
      </c>
      <c r="N154" s="159">
        <v>42286</v>
      </c>
      <c r="O154" s="1"/>
      <c r="P154" s="1"/>
      <c r="Q154" s="228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0">
        <v>38</v>
      </c>
      <c r="B155" s="151">
        <v>42254</v>
      </c>
      <c r="C155" s="151"/>
      <c r="D155" s="152" t="s">
        <v>652</v>
      </c>
      <c r="E155" s="153" t="s">
        <v>577</v>
      </c>
      <c r="F155" s="154">
        <v>232.5</v>
      </c>
      <c r="G155" s="153"/>
      <c r="H155" s="153">
        <v>312.5</v>
      </c>
      <c r="I155" s="155">
        <v>310</v>
      </c>
      <c r="J155" s="156" t="s">
        <v>610</v>
      </c>
      <c r="K155" s="157">
        <f t="shared" si="88"/>
        <v>80</v>
      </c>
      <c r="L155" s="158">
        <f t="shared" si="89"/>
        <v>0.34408602150537637</v>
      </c>
      <c r="M155" s="153" t="s">
        <v>580</v>
      </c>
      <c r="N155" s="159">
        <v>42823</v>
      </c>
      <c r="O155" s="1"/>
      <c r="P155" s="1"/>
      <c r="Q155" s="228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0">
        <v>39</v>
      </c>
      <c r="B156" s="151">
        <v>42268</v>
      </c>
      <c r="C156" s="151"/>
      <c r="D156" s="152" t="s">
        <v>665</v>
      </c>
      <c r="E156" s="153" t="s">
        <v>577</v>
      </c>
      <c r="F156" s="154">
        <v>196.5</v>
      </c>
      <c r="G156" s="153"/>
      <c r="H156" s="153">
        <v>238</v>
      </c>
      <c r="I156" s="155">
        <v>238</v>
      </c>
      <c r="J156" s="156" t="s">
        <v>664</v>
      </c>
      <c r="K156" s="157">
        <f t="shared" si="88"/>
        <v>41.5</v>
      </c>
      <c r="L156" s="158">
        <f t="shared" si="89"/>
        <v>0.21119592875318066</v>
      </c>
      <c r="M156" s="153" t="s">
        <v>580</v>
      </c>
      <c r="N156" s="159">
        <v>42291</v>
      </c>
      <c r="O156" s="1"/>
      <c r="P156" s="1"/>
      <c r="Q156" s="228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0">
        <v>40</v>
      </c>
      <c r="B157" s="151">
        <v>42271</v>
      </c>
      <c r="C157" s="151"/>
      <c r="D157" s="152" t="s">
        <v>608</v>
      </c>
      <c r="E157" s="153" t="s">
        <v>577</v>
      </c>
      <c r="F157" s="154">
        <v>65</v>
      </c>
      <c r="G157" s="153"/>
      <c r="H157" s="153">
        <v>82</v>
      </c>
      <c r="I157" s="155">
        <v>82</v>
      </c>
      <c r="J157" s="156" t="s">
        <v>664</v>
      </c>
      <c r="K157" s="157">
        <f t="shared" si="88"/>
        <v>17</v>
      </c>
      <c r="L157" s="158">
        <f t="shared" si="89"/>
        <v>0.26153846153846155</v>
      </c>
      <c r="M157" s="153" t="s">
        <v>580</v>
      </c>
      <c r="N157" s="159">
        <v>42578</v>
      </c>
      <c r="O157" s="1"/>
      <c r="P157" s="1"/>
      <c r="Q157" s="228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0">
        <v>41</v>
      </c>
      <c r="B158" s="151">
        <v>42291</v>
      </c>
      <c r="C158" s="151"/>
      <c r="D158" s="152" t="s">
        <v>666</v>
      </c>
      <c r="E158" s="153" t="s">
        <v>577</v>
      </c>
      <c r="F158" s="154">
        <v>144</v>
      </c>
      <c r="G158" s="153"/>
      <c r="H158" s="153">
        <v>182.5</v>
      </c>
      <c r="I158" s="155">
        <v>181</v>
      </c>
      <c r="J158" s="156" t="s">
        <v>664</v>
      </c>
      <c r="K158" s="157">
        <f t="shared" si="88"/>
        <v>38.5</v>
      </c>
      <c r="L158" s="158">
        <f t="shared" si="89"/>
        <v>0.2673611111111111</v>
      </c>
      <c r="M158" s="153" t="s">
        <v>580</v>
      </c>
      <c r="N158" s="159">
        <v>42817</v>
      </c>
      <c r="O158" s="1"/>
      <c r="P158" s="1"/>
      <c r="Q158" s="228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0">
        <v>42</v>
      </c>
      <c r="B159" s="151">
        <v>42291</v>
      </c>
      <c r="C159" s="151"/>
      <c r="D159" s="152" t="s">
        <v>667</v>
      </c>
      <c r="E159" s="153" t="s">
        <v>577</v>
      </c>
      <c r="F159" s="154">
        <v>264</v>
      </c>
      <c r="G159" s="153"/>
      <c r="H159" s="153">
        <v>311</v>
      </c>
      <c r="I159" s="155">
        <v>311</v>
      </c>
      <c r="J159" s="156" t="s">
        <v>664</v>
      </c>
      <c r="K159" s="157">
        <f t="shared" si="88"/>
        <v>47</v>
      </c>
      <c r="L159" s="158">
        <f t="shared" si="89"/>
        <v>0.17803030303030304</v>
      </c>
      <c r="M159" s="153" t="s">
        <v>580</v>
      </c>
      <c r="N159" s="159">
        <v>42604</v>
      </c>
      <c r="O159" s="1"/>
      <c r="P159" s="1"/>
      <c r="Q159" s="228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0">
        <v>43</v>
      </c>
      <c r="B160" s="151">
        <v>42318</v>
      </c>
      <c r="C160" s="151"/>
      <c r="D160" s="152" t="s">
        <v>668</v>
      </c>
      <c r="E160" s="153" t="s">
        <v>589</v>
      </c>
      <c r="F160" s="154">
        <v>549.5</v>
      </c>
      <c r="G160" s="153"/>
      <c r="H160" s="153">
        <v>630</v>
      </c>
      <c r="I160" s="155">
        <v>630</v>
      </c>
      <c r="J160" s="156" t="s">
        <v>664</v>
      </c>
      <c r="K160" s="157">
        <f t="shared" si="88"/>
        <v>80.5</v>
      </c>
      <c r="L160" s="158">
        <f t="shared" si="89"/>
        <v>0.1464968152866242</v>
      </c>
      <c r="M160" s="153" t="s">
        <v>580</v>
      </c>
      <c r="N160" s="159">
        <v>42419</v>
      </c>
      <c r="O160" s="1"/>
      <c r="P160" s="1"/>
      <c r="Q160" s="228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0">
        <v>44</v>
      </c>
      <c r="B161" s="151">
        <v>42342</v>
      </c>
      <c r="C161" s="151"/>
      <c r="D161" s="152" t="s">
        <v>669</v>
      </c>
      <c r="E161" s="153" t="s">
        <v>577</v>
      </c>
      <c r="F161" s="154">
        <v>1027.5</v>
      </c>
      <c r="G161" s="153"/>
      <c r="H161" s="153">
        <v>1315</v>
      </c>
      <c r="I161" s="155">
        <v>1250</v>
      </c>
      <c r="J161" s="156" t="s">
        <v>664</v>
      </c>
      <c r="K161" s="157">
        <f t="shared" si="88"/>
        <v>287.5</v>
      </c>
      <c r="L161" s="158">
        <f t="shared" si="89"/>
        <v>0.27980535279805352</v>
      </c>
      <c r="M161" s="153" t="s">
        <v>580</v>
      </c>
      <c r="N161" s="159">
        <v>43244</v>
      </c>
      <c r="O161" s="1"/>
      <c r="P161" s="1"/>
      <c r="Q161" s="228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0">
        <v>45</v>
      </c>
      <c r="B162" s="151">
        <v>42367</v>
      </c>
      <c r="C162" s="151"/>
      <c r="D162" s="152" t="s">
        <v>670</v>
      </c>
      <c r="E162" s="153" t="s">
        <v>577</v>
      </c>
      <c r="F162" s="154">
        <v>465</v>
      </c>
      <c r="G162" s="153"/>
      <c r="H162" s="153">
        <v>540</v>
      </c>
      <c r="I162" s="155">
        <v>540</v>
      </c>
      <c r="J162" s="156" t="s">
        <v>664</v>
      </c>
      <c r="K162" s="157">
        <f t="shared" si="88"/>
        <v>75</v>
      </c>
      <c r="L162" s="158">
        <f t="shared" si="89"/>
        <v>0.16129032258064516</v>
      </c>
      <c r="M162" s="153" t="s">
        <v>580</v>
      </c>
      <c r="N162" s="159">
        <v>42530</v>
      </c>
      <c r="O162" s="1"/>
      <c r="P162" s="1"/>
      <c r="Q162" s="228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0">
        <v>46</v>
      </c>
      <c r="B163" s="151">
        <v>42380</v>
      </c>
      <c r="C163" s="151"/>
      <c r="D163" s="152" t="s">
        <v>399</v>
      </c>
      <c r="E163" s="153" t="s">
        <v>589</v>
      </c>
      <c r="F163" s="154">
        <v>81</v>
      </c>
      <c r="G163" s="153"/>
      <c r="H163" s="153">
        <v>110</v>
      </c>
      <c r="I163" s="155">
        <v>110</v>
      </c>
      <c r="J163" s="156" t="s">
        <v>664</v>
      </c>
      <c r="K163" s="157">
        <f t="shared" si="88"/>
        <v>29</v>
      </c>
      <c r="L163" s="158">
        <f t="shared" si="89"/>
        <v>0.35802469135802467</v>
      </c>
      <c r="M163" s="153" t="s">
        <v>580</v>
      </c>
      <c r="N163" s="159">
        <v>42745</v>
      </c>
      <c r="O163" s="1"/>
      <c r="P163" s="1"/>
      <c r="Q163" s="228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0">
        <v>47</v>
      </c>
      <c r="B164" s="151">
        <v>42382</v>
      </c>
      <c r="C164" s="151"/>
      <c r="D164" s="152" t="s">
        <v>671</v>
      </c>
      <c r="E164" s="153" t="s">
        <v>589</v>
      </c>
      <c r="F164" s="154">
        <v>417.5</v>
      </c>
      <c r="G164" s="153"/>
      <c r="H164" s="153">
        <v>547</v>
      </c>
      <c r="I164" s="155">
        <v>535</v>
      </c>
      <c r="J164" s="156" t="s">
        <v>664</v>
      </c>
      <c r="K164" s="157">
        <f t="shared" si="88"/>
        <v>129.5</v>
      </c>
      <c r="L164" s="158">
        <f t="shared" si="89"/>
        <v>0.31017964071856285</v>
      </c>
      <c r="M164" s="153" t="s">
        <v>580</v>
      </c>
      <c r="N164" s="159">
        <v>42578</v>
      </c>
      <c r="O164" s="1"/>
      <c r="P164" s="1"/>
      <c r="Q164" s="228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0">
        <v>48</v>
      </c>
      <c r="B165" s="151">
        <v>42408</v>
      </c>
      <c r="C165" s="151"/>
      <c r="D165" s="152" t="s">
        <v>672</v>
      </c>
      <c r="E165" s="153" t="s">
        <v>577</v>
      </c>
      <c r="F165" s="154">
        <v>650</v>
      </c>
      <c r="G165" s="153"/>
      <c r="H165" s="153">
        <v>800</v>
      </c>
      <c r="I165" s="155">
        <v>800</v>
      </c>
      <c r="J165" s="156" t="s">
        <v>664</v>
      </c>
      <c r="K165" s="157">
        <f t="shared" si="88"/>
        <v>150</v>
      </c>
      <c r="L165" s="158">
        <f t="shared" si="89"/>
        <v>0.23076923076923078</v>
      </c>
      <c r="M165" s="153" t="s">
        <v>580</v>
      </c>
      <c r="N165" s="159">
        <v>43154</v>
      </c>
      <c r="O165" s="1"/>
      <c r="P165" s="1"/>
      <c r="Q165" s="228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0">
        <v>49</v>
      </c>
      <c r="B166" s="151">
        <v>42433</v>
      </c>
      <c r="C166" s="151"/>
      <c r="D166" s="152" t="s">
        <v>237</v>
      </c>
      <c r="E166" s="153" t="s">
        <v>577</v>
      </c>
      <c r="F166" s="154">
        <v>437.5</v>
      </c>
      <c r="G166" s="153"/>
      <c r="H166" s="153">
        <v>504.5</v>
      </c>
      <c r="I166" s="155">
        <v>522</v>
      </c>
      <c r="J166" s="156" t="s">
        <v>673</v>
      </c>
      <c r="K166" s="157">
        <f t="shared" si="88"/>
        <v>67</v>
      </c>
      <c r="L166" s="158">
        <f t="shared" si="89"/>
        <v>0.15314285714285714</v>
      </c>
      <c r="M166" s="153" t="s">
        <v>580</v>
      </c>
      <c r="N166" s="159">
        <v>42480</v>
      </c>
      <c r="O166" s="1"/>
      <c r="P166" s="1"/>
      <c r="Q166" s="228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0">
        <v>50</v>
      </c>
      <c r="B167" s="151">
        <v>42438</v>
      </c>
      <c r="C167" s="151"/>
      <c r="D167" s="152" t="s">
        <v>674</v>
      </c>
      <c r="E167" s="153" t="s">
        <v>577</v>
      </c>
      <c r="F167" s="154">
        <v>189.5</v>
      </c>
      <c r="G167" s="153"/>
      <c r="H167" s="153">
        <v>218</v>
      </c>
      <c r="I167" s="155">
        <v>218</v>
      </c>
      <c r="J167" s="156" t="s">
        <v>664</v>
      </c>
      <c r="K167" s="157">
        <f t="shared" si="88"/>
        <v>28.5</v>
      </c>
      <c r="L167" s="158">
        <f t="shared" si="89"/>
        <v>0.15039577836411611</v>
      </c>
      <c r="M167" s="153" t="s">
        <v>580</v>
      </c>
      <c r="N167" s="159">
        <v>43034</v>
      </c>
      <c r="O167" s="1"/>
      <c r="P167" s="1"/>
      <c r="Q167" s="228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60">
        <v>51</v>
      </c>
      <c r="B168" s="161">
        <v>42471</v>
      </c>
      <c r="C168" s="161"/>
      <c r="D168" s="169" t="s">
        <v>675</v>
      </c>
      <c r="E168" s="164" t="s">
        <v>577</v>
      </c>
      <c r="F168" s="164">
        <v>36.5</v>
      </c>
      <c r="G168" s="165"/>
      <c r="H168" s="165">
        <v>15.85</v>
      </c>
      <c r="I168" s="165">
        <v>60</v>
      </c>
      <c r="J168" s="166" t="s">
        <v>676</v>
      </c>
      <c r="K168" s="167">
        <f t="shared" si="88"/>
        <v>-20.65</v>
      </c>
      <c r="L168" s="168">
        <f t="shared" si="89"/>
        <v>-0.5657534246575342</v>
      </c>
      <c r="M168" s="164" t="s">
        <v>590</v>
      </c>
      <c r="N168" s="172">
        <v>43627</v>
      </c>
      <c r="O168" s="1"/>
      <c r="P168" s="1"/>
      <c r="Q168" s="228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0">
        <v>52</v>
      </c>
      <c r="B169" s="151">
        <v>42472</v>
      </c>
      <c r="C169" s="151"/>
      <c r="D169" s="152" t="s">
        <v>677</v>
      </c>
      <c r="E169" s="153" t="s">
        <v>577</v>
      </c>
      <c r="F169" s="154">
        <v>93</v>
      </c>
      <c r="G169" s="153"/>
      <c r="H169" s="153">
        <v>149</v>
      </c>
      <c r="I169" s="155">
        <v>140</v>
      </c>
      <c r="J169" s="156" t="s">
        <v>678</v>
      </c>
      <c r="K169" s="157">
        <f t="shared" si="88"/>
        <v>56</v>
      </c>
      <c r="L169" s="158">
        <f t="shared" si="89"/>
        <v>0.60215053763440862</v>
      </c>
      <c r="M169" s="153" t="s">
        <v>580</v>
      </c>
      <c r="N169" s="159">
        <v>42740</v>
      </c>
      <c r="O169" s="1"/>
      <c r="P169" s="1"/>
      <c r="Q169" s="228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0">
        <v>53</v>
      </c>
      <c r="B170" s="151">
        <v>42472</v>
      </c>
      <c r="C170" s="151"/>
      <c r="D170" s="152" t="s">
        <v>679</v>
      </c>
      <c r="E170" s="153" t="s">
        <v>577</v>
      </c>
      <c r="F170" s="154">
        <v>130</v>
      </c>
      <c r="G170" s="153"/>
      <c r="H170" s="153">
        <v>150</v>
      </c>
      <c r="I170" s="155" t="s">
        <v>680</v>
      </c>
      <c r="J170" s="156" t="s">
        <v>664</v>
      </c>
      <c r="K170" s="157">
        <f t="shared" si="88"/>
        <v>20</v>
      </c>
      <c r="L170" s="158">
        <f t="shared" si="89"/>
        <v>0.15384615384615385</v>
      </c>
      <c r="M170" s="153" t="s">
        <v>580</v>
      </c>
      <c r="N170" s="159">
        <v>42564</v>
      </c>
      <c r="O170" s="1"/>
      <c r="P170" s="1"/>
      <c r="Q170" s="228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0">
        <v>54</v>
      </c>
      <c r="B171" s="151">
        <v>42473</v>
      </c>
      <c r="C171" s="151"/>
      <c r="D171" s="152" t="s">
        <v>681</v>
      </c>
      <c r="E171" s="153" t="s">
        <v>577</v>
      </c>
      <c r="F171" s="154">
        <v>196</v>
      </c>
      <c r="G171" s="153"/>
      <c r="H171" s="153">
        <v>299</v>
      </c>
      <c r="I171" s="155">
        <v>299</v>
      </c>
      <c r="J171" s="156" t="s">
        <v>664</v>
      </c>
      <c r="K171" s="157">
        <v>103</v>
      </c>
      <c r="L171" s="158">
        <v>0.52551020408163296</v>
      </c>
      <c r="M171" s="153" t="s">
        <v>580</v>
      </c>
      <c r="N171" s="159">
        <v>42620</v>
      </c>
      <c r="O171" s="1"/>
      <c r="P171" s="1"/>
      <c r="Q171" s="228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0">
        <v>55</v>
      </c>
      <c r="B172" s="151">
        <v>42473</v>
      </c>
      <c r="C172" s="151"/>
      <c r="D172" s="152" t="s">
        <v>682</v>
      </c>
      <c r="E172" s="153" t="s">
        <v>577</v>
      </c>
      <c r="F172" s="154">
        <v>88</v>
      </c>
      <c r="G172" s="153"/>
      <c r="H172" s="153">
        <v>103</v>
      </c>
      <c r="I172" s="155">
        <v>103</v>
      </c>
      <c r="J172" s="156" t="s">
        <v>664</v>
      </c>
      <c r="K172" s="157">
        <v>15</v>
      </c>
      <c r="L172" s="158">
        <v>0.170454545454545</v>
      </c>
      <c r="M172" s="153" t="s">
        <v>580</v>
      </c>
      <c r="N172" s="159">
        <v>42530</v>
      </c>
      <c r="O172" s="1"/>
      <c r="P172" s="1"/>
      <c r="Q172" s="228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0">
        <v>56</v>
      </c>
      <c r="B173" s="151">
        <v>42492</v>
      </c>
      <c r="C173" s="151"/>
      <c r="D173" s="152" t="s">
        <v>683</v>
      </c>
      <c r="E173" s="153" t="s">
        <v>577</v>
      </c>
      <c r="F173" s="154">
        <v>127.5</v>
      </c>
      <c r="G173" s="153"/>
      <c r="H173" s="153">
        <v>148</v>
      </c>
      <c r="I173" s="155" t="s">
        <v>684</v>
      </c>
      <c r="J173" s="156" t="s">
        <v>664</v>
      </c>
      <c r="K173" s="157">
        <f t="shared" ref="K173:K177" si="90">H173-F173</f>
        <v>20.5</v>
      </c>
      <c r="L173" s="158">
        <f t="shared" ref="L173:L177" si="91">K173/F173</f>
        <v>0.16078431372549021</v>
      </c>
      <c r="M173" s="153" t="s">
        <v>580</v>
      </c>
      <c r="N173" s="159">
        <v>42564</v>
      </c>
      <c r="O173" s="1"/>
      <c r="P173" s="1"/>
      <c r="Q173" s="228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0">
        <v>57</v>
      </c>
      <c r="B174" s="151">
        <v>42493</v>
      </c>
      <c r="C174" s="151"/>
      <c r="D174" s="152" t="s">
        <v>685</v>
      </c>
      <c r="E174" s="153" t="s">
        <v>577</v>
      </c>
      <c r="F174" s="154">
        <v>675</v>
      </c>
      <c r="G174" s="153"/>
      <c r="H174" s="153">
        <v>815</v>
      </c>
      <c r="I174" s="155" t="s">
        <v>686</v>
      </c>
      <c r="J174" s="156" t="s">
        <v>664</v>
      </c>
      <c r="K174" s="157">
        <f t="shared" si="90"/>
        <v>140</v>
      </c>
      <c r="L174" s="158">
        <f t="shared" si="91"/>
        <v>0.2074074074074074</v>
      </c>
      <c r="M174" s="153" t="s">
        <v>580</v>
      </c>
      <c r="N174" s="159">
        <v>43154</v>
      </c>
      <c r="O174" s="1"/>
      <c r="P174" s="1"/>
      <c r="Q174" s="228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0">
        <v>58</v>
      </c>
      <c r="B175" s="161">
        <v>42522</v>
      </c>
      <c r="C175" s="161"/>
      <c r="D175" s="162" t="s">
        <v>687</v>
      </c>
      <c r="E175" s="163" t="s">
        <v>577</v>
      </c>
      <c r="F175" s="164">
        <v>500</v>
      </c>
      <c r="G175" s="164"/>
      <c r="H175" s="165">
        <v>232.5</v>
      </c>
      <c r="I175" s="165" t="s">
        <v>688</v>
      </c>
      <c r="J175" s="166" t="s">
        <v>689</v>
      </c>
      <c r="K175" s="167">
        <f t="shared" si="90"/>
        <v>-267.5</v>
      </c>
      <c r="L175" s="168">
        <f t="shared" si="91"/>
        <v>-0.53500000000000003</v>
      </c>
      <c r="M175" s="164" t="s">
        <v>590</v>
      </c>
      <c r="N175" s="161">
        <v>43735</v>
      </c>
      <c r="O175" s="1"/>
      <c r="P175" s="1"/>
      <c r="Q175" s="228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0">
        <v>59</v>
      </c>
      <c r="B176" s="151">
        <v>42527</v>
      </c>
      <c r="C176" s="151"/>
      <c r="D176" s="152" t="s">
        <v>532</v>
      </c>
      <c r="E176" s="153" t="s">
        <v>577</v>
      </c>
      <c r="F176" s="154">
        <v>110</v>
      </c>
      <c r="G176" s="153"/>
      <c r="H176" s="153">
        <v>126.5</v>
      </c>
      <c r="I176" s="155">
        <v>125</v>
      </c>
      <c r="J176" s="156" t="s">
        <v>616</v>
      </c>
      <c r="K176" s="157">
        <f t="shared" si="90"/>
        <v>16.5</v>
      </c>
      <c r="L176" s="158">
        <f t="shared" si="91"/>
        <v>0.15</v>
      </c>
      <c r="M176" s="153" t="s">
        <v>580</v>
      </c>
      <c r="N176" s="159">
        <v>42552</v>
      </c>
      <c r="O176" s="1"/>
      <c r="P176" s="1"/>
      <c r="Q176" s="228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0">
        <v>60</v>
      </c>
      <c r="B177" s="151">
        <v>42538</v>
      </c>
      <c r="C177" s="151"/>
      <c r="D177" s="152" t="s">
        <v>690</v>
      </c>
      <c r="E177" s="153" t="s">
        <v>577</v>
      </c>
      <c r="F177" s="154">
        <v>44</v>
      </c>
      <c r="G177" s="153"/>
      <c r="H177" s="153">
        <v>69.5</v>
      </c>
      <c r="I177" s="155">
        <v>69.5</v>
      </c>
      <c r="J177" s="156" t="s">
        <v>691</v>
      </c>
      <c r="K177" s="157">
        <f t="shared" si="90"/>
        <v>25.5</v>
      </c>
      <c r="L177" s="158">
        <f t="shared" si="91"/>
        <v>0.57954545454545459</v>
      </c>
      <c r="M177" s="153" t="s">
        <v>580</v>
      </c>
      <c r="N177" s="159">
        <v>42977</v>
      </c>
      <c r="O177" s="1"/>
      <c r="P177" s="1"/>
      <c r="Q177" s="228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0">
        <v>61</v>
      </c>
      <c r="B178" s="151">
        <v>42549</v>
      </c>
      <c r="C178" s="151"/>
      <c r="D178" s="152" t="s">
        <v>692</v>
      </c>
      <c r="E178" s="153" t="s">
        <v>577</v>
      </c>
      <c r="F178" s="154">
        <v>262.5</v>
      </c>
      <c r="G178" s="153"/>
      <c r="H178" s="153">
        <v>340</v>
      </c>
      <c r="I178" s="155">
        <v>333</v>
      </c>
      <c r="J178" s="156" t="s">
        <v>693</v>
      </c>
      <c r="K178" s="157">
        <v>77.5</v>
      </c>
      <c r="L178" s="158">
        <v>0.29523809523809502</v>
      </c>
      <c r="M178" s="153" t="s">
        <v>580</v>
      </c>
      <c r="N178" s="159">
        <v>43017</v>
      </c>
      <c r="O178" s="1"/>
      <c r="P178" s="1"/>
      <c r="Q178" s="228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0">
        <v>62</v>
      </c>
      <c r="B179" s="151">
        <v>42549</v>
      </c>
      <c r="C179" s="151"/>
      <c r="D179" s="152" t="s">
        <v>694</v>
      </c>
      <c r="E179" s="153" t="s">
        <v>577</v>
      </c>
      <c r="F179" s="154">
        <v>840</v>
      </c>
      <c r="G179" s="153"/>
      <c r="H179" s="153">
        <v>1230</v>
      </c>
      <c r="I179" s="155">
        <v>1230</v>
      </c>
      <c r="J179" s="156" t="s">
        <v>664</v>
      </c>
      <c r="K179" s="157">
        <v>390</v>
      </c>
      <c r="L179" s="158">
        <v>0.46428571428571402</v>
      </c>
      <c r="M179" s="153" t="s">
        <v>580</v>
      </c>
      <c r="N179" s="159">
        <v>42649</v>
      </c>
      <c r="O179" s="1"/>
      <c r="P179" s="1"/>
      <c r="Q179" s="228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73">
        <v>63</v>
      </c>
      <c r="B180" s="174">
        <v>42556</v>
      </c>
      <c r="C180" s="174"/>
      <c r="D180" s="175" t="s">
        <v>695</v>
      </c>
      <c r="E180" s="176" t="s">
        <v>577</v>
      </c>
      <c r="F180" s="176">
        <v>395</v>
      </c>
      <c r="G180" s="177"/>
      <c r="H180" s="177">
        <f>(468.5+342.5)/2</f>
        <v>405.5</v>
      </c>
      <c r="I180" s="177">
        <v>510</v>
      </c>
      <c r="J180" s="178" t="s">
        <v>696</v>
      </c>
      <c r="K180" s="179">
        <f t="shared" ref="K180:K186" si="92">H180-F180</f>
        <v>10.5</v>
      </c>
      <c r="L180" s="180">
        <f t="shared" ref="L180:L186" si="93">K180/F180</f>
        <v>2.6582278481012658E-2</v>
      </c>
      <c r="M180" s="176" t="s">
        <v>597</v>
      </c>
      <c r="N180" s="174">
        <v>43606</v>
      </c>
      <c r="O180" s="1"/>
      <c r="P180" s="1"/>
      <c r="Q180" s="228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60">
        <v>64</v>
      </c>
      <c r="B181" s="161">
        <v>42584</v>
      </c>
      <c r="C181" s="161"/>
      <c r="D181" s="162" t="s">
        <v>697</v>
      </c>
      <c r="E181" s="163" t="s">
        <v>589</v>
      </c>
      <c r="F181" s="164">
        <f>169.5-12.8</f>
        <v>156.69999999999999</v>
      </c>
      <c r="G181" s="164"/>
      <c r="H181" s="165">
        <v>77</v>
      </c>
      <c r="I181" s="165" t="s">
        <v>698</v>
      </c>
      <c r="J181" s="166" t="s">
        <v>699</v>
      </c>
      <c r="K181" s="167">
        <f t="shared" si="92"/>
        <v>-79.699999999999989</v>
      </c>
      <c r="L181" s="168">
        <f t="shared" si="93"/>
        <v>-0.50861518825781749</v>
      </c>
      <c r="M181" s="164" t="s">
        <v>590</v>
      </c>
      <c r="N181" s="161">
        <v>43522</v>
      </c>
      <c r="O181" s="1"/>
      <c r="P181" s="1"/>
      <c r="Q181" s="228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60">
        <v>65</v>
      </c>
      <c r="B182" s="161">
        <v>42586</v>
      </c>
      <c r="C182" s="161"/>
      <c r="D182" s="162" t="s">
        <v>700</v>
      </c>
      <c r="E182" s="163" t="s">
        <v>577</v>
      </c>
      <c r="F182" s="164">
        <v>400</v>
      </c>
      <c r="G182" s="164"/>
      <c r="H182" s="165">
        <v>305</v>
      </c>
      <c r="I182" s="165">
        <v>475</v>
      </c>
      <c r="J182" s="166" t="s">
        <v>701</v>
      </c>
      <c r="K182" s="167">
        <f t="shared" si="92"/>
        <v>-95</v>
      </c>
      <c r="L182" s="168">
        <f t="shared" si="93"/>
        <v>-0.23749999999999999</v>
      </c>
      <c r="M182" s="164" t="s">
        <v>590</v>
      </c>
      <c r="N182" s="161">
        <v>43606</v>
      </c>
      <c r="O182" s="1"/>
      <c r="P182" s="1"/>
      <c r="Q182" s="228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0">
        <v>66</v>
      </c>
      <c r="B183" s="151">
        <v>42593</v>
      </c>
      <c r="C183" s="151"/>
      <c r="D183" s="152" t="s">
        <v>702</v>
      </c>
      <c r="E183" s="153" t="s">
        <v>577</v>
      </c>
      <c r="F183" s="154">
        <v>86.5</v>
      </c>
      <c r="G183" s="153"/>
      <c r="H183" s="153">
        <v>130</v>
      </c>
      <c r="I183" s="155">
        <v>130</v>
      </c>
      <c r="J183" s="156" t="s">
        <v>703</v>
      </c>
      <c r="K183" s="157">
        <f t="shared" si="92"/>
        <v>43.5</v>
      </c>
      <c r="L183" s="158">
        <f t="shared" si="93"/>
        <v>0.50289017341040465</v>
      </c>
      <c r="M183" s="153" t="s">
        <v>580</v>
      </c>
      <c r="N183" s="159">
        <v>43091</v>
      </c>
      <c r="O183" s="1"/>
      <c r="P183" s="1"/>
      <c r="Q183" s="228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60">
        <v>67</v>
      </c>
      <c r="B184" s="161">
        <v>42600</v>
      </c>
      <c r="C184" s="161"/>
      <c r="D184" s="162" t="s">
        <v>122</v>
      </c>
      <c r="E184" s="163" t="s">
        <v>577</v>
      </c>
      <c r="F184" s="164">
        <v>133.5</v>
      </c>
      <c r="G184" s="164"/>
      <c r="H184" s="165">
        <v>126.5</v>
      </c>
      <c r="I184" s="165">
        <v>178</v>
      </c>
      <c r="J184" s="166" t="s">
        <v>704</v>
      </c>
      <c r="K184" s="167">
        <f t="shared" si="92"/>
        <v>-7</v>
      </c>
      <c r="L184" s="168">
        <f t="shared" si="93"/>
        <v>-5.2434456928838954E-2</v>
      </c>
      <c r="M184" s="164" t="s">
        <v>590</v>
      </c>
      <c r="N184" s="161">
        <v>42615</v>
      </c>
      <c r="O184" s="1"/>
      <c r="P184" s="1"/>
      <c r="Q184" s="228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0">
        <v>68</v>
      </c>
      <c r="B185" s="151">
        <v>42613</v>
      </c>
      <c r="C185" s="151"/>
      <c r="D185" s="152" t="s">
        <v>705</v>
      </c>
      <c r="E185" s="153" t="s">
        <v>577</v>
      </c>
      <c r="F185" s="154">
        <v>560</v>
      </c>
      <c r="G185" s="153"/>
      <c r="H185" s="153">
        <v>725</v>
      </c>
      <c r="I185" s="155">
        <v>725</v>
      </c>
      <c r="J185" s="156" t="s">
        <v>610</v>
      </c>
      <c r="K185" s="157">
        <f t="shared" si="92"/>
        <v>165</v>
      </c>
      <c r="L185" s="158">
        <f t="shared" si="93"/>
        <v>0.29464285714285715</v>
      </c>
      <c r="M185" s="153" t="s">
        <v>580</v>
      </c>
      <c r="N185" s="159">
        <v>42456</v>
      </c>
      <c r="O185" s="1"/>
      <c r="P185" s="1"/>
      <c r="Q185" s="228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0">
        <v>69</v>
      </c>
      <c r="B186" s="151">
        <v>42614</v>
      </c>
      <c r="C186" s="151"/>
      <c r="D186" s="152" t="s">
        <v>706</v>
      </c>
      <c r="E186" s="153" t="s">
        <v>577</v>
      </c>
      <c r="F186" s="154">
        <v>160.5</v>
      </c>
      <c r="G186" s="153"/>
      <c r="H186" s="153">
        <v>210</v>
      </c>
      <c r="I186" s="155">
        <v>210</v>
      </c>
      <c r="J186" s="156" t="s">
        <v>610</v>
      </c>
      <c r="K186" s="157">
        <f t="shared" si="92"/>
        <v>49.5</v>
      </c>
      <c r="L186" s="158">
        <f t="shared" si="93"/>
        <v>0.30841121495327101</v>
      </c>
      <c r="M186" s="153" t="s">
        <v>580</v>
      </c>
      <c r="N186" s="159">
        <v>42871</v>
      </c>
      <c r="O186" s="1"/>
      <c r="P186" s="1"/>
      <c r="Q186" s="228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0">
        <v>70</v>
      </c>
      <c r="B187" s="151">
        <v>42646</v>
      </c>
      <c r="C187" s="151"/>
      <c r="D187" s="152" t="s">
        <v>409</v>
      </c>
      <c r="E187" s="153" t="s">
        <v>577</v>
      </c>
      <c r="F187" s="154">
        <v>430</v>
      </c>
      <c r="G187" s="153"/>
      <c r="H187" s="153">
        <v>596</v>
      </c>
      <c r="I187" s="155">
        <v>575</v>
      </c>
      <c r="J187" s="156" t="s">
        <v>707</v>
      </c>
      <c r="K187" s="157">
        <v>166</v>
      </c>
      <c r="L187" s="158">
        <v>0.38604651162790699</v>
      </c>
      <c r="M187" s="153" t="s">
        <v>580</v>
      </c>
      <c r="N187" s="159">
        <v>42769</v>
      </c>
      <c r="O187" s="1"/>
      <c r="P187" s="1"/>
      <c r="Q187" s="228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0">
        <v>71</v>
      </c>
      <c r="B188" s="151">
        <v>42657</v>
      </c>
      <c r="C188" s="151"/>
      <c r="D188" s="152" t="s">
        <v>708</v>
      </c>
      <c r="E188" s="153" t="s">
        <v>577</v>
      </c>
      <c r="F188" s="154">
        <v>280</v>
      </c>
      <c r="G188" s="153"/>
      <c r="H188" s="153">
        <v>345</v>
      </c>
      <c r="I188" s="155">
        <v>345</v>
      </c>
      <c r="J188" s="156" t="s">
        <v>610</v>
      </c>
      <c r="K188" s="157">
        <f t="shared" ref="K188:K193" si="94">H188-F188</f>
        <v>65</v>
      </c>
      <c r="L188" s="158">
        <f t="shared" ref="L188:L189" si="95">K188/F188</f>
        <v>0.23214285714285715</v>
      </c>
      <c r="M188" s="153" t="s">
        <v>580</v>
      </c>
      <c r="N188" s="159">
        <v>42814</v>
      </c>
      <c r="O188" s="1"/>
      <c r="P188" s="1"/>
      <c r="Q188" s="228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0">
        <v>72</v>
      </c>
      <c r="B189" s="151">
        <v>42657</v>
      </c>
      <c r="C189" s="151"/>
      <c r="D189" s="152" t="s">
        <v>709</v>
      </c>
      <c r="E189" s="153" t="s">
        <v>577</v>
      </c>
      <c r="F189" s="154">
        <v>245</v>
      </c>
      <c r="G189" s="153"/>
      <c r="H189" s="153">
        <v>325.5</v>
      </c>
      <c r="I189" s="155">
        <v>330</v>
      </c>
      <c r="J189" s="156" t="s">
        <v>710</v>
      </c>
      <c r="K189" s="157">
        <f t="shared" si="94"/>
        <v>80.5</v>
      </c>
      <c r="L189" s="158">
        <f t="shared" si="95"/>
        <v>0.32857142857142857</v>
      </c>
      <c r="M189" s="153" t="s">
        <v>580</v>
      </c>
      <c r="N189" s="159">
        <v>42769</v>
      </c>
      <c r="O189" s="1"/>
      <c r="P189" s="1"/>
      <c r="Q189" s="228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0">
        <v>73</v>
      </c>
      <c r="B190" s="151">
        <v>42660</v>
      </c>
      <c r="C190" s="151"/>
      <c r="D190" s="152" t="s">
        <v>711</v>
      </c>
      <c r="E190" s="153" t="s">
        <v>577</v>
      </c>
      <c r="F190" s="154">
        <v>125</v>
      </c>
      <c r="G190" s="153"/>
      <c r="H190" s="153">
        <v>160</v>
      </c>
      <c r="I190" s="155">
        <v>160</v>
      </c>
      <c r="J190" s="156" t="s">
        <v>664</v>
      </c>
      <c r="K190" s="157">
        <f t="shared" si="94"/>
        <v>35</v>
      </c>
      <c r="L190" s="158">
        <v>0.28000000000000003</v>
      </c>
      <c r="M190" s="153" t="s">
        <v>580</v>
      </c>
      <c r="N190" s="159">
        <v>42803</v>
      </c>
      <c r="O190" s="1"/>
      <c r="P190" s="1"/>
      <c r="Q190" s="228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0">
        <v>74</v>
      </c>
      <c r="B191" s="151">
        <v>42660</v>
      </c>
      <c r="C191" s="151"/>
      <c r="D191" s="152" t="s">
        <v>712</v>
      </c>
      <c r="E191" s="153" t="s">
        <v>577</v>
      </c>
      <c r="F191" s="154">
        <v>114</v>
      </c>
      <c r="G191" s="153"/>
      <c r="H191" s="153">
        <v>145</v>
      </c>
      <c r="I191" s="155">
        <v>145</v>
      </c>
      <c r="J191" s="156" t="s">
        <v>664</v>
      </c>
      <c r="K191" s="157">
        <f t="shared" si="94"/>
        <v>31</v>
      </c>
      <c r="L191" s="158">
        <f t="shared" ref="L191:L193" si="96">K191/F191</f>
        <v>0.27192982456140352</v>
      </c>
      <c r="M191" s="153" t="s">
        <v>580</v>
      </c>
      <c r="N191" s="159">
        <v>42859</v>
      </c>
      <c r="O191" s="1"/>
      <c r="P191" s="1"/>
      <c r="Q191" s="228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0">
        <v>75</v>
      </c>
      <c r="B192" s="151">
        <v>42660</v>
      </c>
      <c r="C192" s="151"/>
      <c r="D192" s="152" t="s">
        <v>713</v>
      </c>
      <c r="E192" s="153" t="s">
        <v>577</v>
      </c>
      <c r="F192" s="154">
        <v>212</v>
      </c>
      <c r="G192" s="153"/>
      <c r="H192" s="153">
        <v>280</v>
      </c>
      <c r="I192" s="155">
        <v>276</v>
      </c>
      <c r="J192" s="156" t="s">
        <v>714</v>
      </c>
      <c r="K192" s="157">
        <f t="shared" si="94"/>
        <v>68</v>
      </c>
      <c r="L192" s="158">
        <f t="shared" si="96"/>
        <v>0.32075471698113206</v>
      </c>
      <c r="M192" s="153" t="s">
        <v>580</v>
      </c>
      <c r="N192" s="159">
        <v>42858</v>
      </c>
      <c r="O192" s="1"/>
      <c r="P192" s="1"/>
      <c r="Q192" s="228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0">
        <v>76</v>
      </c>
      <c r="B193" s="151">
        <v>42678</v>
      </c>
      <c r="C193" s="151"/>
      <c r="D193" s="152" t="s">
        <v>456</v>
      </c>
      <c r="E193" s="153" t="s">
        <v>577</v>
      </c>
      <c r="F193" s="154">
        <v>155</v>
      </c>
      <c r="G193" s="153"/>
      <c r="H193" s="153">
        <v>210</v>
      </c>
      <c r="I193" s="155">
        <v>210</v>
      </c>
      <c r="J193" s="156" t="s">
        <v>715</v>
      </c>
      <c r="K193" s="157">
        <f t="shared" si="94"/>
        <v>55</v>
      </c>
      <c r="L193" s="158">
        <f t="shared" si="96"/>
        <v>0.35483870967741937</v>
      </c>
      <c r="M193" s="153" t="s">
        <v>580</v>
      </c>
      <c r="N193" s="159">
        <v>42944</v>
      </c>
      <c r="O193" s="1"/>
      <c r="P193" s="1"/>
      <c r="Q193" s="228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60">
        <v>77</v>
      </c>
      <c r="B194" s="161">
        <v>42710</v>
      </c>
      <c r="C194" s="161"/>
      <c r="D194" s="162" t="s">
        <v>716</v>
      </c>
      <c r="E194" s="163" t="s">
        <v>577</v>
      </c>
      <c r="F194" s="164">
        <v>150.5</v>
      </c>
      <c r="G194" s="164"/>
      <c r="H194" s="165">
        <v>72.5</v>
      </c>
      <c r="I194" s="165">
        <v>174</v>
      </c>
      <c r="J194" s="166" t="s">
        <v>717</v>
      </c>
      <c r="K194" s="167">
        <v>-78</v>
      </c>
      <c r="L194" s="168">
        <v>-0.51827242524916906</v>
      </c>
      <c r="M194" s="164" t="s">
        <v>590</v>
      </c>
      <c r="N194" s="161">
        <v>43333</v>
      </c>
      <c r="O194" s="1"/>
      <c r="P194" s="1"/>
      <c r="Q194" s="228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0">
        <v>78</v>
      </c>
      <c r="B195" s="151">
        <v>42712</v>
      </c>
      <c r="C195" s="151"/>
      <c r="D195" s="152" t="s">
        <v>718</v>
      </c>
      <c r="E195" s="153" t="s">
        <v>577</v>
      </c>
      <c r="F195" s="154">
        <v>380</v>
      </c>
      <c r="G195" s="153"/>
      <c r="H195" s="153">
        <v>478</v>
      </c>
      <c r="I195" s="155">
        <v>468</v>
      </c>
      <c r="J195" s="156" t="s">
        <v>664</v>
      </c>
      <c r="K195" s="157">
        <f t="shared" ref="K195:K197" si="97">H195-F195</f>
        <v>98</v>
      </c>
      <c r="L195" s="158">
        <f t="shared" ref="L195:L197" si="98">K195/F195</f>
        <v>0.25789473684210529</v>
      </c>
      <c r="M195" s="153" t="s">
        <v>580</v>
      </c>
      <c r="N195" s="159">
        <v>43025</v>
      </c>
      <c r="O195" s="1"/>
      <c r="P195" s="1"/>
      <c r="Q195" s="228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0">
        <v>79</v>
      </c>
      <c r="B196" s="151">
        <v>42734</v>
      </c>
      <c r="C196" s="151"/>
      <c r="D196" s="152" t="s">
        <v>121</v>
      </c>
      <c r="E196" s="153" t="s">
        <v>577</v>
      </c>
      <c r="F196" s="154">
        <v>305</v>
      </c>
      <c r="G196" s="153"/>
      <c r="H196" s="153">
        <v>375</v>
      </c>
      <c r="I196" s="155">
        <v>375</v>
      </c>
      <c r="J196" s="156" t="s">
        <v>664</v>
      </c>
      <c r="K196" s="157">
        <f t="shared" si="97"/>
        <v>70</v>
      </c>
      <c r="L196" s="158">
        <f t="shared" si="98"/>
        <v>0.22950819672131148</v>
      </c>
      <c r="M196" s="153" t="s">
        <v>580</v>
      </c>
      <c r="N196" s="159">
        <v>42768</v>
      </c>
      <c r="O196" s="1"/>
      <c r="P196" s="1"/>
      <c r="Q196" s="228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0">
        <v>80</v>
      </c>
      <c r="B197" s="151">
        <v>42739</v>
      </c>
      <c r="C197" s="151"/>
      <c r="D197" s="152" t="s">
        <v>104</v>
      </c>
      <c r="E197" s="153" t="s">
        <v>577</v>
      </c>
      <c r="F197" s="154">
        <v>99.5</v>
      </c>
      <c r="G197" s="153"/>
      <c r="H197" s="153">
        <v>158</v>
      </c>
      <c r="I197" s="155">
        <v>158</v>
      </c>
      <c r="J197" s="156" t="s">
        <v>664</v>
      </c>
      <c r="K197" s="157">
        <f t="shared" si="97"/>
        <v>58.5</v>
      </c>
      <c r="L197" s="158">
        <f t="shared" si="98"/>
        <v>0.5879396984924623</v>
      </c>
      <c r="M197" s="153" t="s">
        <v>580</v>
      </c>
      <c r="N197" s="159">
        <v>42898</v>
      </c>
      <c r="O197" s="1"/>
      <c r="P197" s="1"/>
      <c r="Q197" s="228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0">
        <v>81</v>
      </c>
      <c r="B198" s="151">
        <v>42739</v>
      </c>
      <c r="C198" s="151"/>
      <c r="D198" s="152" t="s">
        <v>104</v>
      </c>
      <c r="E198" s="153" t="s">
        <v>577</v>
      </c>
      <c r="F198" s="154">
        <v>99.5</v>
      </c>
      <c r="G198" s="153"/>
      <c r="H198" s="153">
        <v>158</v>
      </c>
      <c r="I198" s="155">
        <v>158</v>
      </c>
      <c r="J198" s="156" t="s">
        <v>664</v>
      </c>
      <c r="K198" s="157">
        <v>58.5</v>
      </c>
      <c r="L198" s="158">
        <v>0.58793969849246197</v>
      </c>
      <c r="M198" s="153" t="s">
        <v>580</v>
      </c>
      <c r="N198" s="159">
        <v>42898</v>
      </c>
      <c r="O198" s="1"/>
      <c r="P198" s="1"/>
      <c r="Q198" s="228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0">
        <v>82</v>
      </c>
      <c r="B199" s="151">
        <v>42786</v>
      </c>
      <c r="C199" s="151"/>
      <c r="D199" s="152" t="s">
        <v>210</v>
      </c>
      <c r="E199" s="153" t="s">
        <v>577</v>
      </c>
      <c r="F199" s="154">
        <v>140.5</v>
      </c>
      <c r="G199" s="153"/>
      <c r="H199" s="153">
        <v>220</v>
      </c>
      <c r="I199" s="155">
        <v>220</v>
      </c>
      <c r="J199" s="156" t="s">
        <v>664</v>
      </c>
      <c r="K199" s="157">
        <f>H199-F199</f>
        <v>79.5</v>
      </c>
      <c r="L199" s="158">
        <f>K199/F199</f>
        <v>0.5658362989323843</v>
      </c>
      <c r="M199" s="153" t="s">
        <v>580</v>
      </c>
      <c r="N199" s="159">
        <v>42864</v>
      </c>
      <c r="O199" s="1"/>
      <c r="P199" s="1"/>
      <c r="Q199" s="228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0">
        <v>83</v>
      </c>
      <c r="B200" s="151">
        <v>42786</v>
      </c>
      <c r="C200" s="151"/>
      <c r="D200" s="152" t="s">
        <v>719</v>
      </c>
      <c r="E200" s="153" t="s">
        <v>577</v>
      </c>
      <c r="F200" s="154">
        <v>202.5</v>
      </c>
      <c r="G200" s="153"/>
      <c r="H200" s="153">
        <v>234</v>
      </c>
      <c r="I200" s="155">
        <v>234</v>
      </c>
      <c r="J200" s="156" t="s">
        <v>664</v>
      </c>
      <c r="K200" s="157">
        <v>31.5</v>
      </c>
      <c r="L200" s="158">
        <v>0.155555555555556</v>
      </c>
      <c r="M200" s="153" t="s">
        <v>580</v>
      </c>
      <c r="N200" s="159">
        <v>42836</v>
      </c>
      <c r="O200" s="1"/>
      <c r="P200" s="1"/>
      <c r="Q200" s="228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0">
        <v>84</v>
      </c>
      <c r="B201" s="151">
        <v>42818</v>
      </c>
      <c r="C201" s="151"/>
      <c r="D201" s="152" t="s">
        <v>720</v>
      </c>
      <c r="E201" s="153" t="s">
        <v>577</v>
      </c>
      <c r="F201" s="154">
        <v>300.5</v>
      </c>
      <c r="G201" s="153"/>
      <c r="H201" s="153">
        <v>417.5</v>
      </c>
      <c r="I201" s="155">
        <v>420</v>
      </c>
      <c r="J201" s="156" t="s">
        <v>721</v>
      </c>
      <c r="K201" s="157">
        <f>H201-F201</f>
        <v>117</v>
      </c>
      <c r="L201" s="158">
        <f>K201/F201</f>
        <v>0.38935108153078202</v>
      </c>
      <c r="M201" s="153" t="s">
        <v>580</v>
      </c>
      <c r="N201" s="159">
        <v>43070</v>
      </c>
      <c r="O201" s="1"/>
      <c r="P201" s="1"/>
      <c r="Q201" s="228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0">
        <v>85</v>
      </c>
      <c r="B202" s="151">
        <v>42818</v>
      </c>
      <c r="C202" s="151"/>
      <c r="D202" s="152" t="s">
        <v>694</v>
      </c>
      <c r="E202" s="153" t="s">
        <v>577</v>
      </c>
      <c r="F202" s="154">
        <v>850</v>
      </c>
      <c r="G202" s="153"/>
      <c r="H202" s="153">
        <v>1042.5</v>
      </c>
      <c r="I202" s="155">
        <v>1023</v>
      </c>
      <c r="J202" s="156" t="s">
        <v>722</v>
      </c>
      <c r="K202" s="157">
        <v>192.5</v>
      </c>
      <c r="L202" s="158">
        <v>0.22647058823529401</v>
      </c>
      <c r="M202" s="153" t="s">
        <v>580</v>
      </c>
      <c r="N202" s="159">
        <v>42830</v>
      </c>
      <c r="O202" s="1"/>
      <c r="P202" s="1"/>
      <c r="Q202" s="228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0">
        <v>86</v>
      </c>
      <c r="B203" s="151">
        <v>42830</v>
      </c>
      <c r="C203" s="151"/>
      <c r="D203" s="152" t="s">
        <v>487</v>
      </c>
      <c r="E203" s="153" t="s">
        <v>577</v>
      </c>
      <c r="F203" s="154">
        <v>785</v>
      </c>
      <c r="G203" s="153"/>
      <c r="H203" s="153">
        <v>930</v>
      </c>
      <c r="I203" s="155">
        <v>920</v>
      </c>
      <c r="J203" s="156" t="s">
        <v>723</v>
      </c>
      <c r="K203" s="157">
        <f>H203-F203</f>
        <v>145</v>
      </c>
      <c r="L203" s="158">
        <f>K203/F203</f>
        <v>0.18471337579617833</v>
      </c>
      <c r="M203" s="153" t="s">
        <v>580</v>
      </c>
      <c r="N203" s="159">
        <v>42976</v>
      </c>
      <c r="O203" s="1"/>
      <c r="P203" s="1"/>
      <c r="Q203" s="228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60">
        <v>87</v>
      </c>
      <c r="B204" s="161">
        <v>42831</v>
      </c>
      <c r="C204" s="161"/>
      <c r="D204" s="162" t="s">
        <v>724</v>
      </c>
      <c r="E204" s="163" t="s">
        <v>577</v>
      </c>
      <c r="F204" s="164">
        <v>40</v>
      </c>
      <c r="G204" s="164"/>
      <c r="H204" s="165">
        <v>13.1</v>
      </c>
      <c r="I204" s="165">
        <v>60</v>
      </c>
      <c r="J204" s="166" t="s">
        <v>725</v>
      </c>
      <c r="K204" s="167">
        <v>-26.9</v>
      </c>
      <c r="L204" s="168">
        <v>-0.67249999999999999</v>
      </c>
      <c r="M204" s="164" t="s">
        <v>590</v>
      </c>
      <c r="N204" s="161">
        <v>43138</v>
      </c>
      <c r="O204" s="1"/>
      <c r="P204" s="1"/>
      <c r="Q204" s="228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0">
        <v>88</v>
      </c>
      <c r="B205" s="151">
        <v>42837</v>
      </c>
      <c r="C205" s="151"/>
      <c r="D205" s="152" t="s">
        <v>102</v>
      </c>
      <c r="E205" s="153" t="s">
        <v>577</v>
      </c>
      <c r="F205" s="154">
        <v>289.5</v>
      </c>
      <c r="G205" s="153"/>
      <c r="H205" s="153">
        <v>354</v>
      </c>
      <c r="I205" s="155">
        <v>360</v>
      </c>
      <c r="J205" s="156" t="s">
        <v>726</v>
      </c>
      <c r="K205" s="157">
        <f t="shared" ref="K205:K213" si="99">H205-F205</f>
        <v>64.5</v>
      </c>
      <c r="L205" s="158">
        <f t="shared" ref="L205:L213" si="100">K205/F205</f>
        <v>0.22279792746113988</v>
      </c>
      <c r="M205" s="153" t="s">
        <v>580</v>
      </c>
      <c r="N205" s="159">
        <v>43040</v>
      </c>
      <c r="O205" s="1"/>
      <c r="P205" s="1"/>
      <c r="Q205" s="228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0">
        <v>89</v>
      </c>
      <c r="B206" s="151">
        <v>42845</v>
      </c>
      <c r="C206" s="151"/>
      <c r="D206" s="152" t="s">
        <v>428</v>
      </c>
      <c r="E206" s="153" t="s">
        <v>577</v>
      </c>
      <c r="F206" s="154">
        <v>700</v>
      </c>
      <c r="G206" s="153"/>
      <c r="H206" s="153">
        <v>840</v>
      </c>
      <c r="I206" s="155">
        <v>840</v>
      </c>
      <c r="J206" s="156" t="s">
        <v>727</v>
      </c>
      <c r="K206" s="157">
        <f t="shared" si="99"/>
        <v>140</v>
      </c>
      <c r="L206" s="158">
        <f t="shared" si="100"/>
        <v>0.2</v>
      </c>
      <c r="M206" s="153" t="s">
        <v>580</v>
      </c>
      <c r="N206" s="159">
        <v>42893</v>
      </c>
      <c r="O206" s="1"/>
      <c r="P206" s="1"/>
      <c r="Q206" s="228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0">
        <v>90</v>
      </c>
      <c r="B207" s="151">
        <v>42887</v>
      </c>
      <c r="C207" s="151"/>
      <c r="D207" s="152" t="s">
        <v>728</v>
      </c>
      <c r="E207" s="153" t="s">
        <v>577</v>
      </c>
      <c r="F207" s="154">
        <v>130</v>
      </c>
      <c r="G207" s="153"/>
      <c r="H207" s="153">
        <v>144.25</v>
      </c>
      <c r="I207" s="155">
        <v>170</v>
      </c>
      <c r="J207" s="156" t="s">
        <v>729</v>
      </c>
      <c r="K207" s="157">
        <f t="shared" si="99"/>
        <v>14.25</v>
      </c>
      <c r="L207" s="158">
        <f t="shared" si="100"/>
        <v>0.10961538461538461</v>
      </c>
      <c r="M207" s="153" t="s">
        <v>580</v>
      </c>
      <c r="N207" s="159">
        <v>43675</v>
      </c>
      <c r="O207" s="1"/>
      <c r="P207" s="1"/>
      <c r="Q207" s="228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0">
        <v>91</v>
      </c>
      <c r="B208" s="151">
        <v>42901</v>
      </c>
      <c r="C208" s="151"/>
      <c r="D208" s="152" t="s">
        <v>730</v>
      </c>
      <c r="E208" s="153" t="s">
        <v>577</v>
      </c>
      <c r="F208" s="154">
        <v>214.5</v>
      </c>
      <c r="G208" s="153"/>
      <c r="H208" s="153">
        <v>262</v>
      </c>
      <c r="I208" s="155">
        <v>262</v>
      </c>
      <c r="J208" s="156" t="s">
        <v>599</v>
      </c>
      <c r="K208" s="157">
        <f t="shared" si="99"/>
        <v>47.5</v>
      </c>
      <c r="L208" s="158">
        <f t="shared" si="100"/>
        <v>0.22144522144522144</v>
      </c>
      <c r="M208" s="153" t="s">
        <v>580</v>
      </c>
      <c r="N208" s="159">
        <v>42977</v>
      </c>
      <c r="O208" s="1"/>
      <c r="P208" s="1"/>
      <c r="Q208" s="228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1">
        <v>92</v>
      </c>
      <c r="B209" s="182">
        <v>42933</v>
      </c>
      <c r="C209" s="182"/>
      <c r="D209" s="183" t="s">
        <v>731</v>
      </c>
      <c r="E209" s="184" t="s">
        <v>577</v>
      </c>
      <c r="F209" s="185">
        <v>370</v>
      </c>
      <c r="G209" s="184"/>
      <c r="H209" s="184">
        <v>447.5</v>
      </c>
      <c r="I209" s="186">
        <v>450</v>
      </c>
      <c r="J209" s="187" t="s">
        <v>664</v>
      </c>
      <c r="K209" s="157">
        <f t="shared" si="99"/>
        <v>77.5</v>
      </c>
      <c r="L209" s="188">
        <f t="shared" si="100"/>
        <v>0.20945945945945946</v>
      </c>
      <c r="M209" s="184" t="s">
        <v>580</v>
      </c>
      <c r="N209" s="189">
        <v>43035</v>
      </c>
      <c r="O209" s="1"/>
      <c r="P209" s="1"/>
      <c r="Q209" s="228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1">
        <v>93</v>
      </c>
      <c r="B210" s="182">
        <v>42943</v>
      </c>
      <c r="C210" s="182"/>
      <c r="D210" s="183" t="s">
        <v>208</v>
      </c>
      <c r="E210" s="184" t="s">
        <v>577</v>
      </c>
      <c r="F210" s="185">
        <v>657.5</v>
      </c>
      <c r="G210" s="184"/>
      <c r="H210" s="184">
        <v>825</v>
      </c>
      <c r="I210" s="186">
        <v>820</v>
      </c>
      <c r="J210" s="187" t="s">
        <v>664</v>
      </c>
      <c r="K210" s="157">
        <f t="shared" si="99"/>
        <v>167.5</v>
      </c>
      <c r="L210" s="188">
        <f t="shared" si="100"/>
        <v>0.25475285171102663</v>
      </c>
      <c r="M210" s="184" t="s">
        <v>580</v>
      </c>
      <c r="N210" s="189">
        <v>43090</v>
      </c>
      <c r="O210" s="1"/>
      <c r="P210" s="1"/>
      <c r="Q210" s="228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0">
        <v>94</v>
      </c>
      <c r="B211" s="151">
        <v>42964</v>
      </c>
      <c r="C211" s="151"/>
      <c r="D211" s="152" t="s">
        <v>382</v>
      </c>
      <c r="E211" s="153" t="s">
        <v>577</v>
      </c>
      <c r="F211" s="154">
        <v>605</v>
      </c>
      <c r="G211" s="153"/>
      <c r="H211" s="153">
        <v>750</v>
      </c>
      <c r="I211" s="155">
        <v>750</v>
      </c>
      <c r="J211" s="156" t="s">
        <v>723</v>
      </c>
      <c r="K211" s="157">
        <f t="shared" si="99"/>
        <v>145</v>
      </c>
      <c r="L211" s="158">
        <f t="shared" si="100"/>
        <v>0.23966942148760331</v>
      </c>
      <c r="M211" s="153" t="s">
        <v>580</v>
      </c>
      <c r="N211" s="159">
        <v>43027</v>
      </c>
      <c r="O211" s="1"/>
      <c r="P211" s="1"/>
      <c r="Q211" s="228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60">
        <v>95</v>
      </c>
      <c r="B212" s="161">
        <v>42979</v>
      </c>
      <c r="C212" s="161"/>
      <c r="D212" s="169" t="s">
        <v>732</v>
      </c>
      <c r="E212" s="164" t="s">
        <v>577</v>
      </c>
      <c r="F212" s="164">
        <v>255</v>
      </c>
      <c r="G212" s="165"/>
      <c r="H212" s="165">
        <v>217.25</v>
      </c>
      <c r="I212" s="165">
        <v>320</v>
      </c>
      <c r="J212" s="166" t="s">
        <v>733</v>
      </c>
      <c r="K212" s="167">
        <f t="shared" si="99"/>
        <v>-37.75</v>
      </c>
      <c r="L212" s="170">
        <f t="shared" si="100"/>
        <v>-0.14803921568627451</v>
      </c>
      <c r="M212" s="164" t="s">
        <v>590</v>
      </c>
      <c r="N212" s="161">
        <v>43661</v>
      </c>
      <c r="O212" s="1"/>
      <c r="P212" s="1"/>
      <c r="Q212" s="228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0">
        <v>96</v>
      </c>
      <c r="B213" s="151">
        <v>42997</v>
      </c>
      <c r="C213" s="151"/>
      <c r="D213" s="152" t="s">
        <v>734</v>
      </c>
      <c r="E213" s="153" t="s">
        <v>577</v>
      </c>
      <c r="F213" s="154">
        <v>215</v>
      </c>
      <c r="G213" s="153"/>
      <c r="H213" s="153">
        <v>258</v>
      </c>
      <c r="I213" s="155">
        <v>258</v>
      </c>
      <c r="J213" s="156" t="s">
        <v>664</v>
      </c>
      <c r="K213" s="157">
        <f t="shared" si="99"/>
        <v>43</v>
      </c>
      <c r="L213" s="158">
        <f t="shared" si="100"/>
        <v>0.2</v>
      </c>
      <c r="M213" s="153" t="s">
        <v>580</v>
      </c>
      <c r="N213" s="159">
        <v>43040</v>
      </c>
      <c r="O213" s="1"/>
      <c r="P213" s="1"/>
      <c r="Q213" s="228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0">
        <v>97</v>
      </c>
      <c r="B214" s="151">
        <v>42997</v>
      </c>
      <c r="C214" s="151"/>
      <c r="D214" s="152" t="s">
        <v>734</v>
      </c>
      <c r="E214" s="153" t="s">
        <v>577</v>
      </c>
      <c r="F214" s="154">
        <v>215</v>
      </c>
      <c r="G214" s="153"/>
      <c r="H214" s="153">
        <v>258</v>
      </c>
      <c r="I214" s="155">
        <v>258</v>
      </c>
      <c r="J214" s="187" t="s">
        <v>664</v>
      </c>
      <c r="K214" s="157">
        <v>43</v>
      </c>
      <c r="L214" s="158">
        <v>0.2</v>
      </c>
      <c r="M214" s="153" t="s">
        <v>580</v>
      </c>
      <c r="N214" s="159">
        <v>43040</v>
      </c>
      <c r="O214" s="1"/>
      <c r="P214" s="1"/>
      <c r="Q214" s="228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1">
        <v>98</v>
      </c>
      <c r="B215" s="182">
        <v>42998</v>
      </c>
      <c r="C215" s="182"/>
      <c r="D215" s="183" t="s">
        <v>735</v>
      </c>
      <c r="E215" s="184" t="s">
        <v>577</v>
      </c>
      <c r="F215" s="154">
        <v>75</v>
      </c>
      <c r="G215" s="184"/>
      <c r="H215" s="184">
        <v>90</v>
      </c>
      <c r="I215" s="186">
        <v>90</v>
      </c>
      <c r="J215" s="156" t="s">
        <v>736</v>
      </c>
      <c r="K215" s="157">
        <f t="shared" ref="K215:K220" si="101">H215-F215</f>
        <v>15</v>
      </c>
      <c r="L215" s="158">
        <f t="shared" ref="L215:L220" si="102">K215/F215</f>
        <v>0.2</v>
      </c>
      <c r="M215" s="153" t="s">
        <v>580</v>
      </c>
      <c r="N215" s="159">
        <v>43019</v>
      </c>
      <c r="O215" s="1"/>
      <c r="P215" s="1"/>
      <c r="Q215" s="228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1">
        <v>99</v>
      </c>
      <c r="B216" s="182">
        <v>43011</v>
      </c>
      <c r="C216" s="182"/>
      <c r="D216" s="183" t="s">
        <v>737</v>
      </c>
      <c r="E216" s="184" t="s">
        <v>577</v>
      </c>
      <c r="F216" s="185">
        <v>315</v>
      </c>
      <c r="G216" s="184"/>
      <c r="H216" s="184">
        <v>392</v>
      </c>
      <c r="I216" s="186">
        <v>384</v>
      </c>
      <c r="J216" s="187" t="s">
        <v>738</v>
      </c>
      <c r="K216" s="157">
        <f t="shared" si="101"/>
        <v>77</v>
      </c>
      <c r="L216" s="188">
        <f t="shared" si="102"/>
        <v>0.24444444444444444</v>
      </c>
      <c r="M216" s="184" t="s">
        <v>580</v>
      </c>
      <c r="N216" s="189">
        <v>43017</v>
      </c>
      <c r="O216" s="1"/>
      <c r="P216" s="1"/>
      <c r="Q216" s="228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1">
        <v>100</v>
      </c>
      <c r="B217" s="182">
        <v>43013</v>
      </c>
      <c r="C217" s="182"/>
      <c r="D217" s="183" t="s">
        <v>460</v>
      </c>
      <c r="E217" s="184" t="s">
        <v>577</v>
      </c>
      <c r="F217" s="185">
        <v>145</v>
      </c>
      <c r="G217" s="184"/>
      <c r="H217" s="184">
        <v>179</v>
      </c>
      <c r="I217" s="186">
        <v>180</v>
      </c>
      <c r="J217" s="187" t="s">
        <v>739</v>
      </c>
      <c r="K217" s="157">
        <f t="shared" si="101"/>
        <v>34</v>
      </c>
      <c r="L217" s="188">
        <f t="shared" si="102"/>
        <v>0.23448275862068965</v>
      </c>
      <c r="M217" s="184" t="s">
        <v>580</v>
      </c>
      <c r="N217" s="189">
        <v>43025</v>
      </c>
      <c r="O217" s="1"/>
      <c r="P217" s="1"/>
      <c r="Q217" s="228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1">
        <v>101</v>
      </c>
      <c r="B218" s="182">
        <v>43014</v>
      </c>
      <c r="C218" s="182"/>
      <c r="D218" s="183" t="s">
        <v>357</v>
      </c>
      <c r="E218" s="184" t="s">
        <v>577</v>
      </c>
      <c r="F218" s="185">
        <v>256</v>
      </c>
      <c r="G218" s="184"/>
      <c r="H218" s="184">
        <v>323</v>
      </c>
      <c r="I218" s="186">
        <v>320</v>
      </c>
      <c r="J218" s="187" t="s">
        <v>664</v>
      </c>
      <c r="K218" s="157">
        <f t="shared" si="101"/>
        <v>67</v>
      </c>
      <c r="L218" s="188">
        <f t="shared" si="102"/>
        <v>0.26171875</v>
      </c>
      <c r="M218" s="184" t="s">
        <v>580</v>
      </c>
      <c r="N218" s="189">
        <v>43067</v>
      </c>
      <c r="O218" s="1"/>
      <c r="P218" s="1"/>
      <c r="Q218" s="228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1">
        <v>102</v>
      </c>
      <c r="B219" s="182">
        <v>43017</v>
      </c>
      <c r="C219" s="182"/>
      <c r="D219" s="183" t="s">
        <v>371</v>
      </c>
      <c r="E219" s="184" t="s">
        <v>577</v>
      </c>
      <c r="F219" s="185">
        <v>137.5</v>
      </c>
      <c r="G219" s="184"/>
      <c r="H219" s="184">
        <v>184</v>
      </c>
      <c r="I219" s="186">
        <v>183</v>
      </c>
      <c r="J219" s="187" t="s">
        <v>740</v>
      </c>
      <c r="K219" s="157">
        <f t="shared" si="101"/>
        <v>46.5</v>
      </c>
      <c r="L219" s="188">
        <f t="shared" si="102"/>
        <v>0.33818181818181819</v>
      </c>
      <c r="M219" s="184" t="s">
        <v>580</v>
      </c>
      <c r="N219" s="189">
        <v>43108</v>
      </c>
      <c r="O219" s="1"/>
      <c r="P219" s="1"/>
      <c r="Q219" s="228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1">
        <v>103</v>
      </c>
      <c r="B220" s="182">
        <v>43018</v>
      </c>
      <c r="C220" s="182"/>
      <c r="D220" s="183" t="s">
        <v>741</v>
      </c>
      <c r="E220" s="184" t="s">
        <v>577</v>
      </c>
      <c r="F220" s="185">
        <v>125.5</v>
      </c>
      <c r="G220" s="184"/>
      <c r="H220" s="184">
        <v>158</v>
      </c>
      <c r="I220" s="186">
        <v>155</v>
      </c>
      <c r="J220" s="187" t="s">
        <v>742</v>
      </c>
      <c r="K220" s="157">
        <f t="shared" si="101"/>
        <v>32.5</v>
      </c>
      <c r="L220" s="188">
        <f t="shared" si="102"/>
        <v>0.25896414342629481</v>
      </c>
      <c r="M220" s="184" t="s">
        <v>580</v>
      </c>
      <c r="N220" s="189">
        <v>43067</v>
      </c>
      <c r="O220" s="1"/>
      <c r="P220" s="1"/>
      <c r="Q220" s="228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1">
        <v>104</v>
      </c>
      <c r="B221" s="182">
        <v>43018</v>
      </c>
      <c r="C221" s="182"/>
      <c r="D221" s="183" t="s">
        <v>743</v>
      </c>
      <c r="E221" s="184" t="s">
        <v>577</v>
      </c>
      <c r="F221" s="185">
        <v>895</v>
      </c>
      <c r="G221" s="184"/>
      <c r="H221" s="184">
        <v>1122.5</v>
      </c>
      <c r="I221" s="186">
        <v>1078</v>
      </c>
      <c r="J221" s="187" t="s">
        <v>744</v>
      </c>
      <c r="K221" s="157">
        <v>227.5</v>
      </c>
      <c r="L221" s="188">
        <v>0.25418994413407803</v>
      </c>
      <c r="M221" s="184" t="s">
        <v>580</v>
      </c>
      <c r="N221" s="189">
        <v>43117</v>
      </c>
      <c r="O221" s="1"/>
      <c r="P221" s="1"/>
      <c r="Q221" s="228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1">
        <v>105</v>
      </c>
      <c r="B222" s="182">
        <v>43020</v>
      </c>
      <c r="C222" s="182"/>
      <c r="D222" s="183" t="s">
        <v>366</v>
      </c>
      <c r="E222" s="184" t="s">
        <v>577</v>
      </c>
      <c r="F222" s="185">
        <v>525</v>
      </c>
      <c r="G222" s="184"/>
      <c r="H222" s="184">
        <v>629</v>
      </c>
      <c r="I222" s="186">
        <v>629</v>
      </c>
      <c r="J222" s="187" t="s">
        <v>664</v>
      </c>
      <c r="K222" s="157">
        <v>104</v>
      </c>
      <c r="L222" s="188">
        <v>0.19809523809523799</v>
      </c>
      <c r="M222" s="184" t="s">
        <v>580</v>
      </c>
      <c r="N222" s="189">
        <v>43119</v>
      </c>
      <c r="O222" s="1"/>
      <c r="P222" s="1"/>
      <c r="Q222" s="228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1">
        <v>106</v>
      </c>
      <c r="B223" s="182">
        <v>43046</v>
      </c>
      <c r="C223" s="182"/>
      <c r="D223" s="183" t="s">
        <v>404</v>
      </c>
      <c r="E223" s="184" t="s">
        <v>577</v>
      </c>
      <c r="F223" s="185">
        <v>740</v>
      </c>
      <c r="G223" s="184"/>
      <c r="H223" s="184">
        <v>892.5</v>
      </c>
      <c r="I223" s="186">
        <v>900</v>
      </c>
      <c r="J223" s="187" t="s">
        <v>745</v>
      </c>
      <c r="K223" s="157">
        <f t="shared" ref="K223:K225" si="103">H223-F223</f>
        <v>152.5</v>
      </c>
      <c r="L223" s="188">
        <f t="shared" ref="L223:L225" si="104">K223/F223</f>
        <v>0.20608108108108109</v>
      </c>
      <c r="M223" s="184" t="s">
        <v>580</v>
      </c>
      <c r="N223" s="189">
        <v>43052</v>
      </c>
      <c r="O223" s="1"/>
      <c r="P223" s="1"/>
      <c r="Q223" s="228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0">
        <v>107</v>
      </c>
      <c r="B224" s="151">
        <v>43073</v>
      </c>
      <c r="C224" s="151"/>
      <c r="D224" s="152" t="s">
        <v>746</v>
      </c>
      <c r="E224" s="153" t="s">
        <v>577</v>
      </c>
      <c r="F224" s="154">
        <v>118.5</v>
      </c>
      <c r="G224" s="153"/>
      <c r="H224" s="153">
        <v>143.5</v>
      </c>
      <c r="I224" s="155">
        <v>145</v>
      </c>
      <c r="J224" s="156" t="s">
        <v>747</v>
      </c>
      <c r="K224" s="157">
        <f t="shared" si="103"/>
        <v>25</v>
      </c>
      <c r="L224" s="158">
        <f t="shared" si="104"/>
        <v>0.2109704641350211</v>
      </c>
      <c r="M224" s="153" t="s">
        <v>580</v>
      </c>
      <c r="N224" s="159">
        <v>43097</v>
      </c>
      <c r="O224" s="1"/>
      <c r="P224" s="1"/>
      <c r="Q224" s="228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60">
        <v>108</v>
      </c>
      <c r="B225" s="161">
        <v>43090</v>
      </c>
      <c r="C225" s="161"/>
      <c r="D225" s="162" t="s">
        <v>433</v>
      </c>
      <c r="E225" s="163" t="s">
        <v>577</v>
      </c>
      <c r="F225" s="164">
        <v>715</v>
      </c>
      <c r="G225" s="164"/>
      <c r="H225" s="165">
        <v>500</v>
      </c>
      <c r="I225" s="165">
        <v>872</v>
      </c>
      <c r="J225" s="166" t="s">
        <v>748</v>
      </c>
      <c r="K225" s="167">
        <f t="shared" si="103"/>
        <v>-215</v>
      </c>
      <c r="L225" s="168">
        <f t="shared" si="104"/>
        <v>-0.30069930069930068</v>
      </c>
      <c r="M225" s="164" t="s">
        <v>590</v>
      </c>
      <c r="N225" s="161">
        <v>43670</v>
      </c>
      <c r="O225" s="1"/>
      <c r="P225" s="1"/>
      <c r="Q225" s="228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0">
        <v>109</v>
      </c>
      <c r="B226" s="151">
        <v>43098</v>
      </c>
      <c r="C226" s="151"/>
      <c r="D226" s="152" t="s">
        <v>737</v>
      </c>
      <c r="E226" s="153" t="s">
        <v>577</v>
      </c>
      <c r="F226" s="154">
        <v>435</v>
      </c>
      <c r="G226" s="153"/>
      <c r="H226" s="153">
        <v>542.5</v>
      </c>
      <c r="I226" s="155">
        <v>539</v>
      </c>
      <c r="J226" s="156" t="s">
        <v>664</v>
      </c>
      <c r="K226" s="157">
        <v>107.5</v>
      </c>
      <c r="L226" s="158">
        <v>0.247126436781609</v>
      </c>
      <c r="M226" s="153" t="s">
        <v>580</v>
      </c>
      <c r="N226" s="159">
        <v>43206</v>
      </c>
      <c r="O226" s="1"/>
      <c r="P226" s="1"/>
      <c r="Q226" s="228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0">
        <v>110</v>
      </c>
      <c r="B227" s="151">
        <v>43098</v>
      </c>
      <c r="C227" s="151"/>
      <c r="D227" s="152" t="s">
        <v>548</v>
      </c>
      <c r="E227" s="153" t="s">
        <v>577</v>
      </c>
      <c r="F227" s="154">
        <v>885</v>
      </c>
      <c r="G227" s="153"/>
      <c r="H227" s="153">
        <v>1090</v>
      </c>
      <c r="I227" s="155">
        <v>1084</v>
      </c>
      <c r="J227" s="156" t="s">
        <v>664</v>
      </c>
      <c r="K227" s="157">
        <v>205</v>
      </c>
      <c r="L227" s="158">
        <v>0.23163841807909599</v>
      </c>
      <c r="M227" s="153" t="s">
        <v>580</v>
      </c>
      <c r="N227" s="159">
        <v>43213</v>
      </c>
      <c r="O227" s="1"/>
      <c r="P227" s="1"/>
      <c r="Q227" s="228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90">
        <v>111</v>
      </c>
      <c r="B228" s="191">
        <v>43192</v>
      </c>
      <c r="C228" s="191"/>
      <c r="D228" s="169" t="s">
        <v>749</v>
      </c>
      <c r="E228" s="164" t="s">
        <v>577</v>
      </c>
      <c r="F228" s="192">
        <v>478.5</v>
      </c>
      <c r="G228" s="164"/>
      <c r="H228" s="164">
        <v>442</v>
      </c>
      <c r="I228" s="165">
        <v>613</v>
      </c>
      <c r="J228" s="166" t="s">
        <v>750</v>
      </c>
      <c r="K228" s="167">
        <f t="shared" ref="K228:K231" si="105">H228-F228</f>
        <v>-36.5</v>
      </c>
      <c r="L228" s="168">
        <f t="shared" ref="L228:L231" si="106">K228/F228</f>
        <v>-7.6280041797283177E-2</v>
      </c>
      <c r="M228" s="164" t="s">
        <v>590</v>
      </c>
      <c r="N228" s="161">
        <v>43762</v>
      </c>
      <c r="O228" s="1"/>
      <c r="P228" s="1"/>
      <c r="Q228" s="228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60">
        <v>112</v>
      </c>
      <c r="B229" s="161">
        <v>43194</v>
      </c>
      <c r="C229" s="161"/>
      <c r="D229" s="162" t="s">
        <v>751</v>
      </c>
      <c r="E229" s="163" t="s">
        <v>577</v>
      </c>
      <c r="F229" s="164">
        <f>141.5-7.3</f>
        <v>134.19999999999999</v>
      </c>
      <c r="G229" s="164"/>
      <c r="H229" s="165">
        <v>77</v>
      </c>
      <c r="I229" s="165">
        <v>180</v>
      </c>
      <c r="J229" s="166" t="s">
        <v>752</v>
      </c>
      <c r="K229" s="167">
        <f t="shared" si="105"/>
        <v>-57.199999999999989</v>
      </c>
      <c r="L229" s="168">
        <f t="shared" si="106"/>
        <v>-0.42622950819672129</v>
      </c>
      <c r="M229" s="164" t="s">
        <v>590</v>
      </c>
      <c r="N229" s="161">
        <v>43522</v>
      </c>
      <c r="O229" s="1"/>
      <c r="P229" s="1"/>
      <c r="Q229" s="228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60">
        <v>113</v>
      </c>
      <c r="B230" s="161">
        <v>43209</v>
      </c>
      <c r="C230" s="161"/>
      <c r="D230" s="162" t="s">
        <v>753</v>
      </c>
      <c r="E230" s="163" t="s">
        <v>577</v>
      </c>
      <c r="F230" s="164">
        <v>430</v>
      </c>
      <c r="G230" s="164"/>
      <c r="H230" s="165">
        <v>220</v>
      </c>
      <c r="I230" s="165">
        <v>537</v>
      </c>
      <c r="J230" s="166" t="s">
        <v>754</v>
      </c>
      <c r="K230" s="167">
        <f t="shared" si="105"/>
        <v>-210</v>
      </c>
      <c r="L230" s="168">
        <f t="shared" si="106"/>
        <v>-0.48837209302325579</v>
      </c>
      <c r="M230" s="164" t="s">
        <v>590</v>
      </c>
      <c r="N230" s="161">
        <v>43252</v>
      </c>
      <c r="O230" s="1"/>
      <c r="P230" s="1"/>
      <c r="Q230" s="228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1">
        <v>114</v>
      </c>
      <c r="B231" s="182">
        <v>43220</v>
      </c>
      <c r="C231" s="182"/>
      <c r="D231" s="183" t="s">
        <v>755</v>
      </c>
      <c r="E231" s="184" t="s">
        <v>577</v>
      </c>
      <c r="F231" s="184">
        <v>153.5</v>
      </c>
      <c r="G231" s="184"/>
      <c r="H231" s="184">
        <v>196</v>
      </c>
      <c r="I231" s="186">
        <v>196</v>
      </c>
      <c r="J231" s="156" t="s">
        <v>756</v>
      </c>
      <c r="K231" s="157">
        <f t="shared" si="105"/>
        <v>42.5</v>
      </c>
      <c r="L231" s="158">
        <f t="shared" si="106"/>
        <v>0.27687296416938112</v>
      </c>
      <c r="M231" s="153" t="s">
        <v>580</v>
      </c>
      <c r="N231" s="159">
        <v>43605</v>
      </c>
      <c r="O231" s="1"/>
      <c r="P231" s="1"/>
      <c r="Q231" s="228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60">
        <v>115</v>
      </c>
      <c r="B232" s="161">
        <v>43306</v>
      </c>
      <c r="C232" s="161"/>
      <c r="D232" s="162" t="s">
        <v>724</v>
      </c>
      <c r="E232" s="163" t="s">
        <v>577</v>
      </c>
      <c r="F232" s="164">
        <v>27.5</v>
      </c>
      <c r="G232" s="164"/>
      <c r="H232" s="165">
        <v>13.1</v>
      </c>
      <c r="I232" s="165">
        <v>60</v>
      </c>
      <c r="J232" s="166" t="s">
        <v>757</v>
      </c>
      <c r="K232" s="167">
        <v>-14.4</v>
      </c>
      <c r="L232" s="168">
        <v>-0.52363636363636401</v>
      </c>
      <c r="M232" s="164" t="s">
        <v>590</v>
      </c>
      <c r="N232" s="161">
        <v>43138</v>
      </c>
      <c r="O232" s="1"/>
      <c r="P232" s="1"/>
      <c r="Q232" s="228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90">
        <v>116</v>
      </c>
      <c r="B233" s="191">
        <v>43318</v>
      </c>
      <c r="C233" s="191"/>
      <c r="D233" s="169" t="s">
        <v>758</v>
      </c>
      <c r="E233" s="164" t="s">
        <v>577</v>
      </c>
      <c r="F233" s="164">
        <v>148.5</v>
      </c>
      <c r="G233" s="164"/>
      <c r="H233" s="164">
        <v>102</v>
      </c>
      <c r="I233" s="165">
        <v>182</v>
      </c>
      <c r="J233" s="166" t="s">
        <v>759</v>
      </c>
      <c r="K233" s="167">
        <f>H233-F233</f>
        <v>-46.5</v>
      </c>
      <c r="L233" s="168">
        <f>K233/F233</f>
        <v>-0.31313131313131315</v>
      </c>
      <c r="M233" s="164" t="s">
        <v>590</v>
      </c>
      <c r="N233" s="161">
        <v>43661</v>
      </c>
      <c r="O233" s="1"/>
      <c r="P233" s="1"/>
      <c r="Q233" s="228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0">
        <v>117</v>
      </c>
      <c r="B234" s="151">
        <v>43335</v>
      </c>
      <c r="C234" s="151"/>
      <c r="D234" s="152" t="s">
        <v>760</v>
      </c>
      <c r="E234" s="153" t="s">
        <v>577</v>
      </c>
      <c r="F234" s="184">
        <v>285</v>
      </c>
      <c r="G234" s="153"/>
      <c r="H234" s="153">
        <v>355</v>
      </c>
      <c r="I234" s="155">
        <v>364</v>
      </c>
      <c r="J234" s="156" t="s">
        <v>761</v>
      </c>
      <c r="K234" s="157">
        <v>70</v>
      </c>
      <c r="L234" s="158">
        <v>0.24561403508771901</v>
      </c>
      <c r="M234" s="153" t="s">
        <v>580</v>
      </c>
      <c r="N234" s="159">
        <v>43455</v>
      </c>
      <c r="O234" s="1"/>
      <c r="P234" s="1"/>
      <c r="Q234" s="228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0">
        <v>118</v>
      </c>
      <c r="B235" s="151">
        <v>43341</v>
      </c>
      <c r="C235" s="151"/>
      <c r="D235" s="152" t="s">
        <v>394</v>
      </c>
      <c r="E235" s="153" t="s">
        <v>577</v>
      </c>
      <c r="F235" s="184">
        <v>525</v>
      </c>
      <c r="G235" s="153"/>
      <c r="H235" s="153">
        <v>585</v>
      </c>
      <c r="I235" s="155">
        <v>635</v>
      </c>
      <c r="J235" s="156" t="s">
        <v>762</v>
      </c>
      <c r="K235" s="157">
        <f t="shared" ref="K235:K286" si="107">H235-F235</f>
        <v>60</v>
      </c>
      <c r="L235" s="158">
        <f t="shared" ref="L235:L286" si="108">K235/F235</f>
        <v>0.11428571428571428</v>
      </c>
      <c r="M235" s="153" t="s">
        <v>580</v>
      </c>
      <c r="N235" s="159">
        <v>43662</v>
      </c>
      <c r="O235" s="1"/>
      <c r="P235" s="1"/>
      <c r="Q235" s="228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0">
        <v>119</v>
      </c>
      <c r="B236" s="151">
        <v>43395</v>
      </c>
      <c r="C236" s="151"/>
      <c r="D236" s="152" t="s">
        <v>382</v>
      </c>
      <c r="E236" s="153" t="s">
        <v>577</v>
      </c>
      <c r="F236" s="184">
        <v>475</v>
      </c>
      <c r="G236" s="153"/>
      <c r="H236" s="153">
        <v>574</v>
      </c>
      <c r="I236" s="155">
        <v>570</v>
      </c>
      <c r="J236" s="156" t="s">
        <v>664</v>
      </c>
      <c r="K236" s="157">
        <f t="shared" si="107"/>
        <v>99</v>
      </c>
      <c r="L236" s="158">
        <f t="shared" si="108"/>
        <v>0.20842105263157895</v>
      </c>
      <c r="M236" s="153" t="s">
        <v>580</v>
      </c>
      <c r="N236" s="159">
        <v>43403</v>
      </c>
      <c r="O236" s="1"/>
      <c r="P236" s="1"/>
      <c r="Q236" s="228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1">
        <v>120</v>
      </c>
      <c r="B237" s="182">
        <v>43397</v>
      </c>
      <c r="C237" s="182"/>
      <c r="D237" s="183" t="s">
        <v>763</v>
      </c>
      <c r="E237" s="184" t="s">
        <v>577</v>
      </c>
      <c r="F237" s="184">
        <v>707.5</v>
      </c>
      <c r="G237" s="184"/>
      <c r="H237" s="184">
        <v>872</v>
      </c>
      <c r="I237" s="186">
        <v>872</v>
      </c>
      <c r="J237" s="187" t="s">
        <v>664</v>
      </c>
      <c r="K237" s="157">
        <f t="shared" si="107"/>
        <v>164.5</v>
      </c>
      <c r="L237" s="188">
        <f t="shared" si="108"/>
        <v>0.23250883392226149</v>
      </c>
      <c r="M237" s="184" t="s">
        <v>580</v>
      </c>
      <c r="N237" s="189">
        <v>43482</v>
      </c>
      <c r="O237" s="1"/>
      <c r="P237" s="1"/>
      <c r="Q237" s="228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1">
        <v>121</v>
      </c>
      <c r="B238" s="182">
        <v>43398</v>
      </c>
      <c r="C238" s="182"/>
      <c r="D238" s="183" t="s">
        <v>764</v>
      </c>
      <c r="E238" s="184" t="s">
        <v>577</v>
      </c>
      <c r="F238" s="184">
        <v>162</v>
      </c>
      <c r="G238" s="184"/>
      <c r="H238" s="184">
        <v>204</v>
      </c>
      <c r="I238" s="186">
        <v>209</v>
      </c>
      <c r="J238" s="187" t="s">
        <v>765</v>
      </c>
      <c r="K238" s="157">
        <f t="shared" si="107"/>
        <v>42</v>
      </c>
      <c r="L238" s="188">
        <f t="shared" si="108"/>
        <v>0.25925925925925924</v>
      </c>
      <c r="M238" s="184" t="s">
        <v>580</v>
      </c>
      <c r="N238" s="189">
        <v>43539</v>
      </c>
      <c r="O238" s="1"/>
      <c r="P238" s="1"/>
      <c r="Q238" s="228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1">
        <v>122</v>
      </c>
      <c r="B239" s="182">
        <v>43399</v>
      </c>
      <c r="C239" s="182"/>
      <c r="D239" s="183" t="s">
        <v>480</v>
      </c>
      <c r="E239" s="184" t="s">
        <v>577</v>
      </c>
      <c r="F239" s="184">
        <v>240</v>
      </c>
      <c r="G239" s="184"/>
      <c r="H239" s="184">
        <v>297</v>
      </c>
      <c r="I239" s="186">
        <v>297</v>
      </c>
      <c r="J239" s="187" t="s">
        <v>664</v>
      </c>
      <c r="K239" s="193">
        <f t="shared" si="107"/>
        <v>57</v>
      </c>
      <c r="L239" s="188">
        <f t="shared" si="108"/>
        <v>0.23749999999999999</v>
      </c>
      <c r="M239" s="184" t="s">
        <v>580</v>
      </c>
      <c r="N239" s="189">
        <v>43417</v>
      </c>
      <c r="O239" s="1"/>
      <c r="P239" s="1"/>
      <c r="Q239" s="228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0">
        <v>123</v>
      </c>
      <c r="B240" s="151">
        <v>43439</v>
      </c>
      <c r="C240" s="151"/>
      <c r="D240" s="152" t="s">
        <v>766</v>
      </c>
      <c r="E240" s="153" t="s">
        <v>577</v>
      </c>
      <c r="F240" s="153">
        <v>202.5</v>
      </c>
      <c r="G240" s="153"/>
      <c r="H240" s="153">
        <v>255</v>
      </c>
      <c r="I240" s="155">
        <v>252</v>
      </c>
      <c r="J240" s="156" t="s">
        <v>664</v>
      </c>
      <c r="K240" s="157">
        <f t="shared" si="107"/>
        <v>52.5</v>
      </c>
      <c r="L240" s="158">
        <f t="shared" si="108"/>
        <v>0.25925925925925924</v>
      </c>
      <c r="M240" s="153" t="s">
        <v>580</v>
      </c>
      <c r="N240" s="159">
        <v>43542</v>
      </c>
      <c r="O240" s="1"/>
      <c r="P240" s="1"/>
      <c r="Q240" s="228"/>
      <c r="R240" s="1"/>
      <c r="S240" s="6" t="s">
        <v>767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1">
        <v>124</v>
      </c>
      <c r="B241" s="182">
        <v>43465</v>
      </c>
      <c r="C241" s="151"/>
      <c r="D241" s="183" t="s">
        <v>159</v>
      </c>
      <c r="E241" s="184" t="s">
        <v>577</v>
      </c>
      <c r="F241" s="184">
        <v>710</v>
      </c>
      <c r="G241" s="184"/>
      <c r="H241" s="184">
        <v>866</v>
      </c>
      <c r="I241" s="186">
        <v>866</v>
      </c>
      <c r="J241" s="187" t="s">
        <v>664</v>
      </c>
      <c r="K241" s="157">
        <f t="shared" si="107"/>
        <v>156</v>
      </c>
      <c r="L241" s="158">
        <f t="shared" si="108"/>
        <v>0.21971830985915494</v>
      </c>
      <c r="M241" s="153" t="s">
        <v>580</v>
      </c>
      <c r="N241" s="159">
        <v>43553</v>
      </c>
      <c r="O241" s="1"/>
      <c r="P241" s="1"/>
      <c r="Q241" s="228"/>
      <c r="R241" s="1"/>
      <c r="S241" s="6" t="s">
        <v>767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1">
        <v>125</v>
      </c>
      <c r="B242" s="182">
        <v>43522</v>
      </c>
      <c r="C242" s="182"/>
      <c r="D242" s="183" t="s">
        <v>174</v>
      </c>
      <c r="E242" s="184" t="s">
        <v>577</v>
      </c>
      <c r="F242" s="184">
        <v>337.25</v>
      </c>
      <c r="G242" s="184"/>
      <c r="H242" s="184">
        <v>398.5</v>
      </c>
      <c r="I242" s="186">
        <v>411</v>
      </c>
      <c r="J242" s="156" t="s">
        <v>768</v>
      </c>
      <c r="K242" s="157">
        <f t="shared" si="107"/>
        <v>61.25</v>
      </c>
      <c r="L242" s="158">
        <f t="shared" si="108"/>
        <v>0.1816160118606375</v>
      </c>
      <c r="M242" s="153" t="s">
        <v>580</v>
      </c>
      <c r="N242" s="159">
        <v>43760</v>
      </c>
      <c r="O242" s="1"/>
      <c r="P242" s="1"/>
      <c r="Q242" s="228"/>
      <c r="R242" s="1"/>
      <c r="S242" s="6" t="s">
        <v>767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94">
        <v>126</v>
      </c>
      <c r="B243" s="195">
        <v>43559</v>
      </c>
      <c r="C243" s="195"/>
      <c r="D243" s="196" t="s">
        <v>769</v>
      </c>
      <c r="E243" s="197" t="s">
        <v>577</v>
      </c>
      <c r="F243" s="197">
        <v>130</v>
      </c>
      <c r="G243" s="197"/>
      <c r="H243" s="197">
        <v>65</v>
      </c>
      <c r="I243" s="198">
        <v>158</v>
      </c>
      <c r="J243" s="166" t="s">
        <v>770</v>
      </c>
      <c r="K243" s="167">
        <f t="shared" si="107"/>
        <v>-65</v>
      </c>
      <c r="L243" s="168">
        <f t="shared" si="108"/>
        <v>-0.5</v>
      </c>
      <c r="M243" s="164" t="s">
        <v>590</v>
      </c>
      <c r="N243" s="161">
        <v>43726</v>
      </c>
      <c r="O243" s="1"/>
      <c r="P243" s="1"/>
      <c r="Q243" s="228"/>
      <c r="R243" s="1"/>
      <c r="S243" s="6" t="s">
        <v>771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1">
        <v>127</v>
      </c>
      <c r="B244" s="182">
        <v>43017</v>
      </c>
      <c r="C244" s="182"/>
      <c r="D244" s="183" t="s">
        <v>210</v>
      </c>
      <c r="E244" s="184" t="s">
        <v>577</v>
      </c>
      <c r="F244" s="184">
        <v>141.5</v>
      </c>
      <c r="G244" s="184"/>
      <c r="H244" s="184">
        <v>183.5</v>
      </c>
      <c r="I244" s="186">
        <v>210</v>
      </c>
      <c r="J244" s="156" t="s">
        <v>765</v>
      </c>
      <c r="K244" s="157">
        <f t="shared" si="107"/>
        <v>42</v>
      </c>
      <c r="L244" s="158">
        <f t="shared" si="108"/>
        <v>0.29681978798586572</v>
      </c>
      <c r="M244" s="153" t="s">
        <v>580</v>
      </c>
      <c r="N244" s="159">
        <v>43042</v>
      </c>
      <c r="O244" s="1"/>
      <c r="P244" s="1"/>
      <c r="Q244" s="228"/>
      <c r="R244" s="1"/>
      <c r="S244" s="6" t="s">
        <v>771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94">
        <v>128</v>
      </c>
      <c r="B245" s="195">
        <v>43074</v>
      </c>
      <c r="C245" s="195"/>
      <c r="D245" s="196" t="s">
        <v>772</v>
      </c>
      <c r="E245" s="197" t="s">
        <v>577</v>
      </c>
      <c r="F245" s="192">
        <v>172</v>
      </c>
      <c r="G245" s="197"/>
      <c r="H245" s="197">
        <v>155.25</v>
      </c>
      <c r="I245" s="198">
        <v>230</v>
      </c>
      <c r="J245" s="166" t="s">
        <v>773</v>
      </c>
      <c r="K245" s="167">
        <f t="shared" si="107"/>
        <v>-16.75</v>
      </c>
      <c r="L245" s="168">
        <f t="shared" si="108"/>
        <v>-9.7383720930232565E-2</v>
      </c>
      <c r="M245" s="164" t="s">
        <v>590</v>
      </c>
      <c r="N245" s="161">
        <v>43787</v>
      </c>
      <c r="O245" s="1"/>
      <c r="P245" s="1"/>
      <c r="Q245" s="228"/>
      <c r="R245" s="1"/>
      <c r="S245" s="6" t="s">
        <v>771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1">
        <v>129</v>
      </c>
      <c r="B246" s="182">
        <v>43398</v>
      </c>
      <c r="C246" s="182"/>
      <c r="D246" s="183" t="s">
        <v>120</v>
      </c>
      <c r="E246" s="184" t="s">
        <v>577</v>
      </c>
      <c r="F246" s="184">
        <v>698.5</v>
      </c>
      <c r="G246" s="184"/>
      <c r="H246" s="184">
        <v>890</v>
      </c>
      <c r="I246" s="186">
        <v>890</v>
      </c>
      <c r="J246" s="156" t="s">
        <v>774</v>
      </c>
      <c r="K246" s="157">
        <f t="shared" si="107"/>
        <v>191.5</v>
      </c>
      <c r="L246" s="158">
        <f t="shared" si="108"/>
        <v>0.27415891195418757</v>
      </c>
      <c r="M246" s="153" t="s">
        <v>580</v>
      </c>
      <c r="N246" s="159">
        <v>44328</v>
      </c>
      <c r="O246" s="1"/>
      <c r="P246" s="1"/>
      <c r="Q246" s="228"/>
      <c r="R246" s="1"/>
      <c r="S246" s="6" t="s">
        <v>767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1">
        <v>130</v>
      </c>
      <c r="B247" s="182">
        <v>42877</v>
      </c>
      <c r="C247" s="182"/>
      <c r="D247" s="183" t="s">
        <v>775</v>
      </c>
      <c r="E247" s="184" t="s">
        <v>577</v>
      </c>
      <c r="F247" s="184">
        <v>127.6</v>
      </c>
      <c r="G247" s="184"/>
      <c r="H247" s="184">
        <v>138</v>
      </c>
      <c r="I247" s="186">
        <v>190</v>
      </c>
      <c r="J247" s="156" t="s">
        <v>776</v>
      </c>
      <c r="K247" s="157">
        <f t="shared" si="107"/>
        <v>10.400000000000006</v>
      </c>
      <c r="L247" s="158">
        <f t="shared" si="108"/>
        <v>8.1504702194357417E-2</v>
      </c>
      <c r="M247" s="153" t="s">
        <v>580</v>
      </c>
      <c r="N247" s="159">
        <v>43774</v>
      </c>
      <c r="O247" s="1"/>
      <c r="P247" s="1"/>
      <c r="Q247" s="228"/>
      <c r="R247" s="1"/>
      <c r="S247" s="6" t="s">
        <v>771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1">
        <v>131</v>
      </c>
      <c r="B248" s="182">
        <v>43158</v>
      </c>
      <c r="C248" s="182"/>
      <c r="D248" s="183" t="s">
        <v>777</v>
      </c>
      <c r="E248" s="184" t="s">
        <v>577</v>
      </c>
      <c r="F248" s="184">
        <v>317</v>
      </c>
      <c r="G248" s="184"/>
      <c r="H248" s="184">
        <v>382.5</v>
      </c>
      <c r="I248" s="186">
        <v>398</v>
      </c>
      <c r="J248" s="156" t="s">
        <v>778</v>
      </c>
      <c r="K248" s="157">
        <f t="shared" si="107"/>
        <v>65.5</v>
      </c>
      <c r="L248" s="158">
        <f t="shared" si="108"/>
        <v>0.20662460567823343</v>
      </c>
      <c r="M248" s="153" t="s">
        <v>580</v>
      </c>
      <c r="N248" s="159">
        <v>44238</v>
      </c>
      <c r="O248" s="1"/>
      <c r="P248" s="1"/>
      <c r="Q248" s="228"/>
      <c r="R248" s="1"/>
      <c r="S248" s="6" t="s">
        <v>771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94">
        <v>132</v>
      </c>
      <c r="B249" s="195">
        <v>43164</v>
      </c>
      <c r="C249" s="195"/>
      <c r="D249" s="196" t="s">
        <v>166</v>
      </c>
      <c r="E249" s="197" t="s">
        <v>577</v>
      </c>
      <c r="F249" s="192">
        <f>510-14.4</f>
        <v>495.6</v>
      </c>
      <c r="G249" s="197"/>
      <c r="H249" s="197">
        <v>350</v>
      </c>
      <c r="I249" s="198">
        <v>672</v>
      </c>
      <c r="J249" s="166" t="s">
        <v>779</v>
      </c>
      <c r="K249" s="167">
        <f t="shared" si="107"/>
        <v>-145.60000000000002</v>
      </c>
      <c r="L249" s="168">
        <f t="shared" si="108"/>
        <v>-0.29378531073446329</v>
      </c>
      <c r="M249" s="164" t="s">
        <v>590</v>
      </c>
      <c r="N249" s="161">
        <v>43887</v>
      </c>
      <c r="O249" s="1"/>
      <c r="P249" s="1"/>
      <c r="Q249" s="228"/>
      <c r="R249" s="1"/>
      <c r="S249" s="6" t="s">
        <v>767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94">
        <v>133</v>
      </c>
      <c r="B250" s="195">
        <v>43237</v>
      </c>
      <c r="C250" s="195"/>
      <c r="D250" s="196" t="s">
        <v>780</v>
      </c>
      <c r="E250" s="197" t="s">
        <v>577</v>
      </c>
      <c r="F250" s="192">
        <v>230.3</v>
      </c>
      <c r="G250" s="197"/>
      <c r="H250" s="197">
        <v>102.5</v>
      </c>
      <c r="I250" s="198">
        <v>348</v>
      </c>
      <c r="J250" s="166" t="s">
        <v>781</v>
      </c>
      <c r="K250" s="167">
        <f t="shared" si="107"/>
        <v>-127.80000000000001</v>
      </c>
      <c r="L250" s="168">
        <f t="shared" si="108"/>
        <v>-0.55492835432045162</v>
      </c>
      <c r="M250" s="164" t="s">
        <v>590</v>
      </c>
      <c r="N250" s="161">
        <v>43896</v>
      </c>
      <c r="O250" s="1"/>
      <c r="P250" s="1"/>
      <c r="Q250" s="228"/>
      <c r="R250" s="1"/>
      <c r="S250" s="6" t="s">
        <v>767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1">
        <v>134</v>
      </c>
      <c r="B251" s="182">
        <v>43258</v>
      </c>
      <c r="C251" s="182"/>
      <c r="D251" s="183" t="s">
        <v>437</v>
      </c>
      <c r="E251" s="184" t="s">
        <v>577</v>
      </c>
      <c r="F251" s="184">
        <f>342.5-5.1</f>
        <v>337.4</v>
      </c>
      <c r="G251" s="184"/>
      <c r="H251" s="184">
        <v>412.5</v>
      </c>
      <c r="I251" s="186">
        <v>439</v>
      </c>
      <c r="J251" s="156" t="s">
        <v>782</v>
      </c>
      <c r="K251" s="157">
        <f t="shared" si="107"/>
        <v>75.100000000000023</v>
      </c>
      <c r="L251" s="158">
        <f t="shared" si="108"/>
        <v>0.22258446947243635</v>
      </c>
      <c r="M251" s="153" t="s">
        <v>580</v>
      </c>
      <c r="N251" s="159">
        <v>44230</v>
      </c>
      <c r="O251" s="1"/>
      <c r="P251" s="1"/>
      <c r="Q251" s="228"/>
      <c r="R251" s="1"/>
      <c r="S251" s="6" t="s">
        <v>771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75">
        <v>135</v>
      </c>
      <c r="B252" s="174">
        <v>43285</v>
      </c>
      <c r="C252" s="174"/>
      <c r="D252" s="175" t="s">
        <v>58</v>
      </c>
      <c r="E252" s="176" t="s">
        <v>577</v>
      </c>
      <c r="F252" s="176">
        <f>127.5-5.53</f>
        <v>121.97</v>
      </c>
      <c r="G252" s="177"/>
      <c r="H252" s="177">
        <v>122.5</v>
      </c>
      <c r="I252" s="177">
        <v>170</v>
      </c>
      <c r="J252" s="178" t="s">
        <v>783</v>
      </c>
      <c r="K252" s="179">
        <f t="shared" si="107"/>
        <v>0.53000000000000114</v>
      </c>
      <c r="L252" s="180">
        <f t="shared" si="108"/>
        <v>4.3453308190538747E-3</v>
      </c>
      <c r="M252" s="176" t="s">
        <v>597</v>
      </c>
      <c r="N252" s="174">
        <v>44431</v>
      </c>
      <c r="O252" s="1"/>
      <c r="P252" s="1"/>
      <c r="Q252" s="228"/>
      <c r="R252" s="1"/>
      <c r="S252" s="6" t="s">
        <v>767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94">
        <v>136</v>
      </c>
      <c r="B253" s="195">
        <v>43294</v>
      </c>
      <c r="C253" s="195"/>
      <c r="D253" s="196" t="s">
        <v>784</v>
      </c>
      <c r="E253" s="197" t="s">
        <v>577</v>
      </c>
      <c r="F253" s="192">
        <v>46.5</v>
      </c>
      <c r="G253" s="197"/>
      <c r="H253" s="197">
        <v>17</v>
      </c>
      <c r="I253" s="198">
        <v>59</v>
      </c>
      <c r="J253" s="166" t="s">
        <v>785</v>
      </c>
      <c r="K253" s="167">
        <f t="shared" si="107"/>
        <v>-29.5</v>
      </c>
      <c r="L253" s="168">
        <f t="shared" si="108"/>
        <v>-0.63440860215053763</v>
      </c>
      <c r="M253" s="164" t="s">
        <v>590</v>
      </c>
      <c r="N253" s="161">
        <v>43887</v>
      </c>
      <c r="O253" s="1"/>
      <c r="P253" s="1"/>
      <c r="Q253" s="228"/>
      <c r="R253" s="1"/>
      <c r="S253" s="6" t="s">
        <v>767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1">
        <v>137</v>
      </c>
      <c r="B254" s="182">
        <v>43396</v>
      </c>
      <c r="C254" s="182"/>
      <c r="D254" s="183" t="s">
        <v>420</v>
      </c>
      <c r="E254" s="184" t="s">
        <v>577</v>
      </c>
      <c r="F254" s="184">
        <v>156.5</v>
      </c>
      <c r="G254" s="184"/>
      <c r="H254" s="184">
        <v>207.5</v>
      </c>
      <c r="I254" s="186">
        <v>191</v>
      </c>
      <c r="J254" s="156" t="s">
        <v>664</v>
      </c>
      <c r="K254" s="157">
        <f t="shared" si="107"/>
        <v>51</v>
      </c>
      <c r="L254" s="158">
        <f t="shared" si="108"/>
        <v>0.32587859424920129</v>
      </c>
      <c r="M254" s="153" t="s">
        <v>580</v>
      </c>
      <c r="N254" s="159">
        <v>44369</v>
      </c>
      <c r="O254" s="1"/>
      <c r="P254" s="1"/>
      <c r="Q254" s="228"/>
      <c r="R254" s="1"/>
      <c r="S254" s="6" t="s">
        <v>767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1">
        <v>138</v>
      </c>
      <c r="B255" s="182">
        <v>43439</v>
      </c>
      <c r="C255" s="182"/>
      <c r="D255" s="183" t="s">
        <v>345</v>
      </c>
      <c r="E255" s="184" t="s">
        <v>577</v>
      </c>
      <c r="F255" s="184">
        <v>259.5</v>
      </c>
      <c r="G255" s="184"/>
      <c r="H255" s="184">
        <v>320</v>
      </c>
      <c r="I255" s="186">
        <v>320</v>
      </c>
      <c r="J255" s="156" t="s">
        <v>664</v>
      </c>
      <c r="K255" s="157">
        <f t="shared" si="107"/>
        <v>60.5</v>
      </c>
      <c r="L255" s="158">
        <f t="shared" si="108"/>
        <v>0.23314065510597304</v>
      </c>
      <c r="M255" s="153" t="s">
        <v>580</v>
      </c>
      <c r="N255" s="159">
        <v>44323</v>
      </c>
      <c r="O255" s="1"/>
      <c r="P255" s="1"/>
      <c r="Q255" s="228"/>
      <c r="R255" s="1"/>
      <c r="S255" s="6" t="s">
        <v>767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94">
        <v>139</v>
      </c>
      <c r="B256" s="195">
        <v>43439</v>
      </c>
      <c r="C256" s="195"/>
      <c r="D256" s="196" t="s">
        <v>786</v>
      </c>
      <c r="E256" s="197" t="s">
        <v>577</v>
      </c>
      <c r="F256" s="197">
        <v>715</v>
      </c>
      <c r="G256" s="197"/>
      <c r="H256" s="197">
        <v>445</v>
      </c>
      <c r="I256" s="198">
        <v>840</v>
      </c>
      <c r="J256" s="166" t="s">
        <v>787</v>
      </c>
      <c r="K256" s="167">
        <f t="shared" si="107"/>
        <v>-270</v>
      </c>
      <c r="L256" s="168">
        <f t="shared" si="108"/>
        <v>-0.3776223776223776</v>
      </c>
      <c r="M256" s="164" t="s">
        <v>590</v>
      </c>
      <c r="N256" s="161">
        <v>43800</v>
      </c>
      <c r="O256" s="1"/>
      <c r="P256" s="1"/>
      <c r="Q256" s="228"/>
      <c r="R256" s="1"/>
      <c r="S256" s="6" t="s">
        <v>767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1">
        <v>140</v>
      </c>
      <c r="B257" s="182">
        <v>43469</v>
      </c>
      <c r="C257" s="182"/>
      <c r="D257" s="183" t="s">
        <v>180</v>
      </c>
      <c r="E257" s="184" t="s">
        <v>577</v>
      </c>
      <c r="F257" s="184">
        <v>875</v>
      </c>
      <c r="G257" s="184"/>
      <c r="H257" s="184">
        <v>1165</v>
      </c>
      <c r="I257" s="186">
        <v>1185</v>
      </c>
      <c r="J257" s="156" t="s">
        <v>788</v>
      </c>
      <c r="K257" s="157">
        <f t="shared" si="107"/>
        <v>290</v>
      </c>
      <c r="L257" s="158">
        <f t="shared" si="108"/>
        <v>0.33142857142857141</v>
      </c>
      <c r="M257" s="153" t="s">
        <v>580</v>
      </c>
      <c r="N257" s="159">
        <v>43847</v>
      </c>
      <c r="O257" s="1"/>
      <c r="P257" s="1"/>
      <c r="Q257" s="228"/>
      <c r="R257" s="1"/>
      <c r="S257" s="6" t="s">
        <v>767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1">
        <v>141</v>
      </c>
      <c r="B258" s="182">
        <v>43559</v>
      </c>
      <c r="C258" s="182"/>
      <c r="D258" s="183" t="s">
        <v>363</v>
      </c>
      <c r="E258" s="184" t="s">
        <v>577</v>
      </c>
      <c r="F258" s="184">
        <f>387-14.63</f>
        <v>372.37</v>
      </c>
      <c r="G258" s="184"/>
      <c r="H258" s="184">
        <v>490</v>
      </c>
      <c r="I258" s="186">
        <v>490</v>
      </c>
      <c r="J258" s="156" t="s">
        <v>664</v>
      </c>
      <c r="K258" s="157">
        <f t="shared" si="107"/>
        <v>117.63</v>
      </c>
      <c r="L258" s="158">
        <f t="shared" si="108"/>
        <v>0.31589548030185027</v>
      </c>
      <c r="M258" s="153" t="s">
        <v>580</v>
      </c>
      <c r="N258" s="159">
        <v>43850</v>
      </c>
      <c r="O258" s="1"/>
      <c r="P258" s="1"/>
      <c r="Q258" s="228"/>
      <c r="R258" s="1"/>
      <c r="S258" s="6" t="s">
        <v>767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94">
        <v>142</v>
      </c>
      <c r="B259" s="195">
        <v>43578</v>
      </c>
      <c r="C259" s="195"/>
      <c r="D259" s="196" t="s">
        <v>789</v>
      </c>
      <c r="E259" s="197" t="s">
        <v>589</v>
      </c>
      <c r="F259" s="197">
        <v>220</v>
      </c>
      <c r="G259" s="197"/>
      <c r="H259" s="197">
        <v>127.5</v>
      </c>
      <c r="I259" s="198">
        <v>284</v>
      </c>
      <c r="J259" s="166" t="s">
        <v>790</v>
      </c>
      <c r="K259" s="167">
        <f t="shared" si="107"/>
        <v>-92.5</v>
      </c>
      <c r="L259" s="168">
        <f t="shared" si="108"/>
        <v>-0.42045454545454547</v>
      </c>
      <c r="M259" s="164" t="s">
        <v>590</v>
      </c>
      <c r="N259" s="161">
        <v>43896</v>
      </c>
      <c r="O259" s="1"/>
      <c r="P259" s="1"/>
      <c r="Q259" s="228"/>
      <c r="R259" s="1"/>
      <c r="S259" s="6" t="s">
        <v>767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1">
        <v>143</v>
      </c>
      <c r="B260" s="182">
        <v>43622</v>
      </c>
      <c r="C260" s="182"/>
      <c r="D260" s="183" t="s">
        <v>481</v>
      </c>
      <c r="E260" s="184" t="s">
        <v>589</v>
      </c>
      <c r="F260" s="184">
        <v>332.8</v>
      </c>
      <c r="G260" s="184"/>
      <c r="H260" s="184">
        <v>405</v>
      </c>
      <c r="I260" s="186">
        <v>419</v>
      </c>
      <c r="J260" s="156" t="s">
        <v>791</v>
      </c>
      <c r="K260" s="157">
        <f t="shared" si="107"/>
        <v>72.199999999999989</v>
      </c>
      <c r="L260" s="158">
        <f t="shared" si="108"/>
        <v>0.21694711538461534</v>
      </c>
      <c r="M260" s="153" t="s">
        <v>580</v>
      </c>
      <c r="N260" s="159">
        <v>43860</v>
      </c>
      <c r="O260" s="1"/>
      <c r="P260" s="1"/>
      <c r="Q260" s="228"/>
      <c r="R260" s="1"/>
      <c r="S260" s="6" t="s">
        <v>771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75">
        <v>144</v>
      </c>
      <c r="B261" s="174">
        <v>43641</v>
      </c>
      <c r="C261" s="174"/>
      <c r="D261" s="175" t="s">
        <v>172</v>
      </c>
      <c r="E261" s="176" t="s">
        <v>577</v>
      </c>
      <c r="F261" s="176">
        <v>386</v>
      </c>
      <c r="G261" s="177"/>
      <c r="H261" s="177">
        <v>395</v>
      </c>
      <c r="I261" s="177">
        <v>452</v>
      </c>
      <c r="J261" s="178" t="s">
        <v>792</v>
      </c>
      <c r="K261" s="179">
        <f t="shared" si="107"/>
        <v>9</v>
      </c>
      <c r="L261" s="180">
        <f t="shared" si="108"/>
        <v>2.3316062176165803E-2</v>
      </c>
      <c r="M261" s="176" t="s">
        <v>597</v>
      </c>
      <c r="N261" s="174">
        <v>43868</v>
      </c>
      <c r="O261" s="1"/>
      <c r="P261" s="1"/>
      <c r="Q261" s="228"/>
      <c r="R261" s="1"/>
      <c r="S261" s="6" t="s">
        <v>771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75">
        <v>145</v>
      </c>
      <c r="B262" s="174">
        <v>43707</v>
      </c>
      <c r="C262" s="174"/>
      <c r="D262" s="175" t="s">
        <v>146</v>
      </c>
      <c r="E262" s="176" t="s">
        <v>577</v>
      </c>
      <c r="F262" s="176">
        <v>137.5</v>
      </c>
      <c r="G262" s="177"/>
      <c r="H262" s="177">
        <v>138.5</v>
      </c>
      <c r="I262" s="177">
        <v>190</v>
      </c>
      <c r="J262" s="178" t="s">
        <v>793</v>
      </c>
      <c r="K262" s="179">
        <f t="shared" si="107"/>
        <v>1</v>
      </c>
      <c r="L262" s="180">
        <f t="shared" si="108"/>
        <v>7.2727272727272727E-3</v>
      </c>
      <c r="M262" s="176" t="s">
        <v>597</v>
      </c>
      <c r="N262" s="174">
        <v>44432</v>
      </c>
      <c r="O262" s="1"/>
      <c r="P262" s="1"/>
      <c r="Q262" s="228"/>
      <c r="R262" s="1"/>
      <c r="S262" s="6" t="s">
        <v>767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1">
        <v>146</v>
      </c>
      <c r="B263" s="182">
        <v>43731</v>
      </c>
      <c r="C263" s="182"/>
      <c r="D263" s="183" t="s">
        <v>430</v>
      </c>
      <c r="E263" s="184" t="s">
        <v>577</v>
      </c>
      <c r="F263" s="184">
        <v>235</v>
      </c>
      <c r="G263" s="184"/>
      <c r="H263" s="184">
        <v>295</v>
      </c>
      <c r="I263" s="186">
        <v>296</v>
      </c>
      <c r="J263" s="156" t="s">
        <v>794</v>
      </c>
      <c r="K263" s="157">
        <f t="shared" si="107"/>
        <v>60</v>
      </c>
      <c r="L263" s="158">
        <f t="shared" si="108"/>
        <v>0.25531914893617019</v>
      </c>
      <c r="M263" s="153" t="s">
        <v>580</v>
      </c>
      <c r="N263" s="159">
        <v>43844</v>
      </c>
      <c r="O263" s="1"/>
      <c r="P263" s="1"/>
      <c r="Q263" s="228"/>
      <c r="R263" s="1"/>
      <c r="S263" s="6" t="s">
        <v>771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1">
        <v>147</v>
      </c>
      <c r="B264" s="182">
        <v>43752</v>
      </c>
      <c r="C264" s="182"/>
      <c r="D264" s="183" t="s">
        <v>795</v>
      </c>
      <c r="E264" s="184" t="s">
        <v>577</v>
      </c>
      <c r="F264" s="184">
        <v>277.5</v>
      </c>
      <c r="G264" s="184"/>
      <c r="H264" s="184">
        <v>333</v>
      </c>
      <c r="I264" s="186">
        <v>333</v>
      </c>
      <c r="J264" s="156" t="s">
        <v>796</v>
      </c>
      <c r="K264" s="157">
        <f t="shared" si="107"/>
        <v>55.5</v>
      </c>
      <c r="L264" s="158">
        <f t="shared" si="108"/>
        <v>0.2</v>
      </c>
      <c r="M264" s="153" t="s">
        <v>580</v>
      </c>
      <c r="N264" s="159">
        <v>43846</v>
      </c>
      <c r="O264" s="1"/>
      <c r="P264" s="1"/>
      <c r="Q264" s="228"/>
      <c r="R264" s="1"/>
      <c r="S264" s="6" t="s">
        <v>767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1">
        <v>148</v>
      </c>
      <c r="B265" s="182">
        <v>43752</v>
      </c>
      <c r="C265" s="182"/>
      <c r="D265" s="183" t="s">
        <v>797</v>
      </c>
      <c r="E265" s="184" t="s">
        <v>577</v>
      </c>
      <c r="F265" s="184">
        <v>930</v>
      </c>
      <c r="G265" s="184"/>
      <c r="H265" s="184">
        <v>1165</v>
      </c>
      <c r="I265" s="186">
        <v>1200</v>
      </c>
      <c r="J265" s="156" t="s">
        <v>798</v>
      </c>
      <c r="K265" s="157">
        <f t="shared" si="107"/>
        <v>235</v>
      </c>
      <c r="L265" s="158">
        <f t="shared" si="108"/>
        <v>0.25268817204301075</v>
      </c>
      <c r="M265" s="153" t="s">
        <v>580</v>
      </c>
      <c r="N265" s="159">
        <v>43847</v>
      </c>
      <c r="O265" s="1"/>
      <c r="P265" s="1"/>
      <c r="Q265" s="228"/>
      <c r="R265" s="1"/>
      <c r="S265" s="6" t="s">
        <v>771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1">
        <v>149</v>
      </c>
      <c r="B266" s="182">
        <v>43753</v>
      </c>
      <c r="C266" s="182"/>
      <c r="D266" s="183" t="s">
        <v>799</v>
      </c>
      <c r="E266" s="184" t="s">
        <v>577</v>
      </c>
      <c r="F266" s="154">
        <v>111</v>
      </c>
      <c r="G266" s="184"/>
      <c r="H266" s="184">
        <v>141</v>
      </c>
      <c r="I266" s="186">
        <v>141</v>
      </c>
      <c r="J266" s="156" t="s">
        <v>800</v>
      </c>
      <c r="K266" s="157">
        <f t="shared" si="107"/>
        <v>30</v>
      </c>
      <c r="L266" s="158">
        <f t="shared" si="108"/>
        <v>0.27027027027027029</v>
      </c>
      <c r="M266" s="153" t="s">
        <v>580</v>
      </c>
      <c r="N266" s="159">
        <v>44328</v>
      </c>
      <c r="O266" s="1"/>
      <c r="P266" s="1"/>
      <c r="Q266" s="228"/>
      <c r="R266" s="1"/>
      <c r="S266" s="6" t="s">
        <v>771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1">
        <v>150</v>
      </c>
      <c r="B267" s="182">
        <v>43753</v>
      </c>
      <c r="C267" s="182"/>
      <c r="D267" s="183" t="s">
        <v>801</v>
      </c>
      <c r="E267" s="184" t="s">
        <v>577</v>
      </c>
      <c r="F267" s="154">
        <v>296</v>
      </c>
      <c r="G267" s="184"/>
      <c r="H267" s="184">
        <v>370</v>
      </c>
      <c r="I267" s="186">
        <v>370</v>
      </c>
      <c r="J267" s="156" t="s">
        <v>664</v>
      </c>
      <c r="K267" s="157">
        <f t="shared" si="107"/>
        <v>74</v>
      </c>
      <c r="L267" s="158">
        <f t="shared" si="108"/>
        <v>0.25</v>
      </c>
      <c r="M267" s="153" t="s">
        <v>580</v>
      </c>
      <c r="N267" s="159">
        <v>43853</v>
      </c>
      <c r="O267" s="1"/>
      <c r="P267" s="1"/>
      <c r="Q267" s="228"/>
      <c r="R267" s="1"/>
      <c r="S267" s="6" t="s">
        <v>771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1">
        <v>151</v>
      </c>
      <c r="B268" s="182">
        <v>43754</v>
      </c>
      <c r="C268" s="182"/>
      <c r="D268" s="183" t="s">
        <v>802</v>
      </c>
      <c r="E268" s="184" t="s">
        <v>577</v>
      </c>
      <c r="F268" s="154">
        <v>300</v>
      </c>
      <c r="G268" s="184"/>
      <c r="H268" s="184">
        <v>382.5</v>
      </c>
      <c r="I268" s="186">
        <v>344</v>
      </c>
      <c r="J268" s="156" t="s">
        <v>803</v>
      </c>
      <c r="K268" s="157">
        <f t="shared" si="107"/>
        <v>82.5</v>
      </c>
      <c r="L268" s="158">
        <f t="shared" si="108"/>
        <v>0.27500000000000002</v>
      </c>
      <c r="M268" s="153" t="s">
        <v>580</v>
      </c>
      <c r="N268" s="159">
        <v>44238</v>
      </c>
      <c r="O268" s="1"/>
      <c r="P268" s="1"/>
      <c r="Q268" s="228"/>
      <c r="R268" s="1"/>
      <c r="S268" s="6" t="s">
        <v>771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1">
        <v>152</v>
      </c>
      <c r="B269" s="182">
        <v>43832</v>
      </c>
      <c r="C269" s="182"/>
      <c r="D269" s="183" t="s">
        <v>804</v>
      </c>
      <c r="E269" s="184" t="s">
        <v>577</v>
      </c>
      <c r="F269" s="154">
        <v>495</v>
      </c>
      <c r="G269" s="184"/>
      <c r="H269" s="184">
        <v>595</v>
      </c>
      <c r="I269" s="186">
        <v>590</v>
      </c>
      <c r="J269" s="156" t="s">
        <v>600</v>
      </c>
      <c r="K269" s="157">
        <f t="shared" si="107"/>
        <v>100</v>
      </c>
      <c r="L269" s="158">
        <f t="shared" si="108"/>
        <v>0.20202020202020202</v>
      </c>
      <c r="M269" s="153" t="s">
        <v>580</v>
      </c>
      <c r="N269" s="159">
        <v>44589</v>
      </c>
      <c r="O269" s="1"/>
      <c r="P269" s="1"/>
      <c r="Q269" s="228"/>
      <c r="R269" s="1"/>
      <c r="S269" s="6" t="s">
        <v>771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1">
        <v>153</v>
      </c>
      <c r="B270" s="182">
        <v>43966</v>
      </c>
      <c r="C270" s="182"/>
      <c r="D270" s="183" t="s">
        <v>76</v>
      </c>
      <c r="E270" s="184" t="s">
        <v>577</v>
      </c>
      <c r="F270" s="154">
        <v>67.5</v>
      </c>
      <c r="G270" s="184"/>
      <c r="H270" s="184">
        <v>86</v>
      </c>
      <c r="I270" s="186">
        <v>86</v>
      </c>
      <c r="J270" s="156" t="s">
        <v>805</v>
      </c>
      <c r="K270" s="157">
        <f t="shared" si="107"/>
        <v>18.5</v>
      </c>
      <c r="L270" s="158">
        <f t="shared" si="108"/>
        <v>0.27407407407407408</v>
      </c>
      <c r="M270" s="153" t="s">
        <v>580</v>
      </c>
      <c r="N270" s="159">
        <v>44008</v>
      </c>
      <c r="O270" s="1"/>
      <c r="P270" s="1"/>
      <c r="Q270" s="228"/>
      <c r="R270" s="1"/>
      <c r="S270" s="6" t="s">
        <v>771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1">
        <v>154</v>
      </c>
      <c r="B271" s="182">
        <v>44035</v>
      </c>
      <c r="C271" s="182"/>
      <c r="D271" s="183" t="s">
        <v>480</v>
      </c>
      <c r="E271" s="184" t="s">
        <v>577</v>
      </c>
      <c r="F271" s="154">
        <v>231</v>
      </c>
      <c r="G271" s="184"/>
      <c r="H271" s="184">
        <v>281</v>
      </c>
      <c r="I271" s="186">
        <v>281</v>
      </c>
      <c r="J271" s="156" t="s">
        <v>664</v>
      </c>
      <c r="K271" s="157">
        <f t="shared" si="107"/>
        <v>50</v>
      </c>
      <c r="L271" s="158">
        <f t="shared" si="108"/>
        <v>0.21645021645021645</v>
      </c>
      <c r="M271" s="153" t="s">
        <v>580</v>
      </c>
      <c r="N271" s="159">
        <v>44358</v>
      </c>
      <c r="O271" s="1"/>
      <c r="P271" s="1"/>
      <c r="Q271" s="228"/>
      <c r="R271" s="1"/>
      <c r="S271" s="6" t="s">
        <v>771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1">
        <v>155</v>
      </c>
      <c r="B272" s="182">
        <v>44092</v>
      </c>
      <c r="C272" s="182"/>
      <c r="D272" s="183" t="s">
        <v>144</v>
      </c>
      <c r="E272" s="184" t="s">
        <v>577</v>
      </c>
      <c r="F272" s="184">
        <v>206</v>
      </c>
      <c r="G272" s="184"/>
      <c r="H272" s="184">
        <v>248</v>
      </c>
      <c r="I272" s="186">
        <v>248</v>
      </c>
      <c r="J272" s="156" t="s">
        <v>664</v>
      </c>
      <c r="K272" s="157">
        <f t="shared" si="107"/>
        <v>42</v>
      </c>
      <c r="L272" s="158">
        <f t="shared" si="108"/>
        <v>0.20388349514563106</v>
      </c>
      <c r="M272" s="153" t="s">
        <v>580</v>
      </c>
      <c r="N272" s="159">
        <v>44214</v>
      </c>
      <c r="O272" s="1"/>
      <c r="P272" s="1"/>
      <c r="Q272" s="228"/>
      <c r="R272" s="1"/>
      <c r="S272" s="6" t="s">
        <v>771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1">
        <v>156</v>
      </c>
      <c r="B273" s="182">
        <v>44140</v>
      </c>
      <c r="C273" s="182"/>
      <c r="D273" s="183" t="s">
        <v>144</v>
      </c>
      <c r="E273" s="184" t="s">
        <v>577</v>
      </c>
      <c r="F273" s="184">
        <v>182.5</v>
      </c>
      <c r="G273" s="184"/>
      <c r="H273" s="184">
        <v>248</v>
      </c>
      <c r="I273" s="186">
        <v>248</v>
      </c>
      <c r="J273" s="156" t="s">
        <v>664</v>
      </c>
      <c r="K273" s="157">
        <f t="shared" si="107"/>
        <v>65.5</v>
      </c>
      <c r="L273" s="158">
        <f t="shared" si="108"/>
        <v>0.35890410958904112</v>
      </c>
      <c r="M273" s="153" t="s">
        <v>580</v>
      </c>
      <c r="N273" s="159">
        <v>44214</v>
      </c>
      <c r="O273" s="1"/>
      <c r="P273" s="1"/>
      <c r="Q273" s="228"/>
      <c r="R273" s="1"/>
      <c r="S273" s="6" t="s">
        <v>771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1">
        <v>157</v>
      </c>
      <c r="B274" s="182">
        <v>44140</v>
      </c>
      <c r="C274" s="182"/>
      <c r="D274" s="183" t="s">
        <v>345</v>
      </c>
      <c r="E274" s="184" t="s">
        <v>577</v>
      </c>
      <c r="F274" s="184">
        <v>247.5</v>
      </c>
      <c r="G274" s="184"/>
      <c r="H274" s="184">
        <v>320</v>
      </c>
      <c r="I274" s="186">
        <v>320</v>
      </c>
      <c r="J274" s="156" t="s">
        <v>664</v>
      </c>
      <c r="K274" s="157">
        <f t="shared" si="107"/>
        <v>72.5</v>
      </c>
      <c r="L274" s="158">
        <f t="shared" si="108"/>
        <v>0.29292929292929293</v>
      </c>
      <c r="M274" s="153" t="s">
        <v>580</v>
      </c>
      <c r="N274" s="159">
        <v>44323</v>
      </c>
      <c r="O274" s="1"/>
      <c r="P274" s="1"/>
      <c r="Q274" s="228"/>
      <c r="R274" s="1"/>
      <c r="S274" s="6" t="s">
        <v>771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1">
        <v>158</v>
      </c>
      <c r="B275" s="182">
        <v>44140</v>
      </c>
      <c r="C275" s="182"/>
      <c r="D275" s="183" t="s">
        <v>203</v>
      </c>
      <c r="E275" s="184" t="s">
        <v>577</v>
      </c>
      <c r="F275" s="154">
        <v>925</v>
      </c>
      <c r="G275" s="184"/>
      <c r="H275" s="184">
        <v>1095</v>
      </c>
      <c r="I275" s="186">
        <v>1093</v>
      </c>
      <c r="J275" s="156" t="s">
        <v>806</v>
      </c>
      <c r="K275" s="157">
        <f t="shared" si="107"/>
        <v>170</v>
      </c>
      <c r="L275" s="158">
        <f t="shared" si="108"/>
        <v>0.18378378378378379</v>
      </c>
      <c r="M275" s="153" t="s">
        <v>580</v>
      </c>
      <c r="N275" s="159">
        <v>44201</v>
      </c>
      <c r="O275" s="1"/>
      <c r="P275" s="1"/>
      <c r="Q275" s="228"/>
      <c r="R275" s="1"/>
      <c r="S275" s="6" t="s">
        <v>771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1">
        <v>159</v>
      </c>
      <c r="B276" s="182">
        <v>44140</v>
      </c>
      <c r="C276" s="182"/>
      <c r="D276" s="183" t="s">
        <v>363</v>
      </c>
      <c r="E276" s="184" t="s">
        <v>577</v>
      </c>
      <c r="F276" s="154">
        <v>332.5</v>
      </c>
      <c r="G276" s="184"/>
      <c r="H276" s="184">
        <v>393</v>
      </c>
      <c r="I276" s="186">
        <v>406</v>
      </c>
      <c r="J276" s="156" t="s">
        <v>807</v>
      </c>
      <c r="K276" s="157">
        <f t="shared" si="107"/>
        <v>60.5</v>
      </c>
      <c r="L276" s="158">
        <f t="shared" si="108"/>
        <v>0.18195488721804512</v>
      </c>
      <c r="M276" s="153" t="s">
        <v>580</v>
      </c>
      <c r="N276" s="159">
        <v>44256</v>
      </c>
      <c r="O276" s="1"/>
      <c r="P276" s="1"/>
      <c r="Q276" s="228"/>
      <c r="R276" s="1"/>
      <c r="S276" s="6" t="s">
        <v>771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1">
        <v>160</v>
      </c>
      <c r="B277" s="182">
        <v>44141</v>
      </c>
      <c r="C277" s="182"/>
      <c r="D277" s="183" t="s">
        <v>480</v>
      </c>
      <c r="E277" s="184" t="s">
        <v>577</v>
      </c>
      <c r="F277" s="154">
        <v>231</v>
      </c>
      <c r="G277" s="184"/>
      <c r="H277" s="184">
        <v>281</v>
      </c>
      <c r="I277" s="186">
        <v>281</v>
      </c>
      <c r="J277" s="156" t="s">
        <v>664</v>
      </c>
      <c r="K277" s="157">
        <f t="shared" si="107"/>
        <v>50</v>
      </c>
      <c r="L277" s="158">
        <f t="shared" si="108"/>
        <v>0.21645021645021645</v>
      </c>
      <c r="M277" s="153" t="s">
        <v>580</v>
      </c>
      <c r="N277" s="159">
        <v>44358</v>
      </c>
      <c r="O277" s="1"/>
      <c r="P277" s="1"/>
      <c r="Q277" s="228"/>
      <c r="R277" s="1"/>
      <c r="S277" s="6" t="s">
        <v>771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1">
        <v>161</v>
      </c>
      <c r="B278" s="182">
        <v>44187</v>
      </c>
      <c r="C278" s="182"/>
      <c r="D278" s="183" t="s">
        <v>808</v>
      </c>
      <c r="E278" s="184" t="s">
        <v>577</v>
      </c>
      <c r="F278" s="154">
        <v>190</v>
      </c>
      <c r="G278" s="184"/>
      <c r="H278" s="184">
        <v>239</v>
      </c>
      <c r="I278" s="186">
        <v>239</v>
      </c>
      <c r="J278" s="156" t="s">
        <v>809</v>
      </c>
      <c r="K278" s="157">
        <f t="shared" si="107"/>
        <v>49</v>
      </c>
      <c r="L278" s="158">
        <f t="shared" si="108"/>
        <v>0.25789473684210529</v>
      </c>
      <c r="M278" s="153" t="s">
        <v>580</v>
      </c>
      <c r="N278" s="159">
        <v>44844</v>
      </c>
      <c r="O278" s="1"/>
      <c r="P278" s="1"/>
      <c r="Q278" s="228"/>
      <c r="R278" s="1"/>
      <c r="S278" s="6" t="s">
        <v>771</v>
      </c>
    </row>
    <row r="279" spans="1:27" ht="12.75" customHeight="1">
      <c r="A279" s="181">
        <v>162</v>
      </c>
      <c r="B279" s="182">
        <v>44258</v>
      </c>
      <c r="C279" s="182"/>
      <c r="D279" s="183" t="s">
        <v>804</v>
      </c>
      <c r="E279" s="184" t="s">
        <v>577</v>
      </c>
      <c r="F279" s="154">
        <v>495</v>
      </c>
      <c r="G279" s="184"/>
      <c r="H279" s="184">
        <v>595</v>
      </c>
      <c r="I279" s="186">
        <v>590</v>
      </c>
      <c r="J279" s="156" t="s">
        <v>600</v>
      </c>
      <c r="K279" s="157">
        <f t="shared" si="107"/>
        <v>100</v>
      </c>
      <c r="L279" s="158">
        <f t="shared" si="108"/>
        <v>0.20202020202020202</v>
      </c>
      <c r="M279" s="153" t="s">
        <v>580</v>
      </c>
      <c r="N279" s="159">
        <v>44589</v>
      </c>
      <c r="O279" s="1"/>
      <c r="P279" s="1"/>
      <c r="Q279" s="228"/>
      <c r="S279" s="6" t="s">
        <v>771</v>
      </c>
    </row>
    <row r="280" spans="1:27" ht="12.75" customHeight="1">
      <c r="A280" s="181">
        <v>163</v>
      </c>
      <c r="B280" s="182">
        <v>44274</v>
      </c>
      <c r="C280" s="182"/>
      <c r="D280" s="183" t="s">
        <v>363</v>
      </c>
      <c r="E280" s="184" t="s">
        <v>577</v>
      </c>
      <c r="F280" s="154">
        <v>355</v>
      </c>
      <c r="G280" s="184"/>
      <c r="H280" s="184">
        <v>422.5</v>
      </c>
      <c r="I280" s="186">
        <v>420</v>
      </c>
      <c r="J280" s="156" t="s">
        <v>810</v>
      </c>
      <c r="K280" s="157">
        <f t="shared" si="107"/>
        <v>67.5</v>
      </c>
      <c r="L280" s="158">
        <f t="shared" si="108"/>
        <v>0.19014084507042253</v>
      </c>
      <c r="M280" s="153" t="s">
        <v>580</v>
      </c>
      <c r="N280" s="159">
        <v>44361</v>
      </c>
      <c r="O280" s="1"/>
      <c r="S280" s="199" t="s">
        <v>771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1">
        <v>164</v>
      </c>
      <c r="B281" s="182">
        <v>44295</v>
      </c>
      <c r="C281" s="182"/>
      <c r="D281" s="183" t="s">
        <v>326</v>
      </c>
      <c r="E281" s="184" t="s">
        <v>577</v>
      </c>
      <c r="F281" s="154">
        <v>555</v>
      </c>
      <c r="G281" s="184"/>
      <c r="H281" s="184">
        <v>663</v>
      </c>
      <c r="I281" s="186">
        <v>663</v>
      </c>
      <c r="J281" s="156" t="s">
        <v>811</v>
      </c>
      <c r="K281" s="157">
        <f t="shared" si="107"/>
        <v>108</v>
      </c>
      <c r="L281" s="158">
        <f t="shared" si="108"/>
        <v>0.19459459459459461</v>
      </c>
      <c r="M281" s="153" t="s">
        <v>580</v>
      </c>
      <c r="N281" s="159">
        <v>44321</v>
      </c>
      <c r="O281" s="1"/>
      <c r="P281" s="1"/>
      <c r="Q281" s="228"/>
      <c r="R281" s="1"/>
      <c r="S281" s="199" t="s">
        <v>771</v>
      </c>
    </row>
    <row r="282" spans="1:27" ht="12.75" customHeight="1">
      <c r="A282" s="181">
        <v>165</v>
      </c>
      <c r="B282" s="182">
        <v>44308</v>
      </c>
      <c r="C282" s="182"/>
      <c r="D282" s="183" t="s">
        <v>775</v>
      </c>
      <c r="E282" s="184" t="s">
        <v>577</v>
      </c>
      <c r="F282" s="154">
        <v>126.5</v>
      </c>
      <c r="G282" s="184"/>
      <c r="H282" s="184">
        <v>155</v>
      </c>
      <c r="I282" s="186">
        <v>155</v>
      </c>
      <c r="J282" s="156" t="s">
        <v>664</v>
      </c>
      <c r="K282" s="157">
        <f t="shared" si="107"/>
        <v>28.5</v>
      </c>
      <c r="L282" s="158">
        <f t="shared" si="108"/>
        <v>0.22529644268774704</v>
      </c>
      <c r="M282" s="153" t="s">
        <v>580</v>
      </c>
      <c r="N282" s="159">
        <v>44362</v>
      </c>
      <c r="O282" s="1"/>
      <c r="S282" s="199" t="s">
        <v>771</v>
      </c>
    </row>
    <row r="283" spans="1:27" ht="12.75" customHeight="1">
      <c r="A283" s="160">
        <v>166</v>
      </c>
      <c r="B283" s="191">
        <v>44368</v>
      </c>
      <c r="C283" s="191"/>
      <c r="D283" s="162" t="s">
        <v>812</v>
      </c>
      <c r="E283" s="164" t="s">
        <v>577</v>
      </c>
      <c r="F283" s="192">
        <v>287.5</v>
      </c>
      <c r="G283" s="164"/>
      <c r="H283" s="164">
        <v>245</v>
      </c>
      <c r="I283" s="165">
        <v>344</v>
      </c>
      <c r="J283" s="166" t="s">
        <v>813</v>
      </c>
      <c r="K283" s="167">
        <f t="shared" si="107"/>
        <v>-42.5</v>
      </c>
      <c r="L283" s="168">
        <f t="shared" si="108"/>
        <v>-0.14782608695652175</v>
      </c>
      <c r="M283" s="164" t="s">
        <v>590</v>
      </c>
      <c r="N283" s="161">
        <v>44508</v>
      </c>
      <c r="O283" s="1"/>
      <c r="S283" s="199" t="s">
        <v>771</v>
      </c>
    </row>
    <row r="284" spans="1:27" ht="12.75" customHeight="1">
      <c r="A284" s="181">
        <v>167</v>
      </c>
      <c r="B284" s="182">
        <v>44368</v>
      </c>
      <c r="C284" s="182"/>
      <c r="D284" s="183" t="s">
        <v>480</v>
      </c>
      <c r="E284" s="184" t="s">
        <v>577</v>
      </c>
      <c r="F284" s="154">
        <v>241</v>
      </c>
      <c r="G284" s="184"/>
      <c r="H284" s="184">
        <v>298</v>
      </c>
      <c r="I284" s="186">
        <v>320</v>
      </c>
      <c r="J284" s="156" t="s">
        <v>664</v>
      </c>
      <c r="K284" s="157">
        <f t="shared" si="107"/>
        <v>57</v>
      </c>
      <c r="L284" s="158">
        <f t="shared" si="108"/>
        <v>0.23651452282157676</v>
      </c>
      <c r="M284" s="153" t="s">
        <v>580</v>
      </c>
      <c r="N284" s="159">
        <v>44802</v>
      </c>
      <c r="O284" s="37"/>
      <c r="S284" s="199" t="s">
        <v>771</v>
      </c>
    </row>
    <row r="285" spans="1:27" ht="12.75" customHeight="1">
      <c r="A285" s="181">
        <v>168</v>
      </c>
      <c r="B285" s="182">
        <v>44406</v>
      </c>
      <c r="C285" s="182"/>
      <c r="D285" s="183" t="s">
        <v>775</v>
      </c>
      <c r="E285" s="184" t="s">
        <v>577</v>
      </c>
      <c r="F285" s="154">
        <v>162.5</v>
      </c>
      <c r="G285" s="184"/>
      <c r="H285" s="184">
        <v>200</v>
      </c>
      <c r="I285" s="186">
        <v>200</v>
      </c>
      <c r="J285" s="156" t="s">
        <v>664</v>
      </c>
      <c r="K285" s="157">
        <f t="shared" si="107"/>
        <v>37.5</v>
      </c>
      <c r="L285" s="158">
        <f t="shared" si="108"/>
        <v>0.23076923076923078</v>
      </c>
      <c r="M285" s="153" t="s">
        <v>580</v>
      </c>
      <c r="N285" s="159">
        <v>44802</v>
      </c>
      <c r="O285" s="1"/>
      <c r="S285" s="199" t="s">
        <v>771</v>
      </c>
    </row>
    <row r="286" spans="1:27" ht="12.75" customHeight="1">
      <c r="A286" s="181">
        <v>169</v>
      </c>
      <c r="B286" s="182">
        <v>44462</v>
      </c>
      <c r="C286" s="182"/>
      <c r="D286" s="183" t="s">
        <v>438</v>
      </c>
      <c r="E286" s="184" t="s">
        <v>577</v>
      </c>
      <c r="F286" s="154">
        <v>1235</v>
      </c>
      <c r="G286" s="184"/>
      <c r="H286" s="184">
        <v>1505</v>
      </c>
      <c r="I286" s="186">
        <v>1500</v>
      </c>
      <c r="J286" s="156" t="s">
        <v>664</v>
      </c>
      <c r="K286" s="157">
        <f t="shared" si="107"/>
        <v>270</v>
      </c>
      <c r="L286" s="158">
        <f t="shared" si="108"/>
        <v>0.21862348178137653</v>
      </c>
      <c r="M286" s="153" t="s">
        <v>580</v>
      </c>
      <c r="N286" s="159">
        <v>44564</v>
      </c>
      <c r="O286" s="1"/>
      <c r="S286" s="199" t="s">
        <v>771</v>
      </c>
    </row>
    <row r="287" spans="1:27" ht="12.75" customHeight="1">
      <c r="A287" s="181">
        <v>170</v>
      </c>
      <c r="B287" s="182">
        <v>44480</v>
      </c>
      <c r="C287" s="182"/>
      <c r="D287" s="183" t="s">
        <v>814</v>
      </c>
      <c r="E287" s="184" t="s">
        <v>577</v>
      </c>
      <c r="F287" s="154">
        <v>58.75</v>
      </c>
      <c r="G287" s="184"/>
      <c r="H287" s="184">
        <v>64.25</v>
      </c>
      <c r="I287" s="186"/>
      <c r="J287" s="156" t="s">
        <v>664</v>
      </c>
      <c r="K287" s="157">
        <f t="shared" ref="K287" si="109">H287-F287</f>
        <v>5.5</v>
      </c>
      <c r="L287" s="158">
        <f t="shared" ref="L287" si="110">K287/F287</f>
        <v>9.3617021276595741E-2</v>
      </c>
      <c r="M287" s="153" t="s">
        <v>580</v>
      </c>
      <c r="N287" s="159">
        <v>45322</v>
      </c>
      <c r="O287" s="37"/>
      <c r="S287" s="199" t="s">
        <v>771</v>
      </c>
    </row>
    <row r="288" spans="1:27" ht="12.75" customHeight="1">
      <c r="A288" s="150">
        <v>171</v>
      </c>
      <c r="B288" s="151">
        <v>44481</v>
      </c>
      <c r="C288" s="151"/>
      <c r="D288" s="152" t="s">
        <v>278</v>
      </c>
      <c r="E288" s="153" t="s">
        <v>577</v>
      </c>
      <c r="F288" s="154">
        <v>315</v>
      </c>
      <c r="G288" s="153"/>
      <c r="H288" s="153">
        <v>335</v>
      </c>
      <c r="I288" s="155">
        <v>380</v>
      </c>
      <c r="J288" s="156" t="s">
        <v>865</v>
      </c>
      <c r="K288" s="157">
        <f t="shared" ref="K288" si="111">H288-F288</f>
        <v>20</v>
      </c>
      <c r="L288" s="158">
        <f t="shared" ref="L288" si="112">K288/F288</f>
        <v>6.3492063492063489E-2</v>
      </c>
      <c r="M288" s="153" t="s">
        <v>580</v>
      </c>
      <c r="N288" s="159">
        <v>45297</v>
      </c>
      <c r="O288" s="37"/>
      <c r="S288" s="199" t="s">
        <v>771</v>
      </c>
    </row>
    <row r="289" spans="1:39" ht="12.75" customHeight="1">
      <c r="A289" s="150">
        <v>172</v>
      </c>
      <c r="B289" s="151">
        <v>44481</v>
      </c>
      <c r="C289" s="151"/>
      <c r="D289" s="152" t="s">
        <v>815</v>
      </c>
      <c r="E289" s="153" t="s">
        <v>577</v>
      </c>
      <c r="F289" s="154">
        <v>45.5</v>
      </c>
      <c r="G289" s="153"/>
      <c r="H289" s="153">
        <v>56.5</v>
      </c>
      <c r="I289" s="155">
        <v>56</v>
      </c>
      <c r="J289" s="156" t="s">
        <v>664</v>
      </c>
      <c r="K289" s="157">
        <f t="shared" ref="K289:K290" si="113">H289-F289</f>
        <v>11</v>
      </c>
      <c r="L289" s="158">
        <f t="shared" ref="L289:L290" si="114">K289/F289</f>
        <v>0.24175824175824176</v>
      </c>
      <c r="M289" s="153" t="s">
        <v>580</v>
      </c>
      <c r="N289" s="159">
        <v>44881</v>
      </c>
      <c r="O289" s="37"/>
      <c r="S289" s="199"/>
    </row>
    <row r="290" spans="1:39" ht="12.75" customHeight="1">
      <c r="A290" s="150">
        <v>173</v>
      </c>
      <c r="B290" s="151">
        <v>44551</v>
      </c>
      <c r="C290" s="151"/>
      <c r="D290" s="152" t="s">
        <v>131</v>
      </c>
      <c r="E290" s="153" t="s">
        <v>577</v>
      </c>
      <c r="F290" s="154">
        <v>2300</v>
      </c>
      <c r="G290" s="153"/>
      <c r="H290" s="153">
        <f>(2820+2200)/2</f>
        <v>2510</v>
      </c>
      <c r="I290" s="155">
        <v>3000</v>
      </c>
      <c r="J290" s="156" t="s">
        <v>816</v>
      </c>
      <c r="K290" s="157">
        <f t="shared" si="113"/>
        <v>210</v>
      </c>
      <c r="L290" s="158">
        <f t="shared" si="114"/>
        <v>9.1304347826086957E-2</v>
      </c>
      <c r="M290" s="153" t="s">
        <v>580</v>
      </c>
      <c r="N290" s="159">
        <v>44649</v>
      </c>
      <c r="O290" s="1"/>
      <c r="S290" s="199"/>
    </row>
    <row r="291" spans="1:39" ht="12.75" customHeight="1">
      <c r="A291" s="150">
        <v>174</v>
      </c>
      <c r="B291" s="151">
        <v>44606</v>
      </c>
      <c r="C291" s="151"/>
      <c r="D291" s="152" t="s">
        <v>428</v>
      </c>
      <c r="E291" s="153" t="s">
        <v>577</v>
      </c>
      <c r="F291" s="154">
        <v>635</v>
      </c>
      <c r="G291" s="153"/>
      <c r="H291" s="153">
        <v>700</v>
      </c>
      <c r="I291" s="155">
        <v>764</v>
      </c>
      <c r="J291" s="156" t="s">
        <v>845</v>
      </c>
      <c r="K291" s="157">
        <f t="shared" ref="K291" si="115">H291-F291</f>
        <v>65</v>
      </c>
      <c r="L291" s="158">
        <f t="shared" ref="L291" si="116">K291/F291</f>
        <v>0.10236220472440945</v>
      </c>
      <c r="M291" s="153" t="s">
        <v>580</v>
      </c>
      <c r="N291" s="159">
        <v>45159</v>
      </c>
      <c r="O291" s="37"/>
      <c r="S291" s="199"/>
    </row>
    <row r="292" spans="1:39" ht="12.75" customHeight="1">
      <c r="A292" s="150">
        <v>175</v>
      </c>
      <c r="B292" s="151">
        <v>44613</v>
      </c>
      <c r="C292" s="151"/>
      <c r="D292" s="152" t="s">
        <v>438</v>
      </c>
      <c r="E292" s="153" t="s">
        <v>577</v>
      </c>
      <c r="F292" s="154">
        <v>1255</v>
      </c>
      <c r="G292" s="153"/>
      <c r="H292" s="153">
        <v>1515</v>
      </c>
      <c r="I292" s="155">
        <v>1510</v>
      </c>
      <c r="J292" s="156" t="s">
        <v>664</v>
      </c>
      <c r="K292" s="157">
        <f>H292-F292</f>
        <v>260</v>
      </c>
      <c r="L292" s="158">
        <f>K292/F292</f>
        <v>0.20717131474103587</v>
      </c>
      <c r="M292" s="153" t="s">
        <v>580</v>
      </c>
      <c r="N292" s="159">
        <v>44834</v>
      </c>
      <c r="O292" s="37"/>
      <c r="S292" s="199"/>
    </row>
    <row r="293" spans="1:39" ht="12.75" customHeight="1">
      <c r="A293">
        <v>176</v>
      </c>
      <c r="B293" s="201">
        <v>44670</v>
      </c>
      <c r="C293" s="201"/>
      <c r="D293" s="53" t="s">
        <v>540</v>
      </c>
      <c r="E293" s="202" t="s">
        <v>577</v>
      </c>
      <c r="F293" s="51" t="s">
        <v>817</v>
      </c>
      <c r="G293" s="51"/>
      <c r="H293" s="51"/>
      <c r="I293" s="51">
        <v>553</v>
      </c>
      <c r="J293" s="51" t="s">
        <v>578</v>
      </c>
      <c r="K293" s="51"/>
      <c r="L293" s="51"/>
      <c r="M293" s="51"/>
      <c r="N293" s="51"/>
      <c r="O293" s="37"/>
      <c r="S293" s="199"/>
    </row>
    <row r="294" spans="1:39" ht="12.75" customHeight="1">
      <c r="A294" s="181">
        <v>177</v>
      </c>
      <c r="B294" s="182">
        <v>44746</v>
      </c>
      <c r="C294" s="182"/>
      <c r="D294" s="183" t="s">
        <v>818</v>
      </c>
      <c r="E294" s="184" t="s">
        <v>577</v>
      </c>
      <c r="F294" s="184">
        <v>207.5</v>
      </c>
      <c r="G294" s="184"/>
      <c r="H294" s="184">
        <v>254</v>
      </c>
      <c r="I294" s="186">
        <v>254</v>
      </c>
      <c r="J294" s="156" t="s">
        <v>664</v>
      </c>
      <c r="K294" s="157">
        <f t="shared" ref="K294:K296" si="117">H294-F294</f>
        <v>46.5</v>
      </c>
      <c r="L294" s="158">
        <f t="shared" ref="L294:L296" si="118">K294/F294</f>
        <v>0.22409638554216868</v>
      </c>
      <c r="M294" s="153" t="s">
        <v>580</v>
      </c>
      <c r="N294" s="159">
        <v>44792</v>
      </c>
      <c r="O294" s="1"/>
      <c r="S294" s="199"/>
    </row>
    <row r="295" spans="1:39" ht="12.75" customHeight="1">
      <c r="A295" s="181">
        <v>178</v>
      </c>
      <c r="B295" s="182">
        <v>44775</v>
      </c>
      <c r="C295" s="182"/>
      <c r="D295" s="183" t="s">
        <v>482</v>
      </c>
      <c r="E295" s="184" t="s">
        <v>577</v>
      </c>
      <c r="F295" s="184">
        <v>31.25</v>
      </c>
      <c r="G295" s="184"/>
      <c r="H295" s="184">
        <v>38.75</v>
      </c>
      <c r="I295" s="186">
        <v>38</v>
      </c>
      <c r="J295" s="156" t="s">
        <v>664</v>
      </c>
      <c r="K295" s="157">
        <f t="shared" si="117"/>
        <v>7.5</v>
      </c>
      <c r="L295" s="158">
        <f t="shared" si="118"/>
        <v>0.24</v>
      </c>
      <c r="M295" s="153" t="s">
        <v>580</v>
      </c>
      <c r="N295" s="159">
        <v>44844</v>
      </c>
      <c r="O295" s="37"/>
      <c r="S295" s="54"/>
    </row>
    <row r="296" spans="1:39" ht="12.75" customHeight="1">
      <c r="A296" s="181">
        <v>179</v>
      </c>
      <c r="B296" s="182">
        <v>44841</v>
      </c>
      <c r="C296" s="182"/>
      <c r="D296" s="183" t="s">
        <v>819</v>
      </c>
      <c r="E296" s="184" t="s">
        <v>577</v>
      </c>
      <c r="F296" s="154">
        <v>665</v>
      </c>
      <c r="G296" s="184"/>
      <c r="H296" s="184">
        <v>807.5</v>
      </c>
      <c r="I296" s="186">
        <v>840</v>
      </c>
      <c r="J296" s="156" t="s">
        <v>816</v>
      </c>
      <c r="K296" s="157">
        <f t="shared" si="117"/>
        <v>142.5</v>
      </c>
      <c r="L296" s="158">
        <f t="shared" si="118"/>
        <v>0.21428571428571427</v>
      </c>
      <c r="M296" s="153" t="s">
        <v>580</v>
      </c>
      <c r="N296" s="159">
        <v>45097</v>
      </c>
      <c r="O296" s="37"/>
      <c r="S296" s="54"/>
    </row>
    <row r="297" spans="1:39" ht="12.75" customHeight="1">
      <c r="A297" s="181">
        <v>180</v>
      </c>
      <c r="B297" s="182">
        <v>44844</v>
      </c>
      <c r="C297" s="182"/>
      <c r="D297" s="183" t="s">
        <v>430</v>
      </c>
      <c r="E297" s="184" t="s">
        <v>577</v>
      </c>
      <c r="F297" s="154">
        <v>227.5</v>
      </c>
      <c r="G297" s="184"/>
      <c r="H297" s="184">
        <v>270</v>
      </c>
      <c r="I297" s="186">
        <v>291</v>
      </c>
      <c r="J297" s="156" t="s">
        <v>847</v>
      </c>
      <c r="K297" s="157">
        <f t="shared" ref="K297" si="119">H297-F297</f>
        <v>42.5</v>
      </c>
      <c r="L297" s="158">
        <f t="shared" ref="L297" si="120">K297/F297</f>
        <v>0.18681318681318682</v>
      </c>
      <c r="M297" s="153" t="s">
        <v>580</v>
      </c>
      <c r="N297" s="159">
        <v>45160</v>
      </c>
      <c r="O297" s="37"/>
      <c r="R297" s="37"/>
      <c r="S297" s="54"/>
    </row>
    <row r="298" spans="1:39" ht="12.75" customHeight="1">
      <c r="A298" s="181">
        <v>181</v>
      </c>
      <c r="B298" s="182">
        <v>44845</v>
      </c>
      <c r="C298" s="182"/>
      <c r="D298" s="183" t="s">
        <v>428</v>
      </c>
      <c r="E298" s="184" t="s">
        <v>577</v>
      </c>
      <c r="F298" s="154">
        <v>555</v>
      </c>
      <c r="G298" s="184"/>
      <c r="H298" s="184">
        <v>700</v>
      </c>
      <c r="I298" s="186">
        <v>765</v>
      </c>
      <c r="J298" s="156" t="s">
        <v>846</v>
      </c>
      <c r="K298" s="157">
        <f t="shared" ref="K298" si="121">H298-F298</f>
        <v>145</v>
      </c>
      <c r="L298" s="158">
        <f t="shared" ref="L298" si="122">K298/F298</f>
        <v>0.26126126126126126</v>
      </c>
      <c r="M298" s="153" t="s">
        <v>580</v>
      </c>
      <c r="N298" s="159">
        <v>45159</v>
      </c>
      <c r="O298" s="37"/>
      <c r="R298" s="37"/>
      <c r="S298" s="54"/>
    </row>
    <row r="299" spans="1:39" ht="12.75" customHeight="1">
      <c r="A299" s="181">
        <v>182</v>
      </c>
      <c r="B299" s="182">
        <v>44981</v>
      </c>
      <c r="C299" s="182"/>
      <c r="D299" s="183" t="s">
        <v>445</v>
      </c>
      <c r="E299" s="184" t="s">
        <v>577</v>
      </c>
      <c r="F299" s="154">
        <v>1675</v>
      </c>
      <c r="G299" s="184"/>
      <c r="H299" s="184">
        <v>2080</v>
      </c>
      <c r="I299" s="186">
        <v>2080</v>
      </c>
      <c r="J299" s="156" t="s">
        <v>664</v>
      </c>
      <c r="K299" s="157">
        <f t="shared" ref="K299:K304" si="123">H299-F299</f>
        <v>405</v>
      </c>
      <c r="L299" s="158">
        <f t="shared" ref="L299:L304" si="124">K299/F299</f>
        <v>0.2417910447761194</v>
      </c>
      <c r="M299" s="153" t="s">
        <v>580</v>
      </c>
      <c r="N299" s="159">
        <v>45119</v>
      </c>
      <c r="O299" s="37"/>
      <c r="S299" s="54" t="s">
        <v>843</v>
      </c>
    </row>
    <row r="300" spans="1:39" ht="12.75" customHeight="1">
      <c r="A300" s="181">
        <v>183</v>
      </c>
      <c r="B300" s="182">
        <v>44986</v>
      </c>
      <c r="C300" s="182"/>
      <c r="D300" s="183" t="s">
        <v>482</v>
      </c>
      <c r="E300" s="184" t="s">
        <v>577</v>
      </c>
      <c r="F300" s="154">
        <v>57.5</v>
      </c>
      <c r="G300" s="184"/>
      <c r="H300" s="184">
        <v>120</v>
      </c>
      <c r="I300" s="186">
        <v>120</v>
      </c>
      <c r="J300" s="156" t="s">
        <v>664</v>
      </c>
      <c r="K300" s="157">
        <f t="shared" si="123"/>
        <v>62.5</v>
      </c>
      <c r="L300" s="158">
        <f t="shared" si="124"/>
        <v>1.0869565217391304</v>
      </c>
      <c r="M300" s="153" t="s">
        <v>580</v>
      </c>
      <c r="N300" s="159">
        <v>45049</v>
      </c>
      <c r="O300" s="37"/>
      <c r="S300" s="54" t="s">
        <v>843</v>
      </c>
    </row>
    <row r="301" spans="1:39" ht="12.75" customHeight="1">
      <c r="A301" s="181">
        <v>184</v>
      </c>
      <c r="B301" s="182">
        <v>45008</v>
      </c>
      <c r="C301" s="182"/>
      <c r="D301" s="183" t="s">
        <v>499</v>
      </c>
      <c r="E301" s="184" t="s">
        <v>577</v>
      </c>
      <c r="F301" s="154">
        <v>2765</v>
      </c>
      <c r="G301" s="184"/>
      <c r="H301" s="184">
        <v>3547.5</v>
      </c>
      <c r="I301" s="186">
        <v>3523</v>
      </c>
      <c r="J301" s="156" t="s">
        <v>664</v>
      </c>
      <c r="K301" s="157">
        <f t="shared" si="123"/>
        <v>782.5</v>
      </c>
      <c r="L301" s="158">
        <f t="shared" si="124"/>
        <v>0.28300180831826399</v>
      </c>
      <c r="M301" s="153" t="s">
        <v>580</v>
      </c>
      <c r="N301" s="159">
        <v>45177</v>
      </c>
      <c r="O301" s="37"/>
      <c r="S301" s="54" t="s">
        <v>843</v>
      </c>
    </row>
    <row r="302" spans="1:39" ht="12.75" customHeight="1">
      <c r="A302" s="181">
        <v>185</v>
      </c>
      <c r="B302" s="182">
        <v>45027</v>
      </c>
      <c r="C302" s="182"/>
      <c r="D302" s="183" t="s">
        <v>820</v>
      </c>
      <c r="E302" s="184" t="s">
        <v>577</v>
      </c>
      <c r="F302" s="184">
        <v>460</v>
      </c>
      <c r="G302" s="184"/>
      <c r="H302" s="184">
        <v>825</v>
      </c>
      <c r="I302" s="186">
        <v>810</v>
      </c>
      <c r="J302" s="156" t="s">
        <v>664</v>
      </c>
      <c r="K302" s="157">
        <f t="shared" si="123"/>
        <v>365</v>
      </c>
      <c r="L302" s="158">
        <f t="shared" si="124"/>
        <v>0.79347826086956519</v>
      </c>
      <c r="M302" s="153" t="s">
        <v>580</v>
      </c>
      <c r="N302" s="159">
        <v>45155</v>
      </c>
      <c r="O302" s="37"/>
      <c r="S302" s="54" t="s">
        <v>843</v>
      </c>
    </row>
    <row r="303" spans="1:39" ht="12.75" customHeight="1">
      <c r="A303" s="181">
        <v>186</v>
      </c>
      <c r="B303" s="182">
        <v>45050</v>
      </c>
      <c r="C303" s="182"/>
      <c r="D303" s="183" t="s">
        <v>42</v>
      </c>
      <c r="E303" s="184" t="s">
        <v>577</v>
      </c>
      <c r="F303" s="184">
        <v>3630</v>
      </c>
      <c r="G303" s="184"/>
      <c r="H303" s="184">
        <v>5150</v>
      </c>
      <c r="I303" s="186">
        <v>5040</v>
      </c>
      <c r="J303" s="156" t="s">
        <v>664</v>
      </c>
      <c r="K303" s="157">
        <f t="shared" si="123"/>
        <v>1520</v>
      </c>
      <c r="L303" s="158">
        <f t="shared" si="124"/>
        <v>0.41873278236914602</v>
      </c>
      <c r="M303" s="153" t="s">
        <v>580</v>
      </c>
      <c r="N303" s="159">
        <v>45344</v>
      </c>
      <c r="O303" s="37"/>
      <c r="S303" s="54" t="s">
        <v>843</v>
      </c>
    </row>
    <row r="304" spans="1:39" ht="12.75" customHeight="1">
      <c r="A304" s="181">
        <v>187</v>
      </c>
      <c r="B304" s="182">
        <v>45075</v>
      </c>
      <c r="C304" s="182"/>
      <c r="D304" s="183" t="s">
        <v>821</v>
      </c>
      <c r="E304" s="184" t="s">
        <v>577</v>
      </c>
      <c r="F304" s="154">
        <v>585</v>
      </c>
      <c r="G304" s="184"/>
      <c r="H304" s="184">
        <v>732</v>
      </c>
      <c r="I304" s="186">
        <v>732</v>
      </c>
      <c r="J304" s="156" t="s">
        <v>664</v>
      </c>
      <c r="K304" s="157">
        <f t="shared" si="123"/>
        <v>147</v>
      </c>
      <c r="L304" s="158">
        <f t="shared" si="124"/>
        <v>0.25128205128205128</v>
      </c>
      <c r="M304" s="153" t="s">
        <v>580</v>
      </c>
      <c r="N304" s="159">
        <v>45152</v>
      </c>
      <c r="O304" s="37"/>
      <c r="R304" s="37"/>
      <c r="S304" s="54" t="s">
        <v>843</v>
      </c>
      <c r="U304" s="37"/>
      <c r="W304" s="37"/>
      <c r="X304" s="54"/>
      <c r="Z304" s="37"/>
      <c r="AB304" s="37"/>
      <c r="AC304" s="54"/>
      <c r="AE304" s="37"/>
      <c r="AG304" s="37"/>
      <c r="AH304" s="54"/>
      <c r="AJ304" s="37"/>
      <c r="AL304" s="37"/>
      <c r="AM304" s="54"/>
    </row>
    <row r="305" spans="1:39" ht="12.75" customHeight="1">
      <c r="A305" s="200">
        <v>188</v>
      </c>
      <c r="B305" s="201">
        <v>45078</v>
      </c>
      <c r="C305" s="53"/>
      <c r="D305" s="53" t="s">
        <v>529</v>
      </c>
      <c r="E305" s="202" t="s">
        <v>577</v>
      </c>
      <c r="F305" s="51" t="s">
        <v>822</v>
      </c>
      <c r="G305" s="51"/>
      <c r="H305" s="51"/>
      <c r="I305" s="51">
        <v>4300</v>
      </c>
      <c r="J305" s="51" t="s">
        <v>578</v>
      </c>
      <c r="K305" s="51"/>
      <c r="L305" s="51"/>
      <c r="M305" s="51"/>
      <c r="N305" s="51"/>
      <c r="O305" s="37"/>
      <c r="R305" s="37"/>
      <c r="S305" s="54" t="s">
        <v>843</v>
      </c>
      <c r="U305" s="37"/>
      <c r="W305" s="37"/>
      <c r="X305" s="54"/>
      <c r="Z305" s="37"/>
      <c r="AB305" s="37"/>
      <c r="AC305" s="54"/>
      <c r="AE305" s="37"/>
      <c r="AG305" s="37"/>
      <c r="AH305" s="54"/>
      <c r="AJ305" s="37"/>
      <c r="AL305" s="37"/>
      <c r="AM305" s="54"/>
    </row>
    <row r="306" spans="1:39" ht="12.75" customHeight="1">
      <c r="A306" s="181">
        <v>189</v>
      </c>
      <c r="B306" s="182">
        <v>45103</v>
      </c>
      <c r="C306" s="182"/>
      <c r="D306" s="183" t="s">
        <v>841</v>
      </c>
      <c r="E306" s="184" t="s">
        <v>577</v>
      </c>
      <c r="F306" s="154">
        <v>282.5</v>
      </c>
      <c r="G306" s="184"/>
      <c r="H306" s="184">
        <v>383</v>
      </c>
      <c r="I306" s="186">
        <v>383</v>
      </c>
      <c r="J306" s="156" t="s">
        <v>664</v>
      </c>
      <c r="K306" s="157">
        <f>H306-F306</f>
        <v>100.5</v>
      </c>
      <c r="L306" s="158">
        <f>K306/F306</f>
        <v>0.35575221238938054</v>
      </c>
      <c r="M306" s="153" t="s">
        <v>580</v>
      </c>
      <c r="N306" s="159">
        <v>45265</v>
      </c>
      <c r="O306" s="37"/>
      <c r="R306" s="37"/>
      <c r="S306" s="54" t="s">
        <v>843</v>
      </c>
      <c r="U306" s="37"/>
      <c r="W306" s="37"/>
      <c r="X306" s="54"/>
      <c r="Z306" s="37"/>
      <c r="AB306" s="37"/>
      <c r="AC306" s="54"/>
      <c r="AE306" s="37"/>
      <c r="AG306" s="37"/>
      <c r="AH306" s="54"/>
      <c r="AJ306" s="37"/>
      <c r="AL306" s="37"/>
      <c r="AM306" s="54"/>
    </row>
    <row r="307" spans="1:39" ht="12.75" customHeight="1">
      <c r="A307" s="181">
        <v>190</v>
      </c>
      <c r="B307" s="182">
        <v>45120</v>
      </c>
      <c r="C307" s="182"/>
      <c r="D307" s="183" t="s">
        <v>528</v>
      </c>
      <c r="E307" s="184" t="s">
        <v>577</v>
      </c>
      <c r="F307" s="154">
        <v>2312.5</v>
      </c>
      <c r="G307" s="184"/>
      <c r="H307" s="184">
        <v>2935</v>
      </c>
      <c r="I307" s="186">
        <v>2935</v>
      </c>
      <c r="J307" s="156" t="s">
        <v>664</v>
      </c>
      <c r="K307" s="157">
        <f>H307-F307</f>
        <v>622.5</v>
      </c>
      <c r="L307" s="158">
        <f>K307/F307</f>
        <v>0.26918918918918922</v>
      </c>
      <c r="M307" s="153" t="s">
        <v>580</v>
      </c>
      <c r="N307" s="159">
        <v>45177</v>
      </c>
      <c r="O307" s="37"/>
      <c r="R307" s="37"/>
      <c r="S307" s="54" t="s">
        <v>843</v>
      </c>
      <c r="U307" s="37"/>
      <c r="W307" s="37"/>
      <c r="X307" s="54"/>
      <c r="Z307" s="37"/>
      <c r="AB307" s="37"/>
      <c r="AC307" s="54"/>
      <c r="AE307" s="37"/>
      <c r="AG307" s="37"/>
      <c r="AH307" s="54"/>
      <c r="AJ307" s="37"/>
      <c r="AL307" s="37"/>
      <c r="AM307" s="54"/>
    </row>
    <row r="308" spans="1:39" ht="12.75" customHeight="1">
      <c r="A308" s="181">
        <v>191</v>
      </c>
      <c r="B308" s="182">
        <v>45125</v>
      </c>
      <c r="C308" s="182"/>
      <c r="D308" s="183" t="s">
        <v>203</v>
      </c>
      <c r="E308" s="184" t="s">
        <v>577</v>
      </c>
      <c r="F308" s="154">
        <v>3980</v>
      </c>
      <c r="G308" s="184"/>
      <c r="H308" s="184">
        <v>4895</v>
      </c>
      <c r="I308" s="186">
        <v>4895</v>
      </c>
      <c r="J308" s="156" t="s">
        <v>664</v>
      </c>
      <c r="K308" s="157">
        <f>H308-F308</f>
        <v>915</v>
      </c>
      <c r="L308" s="158">
        <f>K308/F308</f>
        <v>0.22989949748743718</v>
      </c>
      <c r="M308" s="153" t="s">
        <v>580</v>
      </c>
      <c r="N308" s="159">
        <v>45155</v>
      </c>
      <c r="O308" s="37"/>
      <c r="S308" s="54" t="s">
        <v>843</v>
      </c>
      <c r="U308" s="37"/>
      <c r="X308" s="54"/>
      <c r="Z308" s="37"/>
      <c r="AC308" s="54"/>
      <c r="AE308" s="37"/>
      <c r="AH308" s="54"/>
      <c r="AJ308" s="37"/>
      <c r="AM308" s="54"/>
    </row>
    <row r="309" spans="1:39" ht="12.75" customHeight="1">
      <c r="A309" s="181">
        <v>192</v>
      </c>
      <c r="B309" s="182">
        <v>45145</v>
      </c>
      <c r="C309" s="182"/>
      <c r="D309" s="183" t="s">
        <v>844</v>
      </c>
      <c r="E309" s="184" t="s">
        <v>577</v>
      </c>
      <c r="F309" s="154">
        <v>565</v>
      </c>
      <c r="G309" s="184"/>
      <c r="H309" s="184">
        <v>725</v>
      </c>
      <c r="I309" s="186">
        <v>725</v>
      </c>
      <c r="J309" s="156" t="s">
        <v>664</v>
      </c>
      <c r="K309" s="157">
        <f>H309-F309</f>
        <v>160</v>
      </c>
      <c r="L309" s="158">
        <f>K309/F309</f>
        <v>0.2831858407079646</v>
      </c>
      <c r="M309" s="153" t="s">
        <v>580</v>
      </c>
      <c r="N309" s="159">
        <v>45169</v>
      </c>
      <c r="O309" s="37"/>
      <c r="S309" s="54" t="s">
        <v>843</v>
      </c>
      <c r="U309" s="37"/>
      <c r="X309" s="54"/>
      <c r="Z309" s="37"/>
      <c r="AC309" s="54"/>
      <c r="AE309" s="37"/>
      <c r="AH309" s="54"/>
      <c r="AJ309" s="37"/>
      <c r="AM309" s="54"/>
    </row>
    <row r="310" spans="1:39" ht="12.75" customHeight="1">
      <c r="A310" s="266">
        <v>193</v>
      </c>
      <c r="B310" s="267">
        <v>45167</v>
      </c>
      <c r="C310" s="267"/>
      <c r="D310" s="268" t="s">
        <v>848</v>
      </c>
      <c r="E310" s="269" t="s">
        <v>577</v>
      </c>
      <c r="F310" s="154">
        <v>700</v>
      </c>
      <c r="G310" s="269"/>
      <c r="H310" s="269">
        <v>950</v>
      </c>
      <c r="I310" s="270">
        <v>950</v>
      </c>
      <c r="J310" s="271" t="s">
        <v>664</v>
      </c>
      <c r="K310" s="157">
        <f>H310-F310</f>
        <v>250</v>
      </c>
      <c r="L310" s="158">
        <f>K310/F310</f>
        <v>0.35714285714285715</v>
      </c>
      <c r="M310" s="153" t="s">
        <v>580</v>
      </c>
      <c r="N310" s="159">
        <v>45261</v>
      </c>
      <c r="O310" s="37"/>
      <c r="S310" s="54" t="s">
        <v>843</v>
      </c>
      <c r="U310" s="37"/>
      <c r="X310" s="54"/>
      <c r="Z310" s="37"/>
      <c r="AC310" s="54"/>
      <c r="AE310" s="37"/>
      <c r="AH310" s="54"/>
      <c r="AJ310" s="37"/>
      <c r="AM310" s="54"/>
    </row>
    <row r="311" spans="1:39" ht="12.75" customHeight="1">
      <c r="A311" s="200">
        <v>194</v>
      </c>
      <c r="B311" s="201">
        <v>45184</v>
      </c>
      <c r="C311" s="53"/>
      <c r="D311" s="53" t="s">
        <v>531</v>
      </c>
      <c r="E311" s="202" t="s">
        <v>577</v>
      </c>
      <c r="F311" s="51" t="s">
        <v>850</v>
      </c>
      <c r="G311" s="51"/>
      <c r="H311" s="51"/>
      <c r="I311" s="51">
        <v>480</v>
      </c>
      <c r="J311" s="51" t="s">
        <v>578</v>
      </c>
      <c r="K311" s="51"/>
      <c r="L311" s="51"/>
      <c r="M311" s="51"/>
      <c r="N311" s="51"/>
      <c r="O311" s="37"/>
      <c r="S311" s="54" t="s">
        <v>843</v>
      </c>
      <c r="U311" s="37"/>
      <c r="X311" s="54"/>
      <c r="Z311" s="37"/>
      <c r="AC311" s="54"/>
      <c r="AE311" s="37"/>
      <c r="AH311" s="54"/>
      <c r="AJ311" s="37"/>
      <c r="AM311" s="54"/>
    </row>
    <row r="312" spans="1:39" ht="12.75" customHeight="1">
      <c r="A312" s="200">
        <v>195</v>
      </c>
      <c r="B312" s="201">
        <v>45203</v>
      </c>
      <c r="C312" s="53"/>
      <c r="D312" s="53" t="s">
        <v>176</v>
      </c>
      <c r="E312" s="202" t="s">
        <v>577</v>
      </c>
      <c r="F312" s="51" t="s">
        <v>851</v>
      </c>
      <c r="G312" s="51"/>
      <c r="H312" s="51"/>
      <c r="I312" s="51">
        <v>1198</v>
      </c>
      <c r="J312" s="51" t="s">
        <v>578</v>
      </c>
      <c r="K312" s="51"/>
      <c r="L312" s="51"/>
      <c r="M312" s="51"/>
      <c r="N312" s="51"/>
      <c r="O312" s="37"/>
      <c r="S312" s="54" t="s">
        <v>855</v>
      </c>
      <c r="U312" s="37"/>
      <c r="X312" s="54"/>
      <c r="Z312" s="37"/>
      <c r="AC312" s="54"/>
      <c r="AE312" s="37"/>
      <c r="AH312" s="54"/>
      <c r="AJ312" s="37"/>
      <c r="AM312" s="54"/>
    </row>
    <row r="313" spans="1:39" ht="12.75" customHeight="1">
      <c r="A313" s="266">
        <v>196</v>
      </c>
      <c r="B313" s="267">
        <v>45216</v>
      </c>
      <c r="C313" s="267"/>
      <c r="D313" s="268" t="s">
        <v>107</v>
      </c>
      <c r="E313" s="269" t="s">
        <v>577</v>
      </c>
      <c r="F313" s="154">
        <v>5425</v>
      </c>
      <c r="G313" s="269"/>
      <c r="H313" s="269">
        <v>6880</v>
      </c>
      <c r="I313" s="270">
        <v>6870</v>
      </c>
      <c r="J313" s="271" t="s">
        <v>664</v>
      </c>
      <c r="K313" s="157">
        <f>H313-F313</f>
        <v>1455</v>
      </c>
      <c r="L313" s="158">
        <f>K313/F313</f>
        <v>0.26820276497695855</v>
      </c>
      <c r="M313" s="153" t="s">
        <v>580</v>
      </c>
      <c r="N313" s="159">
        <v>45342</v>
      </c>
      <c r="O313" s="37"/>
      <c r="S313" s="54" t="s">
        <v>855</v>
      </c>
      <c r="U313" s="37"/>
      <c r="X313" s="54"/>
      <c r="Z313" s="37"/>
      <c r="AC313" s="54"/>
      <c r="AE313" s="37"/>
      <c r="AH313" s="54"/>
      <c r="AJ313" s="37"/>
      <c r="AM313" s="54"/>
    </row>
    <row r="314" spans="1:39" ht="12.75" customHeight="1">
      <c r="A314" s="266">
        <v>197</v>
      </c>
      <c r="B314" s="267">
        <v>45216</v>
      </c>
      <c r="C314" s="267"/>
      <c r="D314" s="268" t="s">
        <v>852</v>
      </c>
      <c r="E314" s="269" t="s">
        <v>577</v>
      </c>
      <c r="F314" s="154">
        <v>1090</v>
      </c>
      <c r="G314" s="269"/>
      <c r="H314" s="269">
        <v>1415</v>
      </c>
      <c r="I314" s="270">
        <v>1415</v>
      </c>
      <c r="J314" s="271" t="s">
        <v>664</v>
      </c>
      <c r="K314" s="157">
        <f>H314-F314</f>
        <v>325</v>
      </c>
      <c r="L314" s="158">
        <f>K314/F314</f>
        <v>0.29816513761467889</v>
      </c>
      <c r="M314" s="153" t="s">
        <v>580</v>
      </c>
      <c r="N314" s="159">
        <v>45282</v>
      </c>
      <c r="O314" s="37"/>
      <c r="S314" s="54" t="s">
        <v>843</v>
      </c>
      <c r="U314" s="37"/>
      <c r="X314" s="54"/>
      <c r="Z314" s="37"/>
      <c r="AC314" s="54"/>
      <c r="AE314" s="37"/>
      <c r="AH314" s="54"/>
      <c r="AJ314" s="37"/>
      <c r="AM314" s="54"/>
    </row>
    <row r="315" spans="1:39" ht="12.75" customHeight="1">
      <c r="A315" s="266">
        <v>198</v>
      </c>
      <c r="B315" s="267">
        <v>45236</v>
      </c>
      <c r="C315" s="267"/>
      <c r="D315" s="268" t="s">
        <v>856</v>
      </c>
      <c r="E315" s="269" t="s">
        <v>577</v>
      </c>
      <c r="F315" s="154">
        <v>1270</v>
      </c>
      <c r="G315" s="269"/>
      <c r="H315" s="269">
        <v>1613</v>
      </c>
      <c r="I315" s="270">
        <v>1613</v>
      </c>
      <c r="J315" s="271" t="s">
        <v>664</v>
      </c>
      <c r="K315" s="157">
        <f>H315-F315</f>
        <v>343</v>
      </c>
      <c r="L315" s="158">
        <f>K315/F315</f>
        <v>0.27007874015748029</v>
      </c>
      <c r="M315" s="153" t="s">
        <v>580</v>
      </c>
      <c r="N315" s="159">
        <v>45246</v>
      </c>
      <c r="O315" s="37"/>
      <c r="S315" s="54" t="s">
        <v>855</v>
      </c>
      <c r="U315" s="37"/>
      <c r="X315" s="54"/>
      <c r="Z315" s="37"/>
      <c r="AC315" s="54"/>
      <c r="AE315" s="37"/>
      <c r="AH315" s="54"/>
      <c r="AJ315" s="37"/>
      <c r="AM315" s="54"/>
    </row>
    <row r="316" spans="1:39" ht="12.75" customHeight="1">
      <c r="A316" s="200">
        <v>199</v>
      </c>
      <c r="B316" s="201">
        <v>45251</v>
      </c>
      <c r="C316" s="53"/>
      <c r="D316" s="53" t="s">
        <v>857</v>
      </c>
      <c r="E316" s="202" t="s">
        <v>577</v>
      </c>
      <c r="F316" s="51" t="s">
        <v>858</v>
      </c>
      <c r="G316" s="51"/>
      <c r="H316" s="51"/>
      <c r="I316" s="51">
        <v>1490</v>
      </c>
      <c r="J316" s="51" t="s">
        <v>578</v>
      </c>
      <c r="K316" s="51"/>
      <c r="L316" s="51"/>
      <c r="M316" s="51"/>
      <c r="N316" s="51"/>
      <c r="O316" s="37"/>
      <c r="S316" s="54" t="s">
        <v>843</v>
      </c>
      <c r="U316" s="37"/>
      <c r="X316" s="54"/>
      <c r="Z316" s="37"/>
      <c r="AC316" s="54"/>
      <c r="AE316" s="37"/>
      <c r="AH316" s="54"/>
      <c r="AJ316" s="37"/>
      <c r="AM316" s="54"/>
    </row>
    <row r="317" spans="1:39" ht="12.75" customHeight="1">
      <c r="A317" s="200">
        <v>200</v>
      </c>
      <c r="B317" s="201">
        <v>45254</v>
      </c>
      <c r="C317" s="53"/>
      <c r="D317" s="53" t="s">
        <v>856</v>
      </c>
      <c r="E317" s="202" t="s">
        <v>577</v>
      </c>
      <c r="F317" s="51" t="s">
        <v>859</v>
      </c>
      <c r="G317" s="51"/>
      <c r="H317" s="51"/>
      <c r="I317" s="51">
        <v>1806</v>
      </c>
      <c r="J317" s="51" t="s">
        <v>578</v>
      </c>
      <c r="K317" s="51"/>
      <c r="L317" s="51"/>
      <c r="M317" s="51"/>
      <c r="N317" s="51"/>
      <c r="O317" s="37"/>
      <c r="S317" s="54" t="s">
        <v>855</v>
      </c>
      <c r="U317" s="37"/>
      <c r="X317" s="54"/>
      <c r="Z317" s="37"/>
      <c r="AC317" s="54"/>
      <c r="AE317" s="37"/>
      <c r="AH317" s="54"/>
      <c r="AJ317" s="37"/>
      <c r="AM317" s="54"/>
    </row>
    <row r="318" spans="1:39" ht="12.75" customHeight="1">
      <c r="A318" s="200">
        <v>201</v>
      </c>
      <c r="B318" s="201">
        <v>45265</v>
      </c>
      <c r="C318" s="53"/>
      <c r="D318" s="216" t="s">
        <v>532</v>
      </c>
      <c r="E318" s="202" t="s">
        <v>577</v>
      </c>
      <c r="F318" s="51" t="s">
        <v>861</v>
      </c>
      <c r="G318" s="51"/>
      <c r="I318" s="51">
        <v>558</v>
      </c>
      <c r="J318" s="51" t="s">
        <v>578</v>
      </c>
      <c r="K318" s="51"/>
      <c r="L318" s="51"/>
      <c r="M318" s="51"/>
      <c r="N318" s="51"/>
      <c r="O318" s="37"/>
      <c r="S318" s="54" t="s">
        <v>843</v>
      </c>
      <c r="U318" s="37"/>
      <c r="X318" s="54"/>
      <c r="Z318" s="37"/>
      <c r="AC318" s="54"/>
      <c r="AE318" s="37"/>
      <c r="AH318" s="54"/>
      <c r="AJ318" s="37"/>
      <c r="AM318" s="54"/>
    </row>
    <row r="319" spans="1:39" ht="12.75" customHeight="1">
      <c r="A319" s="266">
        <v>202</v>
      </c>
      <c r="B319" s="267">
        <v>45272</v>
      </c>
      <c r="C319" s="267"/>
      <c r="D319" s="268" t="s">
        <v>862</v>
      </c>
      <c r="E319" s="269" t="s">
        <v>577</v>
      </c>
      <c r="F319" s="154">
        <v>4225</v>
      </c>
      <c r="G319" s="269"/>
      <c r="H319" s="269">
        <v>5512</v>
      </c>
      <c r="I319" s="270">
        <v>5512</v>
      </c>
      <c r="J319" s="271" t="s">
        <v>664</v>
      </c>
      <c r="K319" s="157">
        <f>H319-F319</f>
        <v>1287</v>
      </c>
      <c r="L319" s="158">
        <f>K319/F319</f>
        <v>0.30461538461538462</v>
      </c>
      <c r="M319" s="153" t="s">
        <v>580</v>
      </c>
      <c r="N319" s="159">
        <v>45329</v>
      </c>
      <c r="O319" s="37"/>
      <c r="S319" s="54" t="s">
        <v>855</v>
      </c>
      <c r="U319" s="37"/>
      <c r="X319" s="54"/>
      <c r="Z319" s="37"/>
      <c r="AC319" s="54"/>
      <c r="AE319" s="37"/>
      <c r="AH319" s="54"/>
      <c r="AJ319" s="37"/>
      <c r="AM319" s="54"/>
    </row>
    <row r="320" spans="1:39" ht="12.75" customHeight="1">
      <c r="A320" s="200">
        <v>203</v>
      </c>
      <c r="B320" s="201">
        <v>45292</v>
      </c>
      <c r="C320" s="53"/>
      <c r="D320" s="53" t="s">
        <v>314</v>
      </c>
      <c r="E320" s="202" t="s">
        <v>577</v>
      </c>
      <c r="F320" s="51" t="s">
        <v>863</v>
      </c>
      <c r="G320" s="51"/>
      <c r="H320" s="51"/>
      <c r="I320" s="51">
        <v>4909</v>
      </c>
      <c r="J320" s="51" t="s">
        <v>578</v>
      </c>
      <c r="K320" s="51"/>
      <c r="L320" s="51"/>
      <c r="M320" s="51"/>
      <c r="N320" s="51"/>
      <c r="O320" s="37"/>
      <c r="S320" s="54" t="s">
        <v>855</v>
      </c>
      <c r="U320" s="37"/>
      <c r="X320" s="54"/>
      <c r="Z320" s="37"/>
      <c r="AC320" s="54"/>
      <c r="AE320" s="37"/>
      <c r="AH320" s="54"/>
      <c r="AJ320" s="37"/>
      <c r="AM320" s="54"/>
    </row>
    <row r="321" spans="1:39" ht="12.75" customHeight="1">
      <c r="A321" s="200">
        <v>204</v>
      </c>
      <c r="B321" s="201">
        <v>45294</v>
      </c>
      <c r="C321" s="53"/>
      <c r="D321" s="53" t="s">
        <v>530</v>
      </c>
      <c r="E321" s="202" t="s">
        <v>577</v>
      </c>
      <c r="F321" s="51" t="s">
        <v>864</v>
      </c>
      <c r="G321" s="51"/>
      <c r="H321" s="51"/>
      <c r="I321" s="51">
        <v>1080</v>
      </c>
      <c r="J321" s="51" t="s">
        <v>578</v>
      </c>
      <c r="K321" s="51"/>
      <c r="L321" s="51"/>
      <c r="M321" s="51"/>
      <c r="N321" s="51"/>
      <c r="O321" s="37"/>
      <c r="S321" s="54" t="s">
        <v>843</v>
      </c>
      <c r="U321" s="37"/>
      <c r="X321" s="54"/>
      <c r="Z321" s="37"/>
      <c r="AC321" s="54"/>
      <c r="AE321" s="37"/>
      <c r="AH321" s="54"/>
      <c r="AJ321" s="37"/>
      <c r="AM321" s="54"/>
    </row>
    <row r="322" spans="1:39" ht="12.75" customHeight="1">
      <c r="A322" s="200">
        <v>205</v>
      </c>
      <c r="B322" s="201">
        <v>45315</v>
      </c>
      <c r="C322" s="53"/>
      <c r="D322" s="53" t="s">
        <v>315</v>
      </c>
      <c r="E322" s="202" t="s">
        <v>577</v>
      </c>
      <c r="F322" s="51" t="s">
        <v>867</v>
      </c>
      <c r="G322" s="51"/>
      <c r="H322" s="51"/>
      <c r="I322" s="51">
        <v>2077</v>
      </c>
      <c r="J322" s="51" t="s">
        <v>578</v>
      </c>
      <c r="K322" s="51"/>
      <c r="L322" s="51"/>
      <c r="M322" s="51"/>
      <c r="N322" s="51"/>
      <c r="O322" s="37"/>
      <c r="S322" s="54" t="s">
        <v>855</v>
      </c>
      <c r="U322" s="37"/>
      <c r="X322" s="54"/>
      <c r="Z322" s="37"/>
      <c r="AC322" s="54"/>
      <c r="AE322" s="37"/>
      <c r="AH322" s="54"/>
      <c r="AJ322" s="37"/>
      <c r="AM322" s="54"/>
    </row>
    <row r="323" spans="1:39" ht="12.75" customHeight="1">
      <c r="A323" s="200">
        <v>206</v>
      </c>
      <c r="B323" s="201">
        <v>45320</v>
      </c>
      <c r="C323" s="53"/>
      <c r="D323" s="53" t="s">
        <v>868</v>
      </c>
      <c r="E323" s="202" t="s">
        <v>577</v>
      </c>
      <c r="F323" s="51" t="s">
        <v>869</v>
      </c>
      <c r="G323" s="51"/>
      <c r="H323" s="51"/>
      <c r="I323" s="51">
        <v>2906</v>
      </c>
      <c r="J323" s="51" t="s">
        <v>578</v>
      </c>
      <c r="K323" s="51"/>
      <c r="L323" s="51"/>
      <c r="M323" s="51"/>
      <c r="N323" s="51"/>
      <c r="O323" s="37"/>
      <c r="S323" s="54" t="s">
        <v>843</v>
      </c>
      <c r="U323" s="37"/>
      <c r="X323" s="54"/>
      <c r="Z323" s="37"/>
      <c r="AC323" s="54"/>
      <c r="AE323" s="37"/>
      <c r="AH323" s="54"/>
      <c r="AJ323" s="37"/>
      <c r="AM323" s="54"/>
    </row>
    <row r="324" spans="1:39" ht="12.75" customHeight="1">
      <c r="A324" s="200">
        <v>207</v>
      </c>
      <c r="B324" s="201">
        <v>45331</v>
      </c>
      <c r="C324" s="53"/>
      <c r="D324" s="53" t="s">
        <v>528</v>
      </c>
      <c r="E324" s="202" t="s">
        <v>577</v>
      </c>
      <c r="F324" s="51" t="s">
        <v>876</v>
      </c>
      <c r="G324" s="51"/>
      <c r="H324" s="51"/>
      <c r="I324" s="51">
        <v>4096</v>
      </c>
      <c r="J324" s="51" t="s">
        <v>578</v>
      </c>
      <c r="K324" s="51"/>
      <c r="L324" s="51"/>
      <c r="M324" s="51"/>
      <c r="N324" s="51"/>
      <c r="O324" s="37"/>
      <c r="S324" s="54" t="s">
        <v>843</v>
      </c>
      <c r="U324" s="37"/>
      <c r="X324" s="54"/>
      <c r="Z324" s="37"/>
      <c r="AC324" s="54"/>
      <c r="AE324" s="37"/>
      <c r="AH324" s="54"/>
      <c r="AJ324" s="37"/>
      <c r="AM324" s="54"/>
    </row>
    <row r="325" spans="1:39" ht="12.75" customHeight="1">
      <c r="A325" s="200">
        <v>208</v>
      </c>
      <c r="B325" s="201">
        <v>45345</v>
      </c>
      <c r="C325" s="53"/>
      <c r="D325" s="53" t="s">
        <v>61</v>
      </c>
      <c r="E325" s="202" t="s">
        <v>577</v>
      </c>
      <c r="F325" s="51" t="s">
        <v>904</v>
      </c>
      <c r="G325" s="51"/>
      <c r="H325" s="51"/>
      <c r="I325" s="51">
        <v>2627</v>
      </c>
      <c r="J325" s="51" t="s">
        <v>578</v>
      </c>
      <c r="K325" s="51"/>
      <c r="L325" s="51"/>
      <c r="M325" s="51"/>
      <c r="N325" s="53"/>
      <c r="O325" s="37"/>
      <c r="S325" s="54" t="s">
        <v>855</v>
      </c>
      <c r="U325" s="37"/>
      <c r="X325" s="54"/>
      <c r="Z325" s="37"/>
      <c r="AC325" s="54"/>
      <c r="AE325" s="37"/>
      <c r="AH325" s="54"/>
      <c r="AJ325" s="37"/>
      <c r="AM325" s="54"/>
    </row>
    <row r="326" spans="1:39" ht="12.75" customHeight="1">
      <c r="A326" s="200">
        <v>209</v>
      </c>
      <c r="B326" s="201">
        <v>45356</v>
      </c>
      <c r="C326" s="53"/>
      <c r="D326" s="53" t="s">
        <v>848</v>
      </c>
      <c r="E326" s="202" t="s">
        <v>577</v>
      </c>
      <c r="F326" s="51" t="s">
        <v>947</v>
      </c>
      <c r="G326" s="51"/>
      <c r="H326" s="51"/>
      <c r="I326" s="51">
        <v>1170</v>
      </c>
      <c r="J326" s="51" t="s">
        <v>578</v>
      </c>
      <c r="K326" s="51"/>
      <c r="L326" s="51"/>
      <c r="M326" s="51"/>
      <c r="N326" s="53"/>
      <c r="O326" s="37"/>
      <c r="S326" s="54" t="s">
        <v>984</v>
      </c>
      <c r="U326" s="37"/>
      <c r="X326" s="54"/>
      <c r="Z326" s="37"/>
      <c r="AC326" s="54"/>
      <c r="AE326" s="37"/>
      <c r="AH326" s="54"/>
      <c r="AJ326" s="37"/>
      <c r="AM326" s="54"/>
    </row>
    <row r="327" spans="1:39" ht="12.75" customHeight="1">
      <c r="B327" s="203" t="s">
        <v>823</v>
      </c>
      <c r="F327" s="54"/>
      <c r="G327" s="54"/>
      <c r="H327" s="54"/>
      <c r="I327" s="54"/>
      <c r="J327" s="37"/>
      <c r="K327" s="54"/>
      <c r="L327" s="54"/>
      <c r="M327" s="54"/>
      <c r="O327" s="37"/>
      <c r="S327" s="54"/>
      <c r="U327" s="37"/>
      <c r="X327" s="54"/>
      <c r="Z327" s="37"/>
      <c r="AC327" s="54"/>
      <c r="AE327" s="37"/>
      <c r="AH327" s="54"/>
      <c r="AJ327" s="37"/>
      <c r="AM327" s="54"/>
    </row>
    <row r="328" spans="1:39" ht="12.75" customHeight="1">
      <c r="A328" s="204"/>
      <c r="F328" s="54"/>
      <c r="G328" s="54"/>
      <c r="H328" s="54"/>
      <c r="I328" s="54"/>
      <c r="J328" s="37"/>
      <c r="K328" s="54"/>
      <c r="L328" s="54"/>
      <c r="M328" s="54"/>
      <c r="O328" s="37"/>
      <c r="S328" s="54"/>
      <c r="U328" s="37"/>
      <c r="X328" s="54"/>
      <c r="Z328" s="37"/>
      <c r="AC328" s="54"/>
      <c r="AE328" s="37"/>
      <c r="AH328" s="54"/>
      <c r="AJ328" s="37"/>
      <c r="AM328" s="54"/>
    </row>
    <row r="329" spans="1:39" ht="12.75" customHeight="1">
      <c r="A329" s="204"/>
      <c r="F329" s="54"/>
      <c r="G329" s="54"/>
      <c r="H329" s="54"/>
      <c r="I329" s="54"/>
      <c r="J329" s="37"/>
      <c r="K329" s="54"/>
      <c r="L329" s="54"/>
      <c r="M329" s="54"/>
      <c r="O329" s="37"/>
      <c r="S329" s="54"/>
    </row>
    <row r="330" spans="1:39" ht="12.75" customHeight="1">
      <c r="A330" s="51"/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1:39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1:39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1:39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1:3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1:3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1:3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</sheetData>
  <autoFilter ref="S1:S325"/>
  <mergeCells count="33">
    <mergeCell ref="J74:J75"/>
    <mergeCell ref="P74:P75"/>
    <mergeCell ref="A74:A75"/>
    <mergeCell ref="B74:B75"/>
    <mergeCell ref="O74:O75"/>
    <mergeCell ref="M74:M75"/>
    <mergeCell ref="M79:M80"/>
    <mergeCell ref="O79:O80"/>
    <mergeCell ref="P79:P80"/>
    <mergeCell ref="A83:A84"/>
    <mergeCell ref="B83:B84"/>
    <mergeCell ref="J83:J84"/>
    <mergeCell ref="A79:A80"/>
    <mergeCell ref="B79:B80"/>
    <mergeCell ref="J79:J80"/>
    <mergeCell ref="O83:O84"/>
    <mergeCell ref="P83:P84"/>
    <mergeCell ref="M83:M84"/>
    <mergeCell ref="M89:M90"/>
    <mergeCell ref="O89:O90"/>
    <mergeCell ref="P89:P90"/>
    <mergeCell ref="O93:O94"/>
    <mergeCell ref="P93:P94"/>
    <mergeCell ref="M93:M94"/>
    <mergeCell ref="J89:J90"/>
    <mergeCell ref="A89:A90"/>
    <mergeCell ref="B89:B90"/>
    <mergeCell ref="J96:J97"/>
    <mergeCell ref="A96:A97"/>
    <mergeCell ref="B96:B97"/>
    <mergeCell ref="A93:A94"/>
    <mergeCell ref="B93:B94"/>
    <mergeCell ref="J93:J94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45 K85 K79:K80 K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2023-07-25T18:59:36Z</cp:lastPrinted>
  <dcterms:created xsi:type="dcterms:W3CDTF">2015-06-08T02:34:00Z</dcterms:created>
  <dcterms:modified xsi:type="dcterms:W3CDTF">2024-03-16T04:09:34Z</dcterms:modified>
</cp:coreProperties>
</file>