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95D25159-2FB8-4F40-B451-D0E603CCDD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F&amp;O)'!$S$1:$S$305</definedName>
  </definedNames>
  <calcPr calcId="191029"/>
</workbook>
</file>

<file path=xl/calcChain.xml><?xml version="1.0" encoding="utf-8"?>
<calcChain xmlns="http://schemas.openxmlformats.org/spreadsheetml/2006/main">
  <c r="L60" i="6" l="1"/>
  <c r="K60" i="6"/>
  <c r="P26" i="6"/>
  <c r="L58" i="6"/>
  <c r="K58" i="6"/>
  <c r="M58" i="6" s="1"/>
  <c r="M60" i="6" l="1"/>
  <c r="K82" i="6"/>
  <c r="M82" i="6" s="1"/>
  <c r="L56" i="6"/>
  <c r="K56" i="6"/>
  <c r="L51" i="6"/>
  <c r="K51" i="6"/>
  <c r="M56" i="6" l="1"/>
  <c r="M51" i="6"/>
  <c r="L57" i="6"/>
  <c r="K57" i="6"/>
  <c r="M57" i="6" s="1"/>
  <c r="P25" i="6"/>
  <c r="K79" i="6"/>
  <c r="M79" i="6" s="1"/>
  <c r="L54" i="6"/>
  <c r="K54" i="6"/>
  <c r="L55" i="6"/>
  <c r="M55" i="6" s="1"/>
  <c r="K55" i="6"/>
  <c r="M54" i="6" l="1"/>
  <c r="P88" i="6"/>
  <c r="P87" i="6"/>
  <c r="P86" i="6"/>
  <c r="L12" i="6"/>
  <c r="K12" i="6"/>
  <c r="M12" i="6" s="1"/>
  <c r="P24" i="6"/>
  <c r="P23" i="6"/>
  <c r="M76" i="6"/>
  <c r="K76" i="6"/>
  <c r="L53" i="6"/>
  <c r="K53" i="6"/>
  <c r="K52" i="6"/>
  <c r="L52" i="6"/>
  <c r="M52" i="6" s="1"/>
  <c r="L21" i="6"/>
  <c r="K21" i="6"/>
  <c r="M21" i="6" l="1"/>
  <c r="M53" i="6"/>
  <c r="L50" i="6"/>
  <c r="K50" i="6"/>
  <c r="L49" i="6"/>
  <c r="K49" i="6"/>
  <c r="K78" i="6"/>
  <c r="M78" i="6" s="1"/>
  <c r="K77" i="6"/>
  <c r="M50" i="6" l="1"/>
  <c r="M49" i="6"/>
  <c r="K74" i="6"/>
  <c r="M74" i="6" s="1"/>
  <c r="L20" i="6"/>
  <c r="K20" i="6"/>
  <c r="L10" i="6"/>
  <c r="K10" i="6"/>
  <c r="L47" i="6"/>
  <c r="K47" i="6"/>
  <c r="L48" i="6"/>
  <c r="K48" i="6"/>
  <c r="K70" i="6"/>
  <c r="K69" i="6"/>
  <c r="K75" i="6"/>
  <c r="M75" i="6" s="1"/>
  <c r="L44" i="6"/>
  <c r="K44" i="6"/>
  <c r="L45" i="6"/>
  <c r="K45" i="6"/>
  <c r="L46" i="6"/>
  <c r="K46" i="6"/>
  <c r="M46" i="6" s="1"/>
  <c r="K291" i="6"/>
  <c r="L291" i="6" s="1"/>
  <c r="K72" i="6"/>
  <c r="K71" i="6"/>
  <c r="K73" i="6"/>
  <c r="M73" i="6" s="1"/>
  <c r="M20" i="6" l="1"/>
  <c r="M48" i="6"/>
  <c r="M10" i="6"/>
  <c r="M47" i="6"/>
  <c r="M44" i="6"/>
  <c r="M45" i="6"/>
  <c r="L13" i="6"/>
  <c r="K13" i="6"/>
  <c r="L19" i="6"/>
  <c r="K19" i="6"/>
  <c r="K68" i="6"/>
  <c r="M68" i="6" s="1"/>
  <c r="M19" i="6" l="1"/>
  <c r="M13" i="6"/>
  <c r="L43" i="6"/>
  <c r="K43" i="6"/>
  <c r="L38" i="6"/>
  <c r="K38" i="6"/>
  <c r="L42" i="6"/>
  <c r="K42" i="6"/>
  <c r="M39" i="6"/>
  <c r="L39" i="6"/>
  <c r="K39" i="6"/>
  <c r="L22" i="6"/>
  <c r="K22" i="6"/>
  <c r="M22" i="6" s="1"/>
  <c r="L17" i="6"/>
  <c r="K17" i="6"/>
  <c r="K295" i="6"/>
  <c r="L295" i="6" s="1"/>
  <c r="L14" i="6"/>
  <c r="K14" i="6"/>
  <c r="L41" i="6"/>
  <c r="K41" i="6"/>
  <c r="L40" i="6"/>
  <c r="K40" i="6"/>
  <c r="M42" i="6" l="1"/>
  <c r="M17" i="6"/>
  <c r="M40" i="6"/>
  <c r="M38" i="6"/>
  <c r="M43" i="6"/>
  <c r="M14" i="6"/>
  <c r="M41" i="6"/>
  <c r="P18" i="6" l="1"/>
  <c r="P16" i="6" l="1"/>
  <c r="K300" i="6" l="1"/>
  <c r="L300" i="6" s="1"/>
  <c r="P15" i="6" l="1"/>
  <c r="P11" i="6" l="1"/>
  <c r="K292" i="6" l="1"/>
  <c r="L292" i="6" s="1"/>
  <c r="K286" i="6"/>
  <c r="L286" i="6" s="1"/>
  <c r="K294" i="6" l="1"/>
  <c r="L294" i="6" s="1"/>
  <c r="K282" i="6" l="1"/>
  <c r="L282" i="6" s="1"/>
  <c r="K283" i="6" l="1"/>
  <c r="L283" i="6" s="1"/>
  <c r="K276" i="6"/>
  <c r="L276" i="6" s="1"/>
  <c r="K293" i="6" l="1"/>
  <c r="L293" i="6" s="1"/>
  <c r="K287" i="6"/>
  <c r="L287" i="6" s="1"/>
  <c r="K289" i="6" l="1"/>
  <c r="L289" i="6" s="1"/>
  <c r="L6" i="2" l="1"/>
  <c r="K6" i="3"/>
  <c r="D7" i="5" l="1"/>
  <c r="M7" i="6"/>
  <c r="K284" i="6" l="1"/>
  <c r="L284" i="6" s="1"/>
  <c r="K281" i="6" l="1"/>
  <c r="L281" i="6" s="1"/>
  <c r="K285" i="6" l="1"/>
  <c r="L285" i="6" s="1"/>
  <c r="K280" i="6"/>
  <c r="L280" i="6" s="1"/>
  <c r="K279" i="6"/>
  <c r="L279" i="6" s="1"/>
  <c r="K277" i="6"/>
  <c r="L277" i="6" s="1"/>
  <c r="H275" i="6"/>
  <c r="K275" i="6" s="1"/>
  <c r="L275" i="6" s="1"/>
  <c r="K274" i="6"/>
  <c r="L274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F243" i="6"/>
  <c r="K243" i="6" s="1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F237" i="6"/>
  <c r="K237" i="6" s="1"/>
  <c r="L237" i="6" s="1"/>
  <c r="F236" i="6"/>
  <c r="K236" i="6" s="1"/>
  <c r="L236" i="6" s="1"/>
  <c r="K235" i="6"/>
  <c r="L235" i="6" s="1"/>
  <c r="F234" i="6"/>
  <c r="K234" i="6" s="1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8" i="6"/>
  <c r="L218" i="6" s="1"/>
  <c r="K216" i="6"/>
  <c r="L216" i="6" s="1"/>
  <c r="K215" i="6"/>
  <c r="L215" i="6" s="1"/>
  <c r="F214" i="6"/>
  <c r="K214" i="6" s="1"/>
  <c r="L214" i="6" s="1"/>
  <c r="K213" i="6"/>
  <c r="L213" i="6" s="1"/>
  <c r="K210" i="6"/>
  <c r="L210" i="6" s="1"/>
  <c r="K209" i="6"/>
  <c r="L209" i="6" s="1"/>
  <c r="K208" i="6"/>
  <c r="L208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8" i="6"/>
  <c r="L188" i="6" s="1"/>
  <c r="K186" i="6"/>
  <c r="L186" i="6" s="1"/>
  <c r="K184" i="6"/>
  <c r="L184" i="6" s="1"/>
  <c r="K182" i="6"/>
  <c r="L182" i="6" s="1"/>
  <c r="K181" i="6"/>
  <c r="L181" i="6" s="1"/>
  <c r="K180" i="6"/>
  <c r="L180" i="6" s="1"/>
  <c r="K178" i="6"/>
  <c r="L178" i="6" s="1"/>
  <c r="K177" i="6"/>
  <c r="L177" i="6" s="1"/>
  <c r="K176" i="6"/>
  <c r="L176" i="6" s="1"/>
  <c r="K175" i="6"/>
  <c r="K174" i="6"/>
  <c r="L174" i="6" s="1"/>
  <c r="K173" i="6"/>
  <c r="L173" i="6" s="1"/>
  <c r="K171" i="6"/>
  <c r="L171" i="6" s="1"/>
  <c r="K170" i="6"/>
  <c r="L170" i="6" s="1"/>
  <c r="K169" i="6"/>
  <c r="L169" i="6" s="1"/>
  <c r="K168" i="6"/>
  <c r="L168" i="6" s="1"/>
  <c r="K167" i="6"/>
  <c r="L167" i="6" s="1"/>
  <c r="F166" i="6"/>
  <c r="K166" i="6" s="1"/>
  <c r="L166" i="6" s="1"/>
  <c r="H165" i="6"/>
  <c r="K165" i="6" s="1"/>
  <c r="L165" i="6" s="1"/>
  <c r="K162" i="6"/>
  <c r="L162" i="6" s="1"/>
  <c r="K161" i="6"/>
  <c r="L161" i="6" s="1"/>
  <c r="K160" i="6"/>
  <c r="L160" i="6" s="1"/>
  <c r="K159" i="6"/>
  <c r="L159" i="6" s="1"/>
  <c r="K158" i="6"/>
  <c r="L158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H131" i="6"/>
  <c r="K131" i="6" s="1"/>
  <c r="L131" i="6" s="1"/>
  <c r="F130" i="6"/>
  <c r="K130" i="6" s="1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6" i="4"/>
</calcChain>
</file>

<file path=xl/sharedStrings.xml><?xml version="1.0" encoding="utf-8"?>
<sst xmlns="http://schemas.openxmlformats.org/spreadsheetml/2006/main" count="3834" uniqueCount="1303">
  <si>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</si>
  <si>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</si>
  <si>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</si>
  <si>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</si>
  <si>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</si>
  <si>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</si>
  <si>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</si>
  <si>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</si>
  <si>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</si>
  <si>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</si>
  <si>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</si>
  <si>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</si>
  <si>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</si>
  <si>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</si>
  <si>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</si>
  <si>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</si>
  <si>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</si>
  <si>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</si>
  <si>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</si>
  <si>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</si>
  <si>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</si>
  <si>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</si>
  <si>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</si>
  <si>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</si>
  <si>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</si>
  <si>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</si>
  <si>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</si>
  <si>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</si>
  <si>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</si>
  <si>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</si>
  <si>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</si>
  <si>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</si>
  <si>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</si>
  <si>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</si>
  <si>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</si>
  <si>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</si>
  <si>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</si>
  <si>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</si>
  <si>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</si>
  <si>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</si>
  <si>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</si>
  <si>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</si>
  <si>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</si>
  <si>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</si>
  <si>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</si>
  <si>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</si>
  <si>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</si>
  <si>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</si>
  <si>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</si>
  <si>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</si>
  <si>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</si>
  <si>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</si>
  <si>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</si>
  <si>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</si>
  <si>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</si>
  <si>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</si>
  <si>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</si>
  <si>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</si>
  <si>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</si>
  <si>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</si>
  <si>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</si>
  <si>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</si>
  <si>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</si>
  <si>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</si>
  <si>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</si>
  <si>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</si>
  <si>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</si>
  <si>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</si>
  <si>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</si>
  <si>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</si>
  <si>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</si>
  <si>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</si>
  <si>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</si>
  <si>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</si>
  <si>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</si>
  <si>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</si>
  <si>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</si>
  <si>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</si>
  <si>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</si>
  <si>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</si>
  <si>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</si>
  <si>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</si>
  <si>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</si>
  <si>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</si>
  <si>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</si>
  <si>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</si>
  <si>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</si>
  <si>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</si>
  <si>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</si>
  <si>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</si>
  <si>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</si>
  <si>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</si>
  <si>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</si>
  <si>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</si>
  <si>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</si>
  <si>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</si>
  <si>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</si>
  <si>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</si>
  <si>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</si>
  <si>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</si>
  <si>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</si>
  <si>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</si>
  <si>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</si>
  <si>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</si>
  <si>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</si>
  <si>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</si>
  <si>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</si>
  <si>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</si>
  <si>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</si>
  <si>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</si>
  <si>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</si>
  <si>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</si>
  <si>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</si>
  <si>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</si>
  <si>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</si>
  <si>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</si>
  <si>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</si>
  <si>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</si>
  <si>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</si>
  <si>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</si>
  <si>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</si>
  <si>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</si>
  <si>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</si>
  <si>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</si>
  <si>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</si>
  <si>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</si>
  <si>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</si>
  <si>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</si>
  <si>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</si>
  <si>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</si>
  <si>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</si>
  <si>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</si>
  <si>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</si>
  <si>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</si>
  <si>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</si>
  <si>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</si>
  <si>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</si>
  <si>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</si>
  <si>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</si>
  <si>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</si>
  <si>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</si>
  <si>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</si>
  <si>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</si>
  <si>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</si>
  <si>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</si>
  <si>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</si>
  <si>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</si>
  <si>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</si>
  <si>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</si>
  <si>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</si>
  <si>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</si>
  <si>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</si>
  <si>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</si>
  <si>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</si>
  <si>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</si>
  <si>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</si>
  <si>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</si>
  <si>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</si>
  <si>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</si>
  <si>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</si>
  <si>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</si>
  <si>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</si>
  <si>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</si>
  <si>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</si>
  <si>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</si>
  <si>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</si>
  <si>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</si>
  <si>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</si>
  <si>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</si>
  <si>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</si>
  <si>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</si>
  <si>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</si>
  <si>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</si>
  <si>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</si>
  <si>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</si>
  <si>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</si>
  <si>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</si>
  <si>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</si>
  <si>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</si>
  <si>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</si>
  <si>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</si>
  <si>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</si>
  <si>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</si>
  <si>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</si>
  <si>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</si>
  <si>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</si>
  <si>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</si>
  <si>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</si>
  <si>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</si>
  <si>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</si>
  <si>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</si>
  <si>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</si>
  <si>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</si>
  <si>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</si>
  <si>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</si>
  <si>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</si>
  <si>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</si>
  <si>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</si>
  <si>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</si>
  <si>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</si>
  <si>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</si>
  <si>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</si>
  <si>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</si>
  <si>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</si>
  <si>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</si>
  <si>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</si>
  <si>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</si>
  <si>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</si>
  <si>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</si>
  <si>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</si>
  <si>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</si>
  <si>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</si>
  <si>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</si>
  <si>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</si>
  <si>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</si>
  <si>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</si>
  <si>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</si>
  <si>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</si>
  <si>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</si>
  <si>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</si>
  <si>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</si>
  <si>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</si>
  <si>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</si>
  <si>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</si>
  <si>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</si>
  <si>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</si>
  <si>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</si>
  <si>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</si>
  <si>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</si>
  <si>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</si>
  <si>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</si>
  <si>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</si>
  <si>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</si>
  <si>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</si>
  <si>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</si>
  <si>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</si>
  <si>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</si>
  <si>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</si>
  <si>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</si>
  <si>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</si>
  <si>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</si>
  <si>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</si>
  <si>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</si>
  <si>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</si>
  <si>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</si>
  <si>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</si>
  <si>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</si>
  <si>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</si>
  <si>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</si>
  <si>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</si>
  <si>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</si>
  <si>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</si>
  <si>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</si>
  <si>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</si>
  <si>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</si>
  <si>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</si>
  <si>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</si>
  <si>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</si>
  <si>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</si>
  <si>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</si>
  <si>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</si>
  <si>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</si>
  <si>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</si>
  <si>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</si>
  <si>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</si>
  <si>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</si>
  <si>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</si>
  <si>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</si>
  <si>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</si>
  <si>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</si>
  <si>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</si>
  <si>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</si>
  <si>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</si>
  <si>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</si>
  <si>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</si>
  <si>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</si>
  <si>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</si>
  <si>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</si>
  <si>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</si>
  <si>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</si>
  <si>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</si>
  <si>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</si>
  <si>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</si>
  <si>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</si>
  <si>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</si>
  <si>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</si>
  <si>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</si>
  <si>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</si>
  <si>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</si>
  <si>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</si>
  <si>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</si>
  <si>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</si>
  <si>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</si>
  <si>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</si>
  <si>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</si>
  <si>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</si>
  <si>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</si>
  <si>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</si>
  <si>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</si>
  <si>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</si>
  <si>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</si>
  <si>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</si>
  <si>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</si>
  <si>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</si>
  <si>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</si>
  <si>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</si>
  <si>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</si>
  <si>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</si>
  <si>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</si>
  <si>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</si>
  <si>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</si>
  <si>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</si>
  <si>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</si>
  <si>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</si>
  <si>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</si>
  <si>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</si>
  <si>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</si>
  <si>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</si>
  <si>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</si>
  <si>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</si>
  <si>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</si>
  <si>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</si>
  <si>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</si>
  <si>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</si>
  <si>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</si>
  <si>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</si>
  <si>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</si>
  <si>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</si>
  <si>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</si>
  <si>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</si>
  <si>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</si>
  <si>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</si>
  <si>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</si>
  <si>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</si>
  <si>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</si>
  <si>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</si>
  <si>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</si>
  <si>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</si>
  <si>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</si>
  <si>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</si>
  <si>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</si>
  <si>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</si>
  <si>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</si>
  <si>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</si>
  <si>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</si>
  <si>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</si>
  <si>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</si>
  <si>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</si>
  <si>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</si>
  <si>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</si>
  <si>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</si>
  <si>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</si>
  <si>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</si>
  <si>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</si>
  <si>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</si>
  <si>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</si>
  <si>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</si>
  <si>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</si>
  <si>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</si>
  <si>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</si>
  <si>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</si>
  <si>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</si>
  <si>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</si>
  <si>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</si>
  <si>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</si>
  <si>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</si>
  <si>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</si>
  <si>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</si>
  <si>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</si>
  <si>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</si>
  <si>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</si>
  <si>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</si>
  <si>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</si>
  <si>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</si>
  <si>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</si>
  <si>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</si>
  <si>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</si>
  <si>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</si>
  <si>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</si>
  <si>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</si>
  <si>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</si>
  <si>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</si>
  <si>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</si>
  <si>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</si>
  <si>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</si>
  <si>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</si>
  <si>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</si>
  <si>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</si>
  <si>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</si>
  <si>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</si>
  <si>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</si>
  <si>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</si>
  <si>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</si>
  <si>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</si>
  <si>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</si>
  <si>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</si>
  <si>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</si>
  <si>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</si>
  <si>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</si>
  <si>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</si>
  <si>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</si>
  <si>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</si>
  <si>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</si>
  <si>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</si>
  <si>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</si>
  <si>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</si>
  <si>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</si>
  <si>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</si>
  <si>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</si>
  <si>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</si>
  <si>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</si>
  <si>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</si>
  <si>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</si>
  <si>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</si>
  <si>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</si>
  <si>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</si>
  <si>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</si>
  <si>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</si>
  <si>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</si>
  <si>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</si>
  <si>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</si>
  <si>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</si>
  <si>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</si>
  <si>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</si>
  <si>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</si>
  <si>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</si>
  <si>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</si>
  <si>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</si>
  <si>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</si>
  <si>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</si>
  <si>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</si>
  <si>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</si>
  <si>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</si>
  <si>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</si>
  <si>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</si>
  <si>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</si>
  <si>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</si>
  <si>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</si>
  <si>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</si>
  <si>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</si>
  <si>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</si>
  <si>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</si>
  <si>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</si>
  <si>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</si>
  <si>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</si>
  <si>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</si>
  <si>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</si>
  <si>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</si>
  <si>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</si>
  <si>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</si>
  <si>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</si>
  <si>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</si>
  <si>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</si>
  <si>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</si>
  <si>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</si>
  <si>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</si>
  <si>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</si>
  <si>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</si>
  <si>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</si>
  <si>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</si>
  <si>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</si>
  <si>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</si>
  <si>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</si>
  <si>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</si>
  <si>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</si>
  <si>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</si>
  <si>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</si>
  <si>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</si>
  <si>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</si>
  <si>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</si>
  <si>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</si>
  <si>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</si>
  <si>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</si>
  <si>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</si>
  <si>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</si>
  <si>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</si>
  <si>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</si>
  <si>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</si>
  <si>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</si>
  <si>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</si>
  <si>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</si>
  <si>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</si>
  <si>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</si>
  <si>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</si>
  <si>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</si>
  <si>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</si>
  <si>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</si>
  <si>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</si>
  <si>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</si>
  <si>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</si>
  <si>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</si>
  <si>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</si>
  <si>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</si>
  <si>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</si>
  <si>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</si>
  <si>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</si>
  <si>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</si>
  <si>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</si>
  <si>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</si>
  <si>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</si>
  <si>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</si>
  <si>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</si>
  <si>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</si>
  <si>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</si>
  <si>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</si>
  <si>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</si>
  <si>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</si>
  <si>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</si>
  <si>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</si>
  <si>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</si>
  <si>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</si>
  <si>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</si>
  <si>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</si>
  <si>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</si>
  <si>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</si>
  <si>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</si>
  <si>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</si>
  <si>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</si>
  <si>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</si>
  <si>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</si>
  <si>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</si>
  <si>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</si>
  <si>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</si>
  <si>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</si>
  <si>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</si>
  <si>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</si>
  <si>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</si>
  <si>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</si>
  <si>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</si>
  <si>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</si>
  <si>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</si>
  <si>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</si>
  <si>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</si>
  <si>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</si>
  <si>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</si>
  <si>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</si>
  <si>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</si>
  <si>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</si>
  <si>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</si>
  <si>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</si>
  <si>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</si>
  <si>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</si>
  <si>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</si>
  <si>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</si>
  <si>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</si>
  <si>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</si>
  <si>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</si>
  <si>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</si>
  <si>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</si>
  <si>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</si>
  <si>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</si>
  <si>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</si>
  <si>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</si>
  <si>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</si>
  <si>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</si>
  <si>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</si>
  <si>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</si>
  <si>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</si>
  <si>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</si>
  <si>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</si>
  <si>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</si>
  <si>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</si>
  <si>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</si>
  <si>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</si>
  <si>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</si>
  <si>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</si>
  <si>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</si>
  <si>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</si>
  <si>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</si>
  <si>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</si>
  <si>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</si>
  <si>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</si>
  <si>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</si>
  <si>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</si>
  <si>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</si>
  <si>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</si>
  <si>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</si>
  <si>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</si>
  <si>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</si>
  <si>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</si>
  <si>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</si>
  <si>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</si>
  <si>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</si>
  <si>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</si>
  <si>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</si>
  <si>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</si>
  <si>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</si>
  <si>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</si>
  <si>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</si>
  <si>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</si>
  <si>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</si>
  <si>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</si>
  <si>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</si>
  <si>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</si>
  <si>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</si>
  <si>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</si>
  <si>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</si>
  <si>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</si>
  <si>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</si>
  <si>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</si>
  <si>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</si>
  <si>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</si>
  <si>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</si>
  <si>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</si>
  <si>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</si>
  <si>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</si>
  <si>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</si>
  <si>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</si>
  <si>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</si>
  <si>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</si>
  <si>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</si>
  <si>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</si>
  <si>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</si>
  <si>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</si>
  <si>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</si>
  <si>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</si>
  <si>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</si>
  <si>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</si>
  <si>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</si>
  <si>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</si>
  <si>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</si>
  <si>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</si>
  <si>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</si>
  <si>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</si>
  <si>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</si>
  <si>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</si>
  <si>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</si>
  <si>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</si>
  <si>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</si>
  <si>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</si>
  <si>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</si>
  <si>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</si>
  <si>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</si>
  <si>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</si>
  <si>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</si>
  <si>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</si>
  <si>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</si>
  <si>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</si>
  <si>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</si>
  <si>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</si>
  <si>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</si>
  <si>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</si>
  <si>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</si>
  <si>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</si>
  <si>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</si>
  <si>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</si>
  <si>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</si>
  <si>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</si>
  <si>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</si>
  <si>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</si>
  <si>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</si>
  <si>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</si>
  <si>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</si>
  <si>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</si>
  <si>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</si>
  <si>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</si>
  <si>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</si>
  <si>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</si>
  <si>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</si>
  <si>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</si>
  <si>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</si>
  <si>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</si>
  <si>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</si>
  <si>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</si>
  <si>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</si>
  <si>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</si>
  <si>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</si>
  <si>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</si>
  <si>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</si>
  <si>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</si>
  <si>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</si>
  <si>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</si>
  <si>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</si>
  <si>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</si>
  <si>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</si>
  <si>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</si>
  <si>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</si>
  <si>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</si>
  <si>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</si>
  <si>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</si>
  <si>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</si>
  <si>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</si>
  <si>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</si>
  <si>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</si>
  <si>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</si>
  <si>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</si>
  <si>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</si>
  <si>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</si>
  <si>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</si>
  <si>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</si>
  <si>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</si>
  <si>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</si>
  <si>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</si>
  <si>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</si>
  <si>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</si>
  <si>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</si>
  <si>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</si>
  <si>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</si>
  <si>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</si>
  <si>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</si>
  <si>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</si>
  <si>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</si>
  <si>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</si>
  <si>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</si>
  <si>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</si>
  <si>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</si>
  <si>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</si>
  <si>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</si>
  <si>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</si>
  <si>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</si>
  <si>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</si>
  <si>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</si>
  <si>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</si>
  <si>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</si>
  <si>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</si>
  <si>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</si>
  <si>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</si>
  <si>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</si>
  <si>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</si>
  <si>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</si>
  <si>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</si>
  <si>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</si>
  <si>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</si>
  <si>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</si>
  <si>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</si>
  <si>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</si>
  <si>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</si>
  <si>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</si>
  <si>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</si>
  <si>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</si>
  <si>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</si>
  <si>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</si>
  <si>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</si>
  <si>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</si>
  <si>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</si>
  <si>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</si>
  <si>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</si>
  <si>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</si>
  <si>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</si>
  <si>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</si>
  <si>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</si>
  <si>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</si>
  <si>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</si>
  <si>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</si>
  <si>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</si>
  <si>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</si>
  <si>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</si>
  <si>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</si>
  <si>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</si>
  <si>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</si>
  <si>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</si>
  <si>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</si>
  <si>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</si>
  <si>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</si>
  <si>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</si>
  <si>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</si>
  <si>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</si>
  <si>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</si>
  <si>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</si>
  <si>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</si>
  <si>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</si>
  <si>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</si>
  <si>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</si>
  <si>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</si>
  <si>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</si>
  <si>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</si>
  <si>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</si>
  <si>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</si>
  <si>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</si>
  <si>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</si>
  <si>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</si>
  <si>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</si>
  <si>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</si>
  <si>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</si>
  <si>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</si>
  <si>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</si>
  <si>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</si>
  <si>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</si>
  <si>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</si>
  <si>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</si>
  <si>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</si>
  <si>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</si>
  <si>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</si>
  <si>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</si>
  <si>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</si>
  <si>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</si>
  <si>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</si>
  <si>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</si>
  <si>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</si>
  <si>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</si>
  <si>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</si>
  <si>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</si>
  <si>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</si>
  <si>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</si>
  <si>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</si>
  <si>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</si>
  <si>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</si>
  <si>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</si>
  <si>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</si>
  <si>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</si>
  <si>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</si>
  <si>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</si>
  <si>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</si>
  <si>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</si>
  <si>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</si>
  <si>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</si>
  <si>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</si>
  <si>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</si>
  <si>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</si>
  <si>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</si>
  <si>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</si>
  <si>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</si>
  <si>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</si>
  <si>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</si>
  <si>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</si>
  <si>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</si>
  <si>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</si>
  <si>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</si>
  <si>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</si>
  <si>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</si>
  <si>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</si>
  <si>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</si>
  <si>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</si>
  <si>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</si>
  <si>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</si>
  <si>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</si>
  <si>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</si>
  <si>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</si>
  <si>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</si>
  <si>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</si>
  <si>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</si>
  <si>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</si>
  <si>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</si>
  <si>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</si>
  <si>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</si>
  <si>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</si>
  <si>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</si>
  <si>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</si>
  <si>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</si>
  <si>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</si>
  <si>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</si>
  <si>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</si>
  <si>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</si>
  <si>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</si>
  <si>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</si>
  <si>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</si>
  <si>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</si>
  <si>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</si>
  <si>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</si>
  <si>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</si>
  <si>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</si>
  <si>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</si>
  <si>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</si>
  <si>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</si>
  <si>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</si>
  <si>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</si>
  <si>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</si>
  <si>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</si>
  <si>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</si>
  <si>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</si>
  <si>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</si>
  <si>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</si>
  <si>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</si>
  <si>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</si>
  <si>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</si>
  <si>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</si>
  <si>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</si>
  <si>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</si>
  <si>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</si>
  <si>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5700-6000</t>
  </si>
  <si>
    <t>EPIGRAL</t>
  </si>
  <si>
    <t>370-375</t>
  </si>
  <si>
    <t>2550-2700</t>
  </si>
  <si>
    <t>285-305</t>
  </si>
  <si>
    <t>330-350</t>
  </si>
  <si>
    <t>990-995</t>
  </si>
  <si>
    <t>3800-4000</t>
  </si>
  <si>
    <t>5400-5450</t>
  </si>
  <si>
    <t>CAPLIPOINT</t>
  </si>
  <si>
    <t>1085-1095</t>
  </si>
  <si>
    <t>Second Buying Date</t>
  </si>
  <si>
    <t>990-1050</t>
  </si>
  <si>
    <t>ARE&amp;M</t>
  </si>
  <si>
    <t>R</t>
  </si>
  <si>
    <t>MULTIPLIER SHARE &amp; STOCK ADVISORS PRIVATE LIMITED</t>
  </si>
  <si>
    <t>ADORWELD</t>
  </si>
  <si>
    <t>204-214</t>
  </si>
  <si>
    <t>119-125</t>
  </si>
  <si>
    <t>Accu &lt;&gt;</t>
  </si>
  <si>
    <t>QE SECURITIES LLP</t>
  </si>
  <si>
    <t>HRTI PRIVATE LIMITED</t>
  </si>
  <si>
    <t>169-174</t>
  </si>
  <si>
    <t>185-195</t>
  </si>
  <si>
    <t>450-470</t>
  </si>
  <si>
    <t>35.9-37</t>
  </si>
  <si>
    <t>40-42</t>
  </si>
  <si>
    <t>174-185</t>
  </si>
  <si>
    <t>AHLUCONT</t>
  </si>
  <si>
    <t>800-815</t>
  </si>
  <si>
    <t>2665-2765</t>
  </si>
  <si>
    <t>3100-3300</t>
  </si>
  <si>
    <t>3100-3200</t>
  </si>
  <si>
    <t>1500-1520</t>
  </si>
  <si>
    <t>106.40-111.40</t>
  </si>
  <si>
    <t>Accu&lt;&gt;</t>
  </si>
  <si>
    <t>UPL DEC FUT</t>
  </si>
  <si>
    <t>582-590</t>
  </si>
  <si>
    <t>ADANIPORTS DEC FUT</t>
  </si>
  <si>
    <t>852-865</t>
  </si>
  <si>
    <t>POWERGRID DEC FUT</t>
  </si>
  <si>
    <t>213-216</t>
  </si>
  <si>
    <t>870-900</t>
  </si>
  <si>
    <t>NIFTY DEC FUT</t>
  </si>
  <si>
    <t>20400-20500</t>
  </si>
  <si>
    <t>CITADEL SECURITIES INDIA MARKETS PRIVATE LIMITED</t>
  </si>
  <si>
    <t>Retail Research Technical Calls &amp; Fundamental Performance Report for the month of December-2023</t>
  </si>
  <si>
    <t>Profit of Rs.105/-</t>
  </si>
  <si>
    <t>BANKNIFTY 44500 PE 06-DEC</t>
  </si>
  <si>
    <t>350-500</t>
  </si>
  <si>
    <t>Profit of Rs.3.2/-</t>
  </si>
  <si>
    <t>JUBLFOOD DEC FUT</t>
  </si>
  <si>
    <t>564-573</t>
  </si>
  <si>
    <t>ABBOTINDIA DEC FUT</t>
  </si>
  <si>
    <t>24088-24350</t>
  </si>
  <si>
    <t>502.50-542.5</t>
  </si>
  <si>
    <t>600-650</t>
  </si>
  <si>
    <t>N</t>
  </si>
  <si>
    <t>Profit of Rs.35/-</t>
  </si>
  <si>
    <t>Profit of Rs.47/-</t>
  </si>
  <si>
    <t>Profit of Rs.45.5/-</t>
  </si>
  <si>
    <t>Profit of Rs.9.5/-</t>
  </si>
  <si>
    <t>Profit of Rs.10.5/-</t>
  </si>
  <si>
    <t>BHARATFORG DEC FUT</t>
  </si>
  <si>
    <t>1184-1205</t>
  </si>
  <si>
    <t>APOLLOHOSP DEC FUT</t>
  </si>
  <si>
    <t>5744-5828</t>
  </si>
  <si>
    <t>23838-24100</t>
  </si>
  <si>
    <t>Loss of Rs.155/-</t>
  </si>
  <si>
    <t>Profit of Rs.10.25/-</t>
  </si>
  <si>
    <t>NIFTY 20200 PE 28-DEC</t>
  </si>
  <si>
    <t>NIFTY 21000 CE 28-DEC</t>
  </si>
  <si>
    <t>FINNIFTY 20750 PE 05-DEC</t>
  </si>
  <si>
    <t>FINNIFTY 20950 PE 05-DEC</t>
  </si>
  <si>
    <t>Sell</t>
  </si>
  <si>
    <t>BANKNIFTY 46400 CE 06-DEC</t>
  </si>
  <si>
    <t>290-310</t>
  </si>
  <si>
    <t>400-500</t>
  </si>
  <si>
    <t>Profit of Rs.250/-</t>
  </si>
  <si>
    <t>Profit of Rs.56.5/-</t>
  </si>
  <si>
    <t>Profit of Rs.18/-</t>
  </si>
  <si>
    <t>FINNIFTY 20900 PE 05-DEC</t>
  </si>
  <si>
    <t>60-90</t>
  </si>
  <si>
    <t>261.5-271.5</t>
  </si>
  <si>
    <t>Profit of Rs.200/-</t>
  </si>
  <si>
    <t>430-440</t>
  </si>
  <si>
    <t>Profit of Rs.22.5/-</t>
  </si>
  <si>
    <t>Loss of Rs.35/-</t>
  </si>
  <si>
    <t>NIFTY 20700 PE 07-DEC</t>
  </si>
  <si>
    <t>90-120</t>
  </si>
  <si>
    <t>23638-23900</t>
  </si>
  <si>
    <t>DEEPAKNTR DEC FUT</t>
  </si>
  <si>
    <t>2278-2313</t>
  </si>
  <si>
    <t>Loss of Rs.80/-</t>
  </si>
  <si>
    <t>NIKHIL RAJESH SINGH</t>
  </si>
  <si>
    <t>VEENA RAJESH SHAH</t>
  </si>
  <si>
    <t>JAINAM BROKING LIMITED</t>
  </si>
  <si>
    <t>Loss of Rs.250/-</t>
  </si>
  <si>
    <t>Profit of Rs.116/-</t>
  </si>
  <si>
    <t>Profit of Rs.185/-</t>
  </si>
  <si>
    <t>563-572</t>
  </si>
  <si>
    <t>HAVELLS DEC FUT</t>
  </si>
  <si>
    <t>1353-1374</t>
  </si>
  <si>
    <t>Loss of Rs.29/-</t>
  </si>
  <si>
    <t>CRONY VYAPAR PVT LTD</t>
  </si>
  <si>
    <t>TRACXN</t>
  </si>
  <si>
    <t>Tracxn Technologies Ltd</t>
  </si>
  <si>
    <t>20800-20700</t>
  </si>
  <si>
    <t>RECLTD DEC FUT</t>
  </si>
  <si>
    <t>392-387</t>
  </si>
  <si>
    <t>BANKNIFTY 46500 PE 13-DEC</t>
  </si>
  <si>
    <t>BANKNIFTY 46000 PE 13-DEC</t>
  </si>
  <si>
    <t>NIFTY 20950 PE 07-DEC</t>
  </si>
  <si>
    <t>80-120</t>
  </si>
  <si>
    <t>Profit of Rs.20/-</t>
  </si>
  <si>
    <t>INDIAMART DEC FUT</t>
  </si>
  <si>
    <t>2763-2798</t>
  </si>
  <si>
    <t>Profit of Rs.10/-</t>
  </si>
  <si>
    <t>Profit of Rs.18.5/-</t>
  </si>
  <si>
    <t>ADVIKCA</t>
  </si>
  <si>
    <t>HI GROWTH CORPORATE SERVICES PVT LTD</t>
  </si>
  <si>
    <t>NK SECURITIES RESEARCH PRIVATE LIMITED</t>
  </si>
  <si>
    <t>2010-1940</t>
  </si>
  <si>
    <t>2140-2250</t>
  </si>
  <si>
    <t>Loss of Rs.6/-</t>
  </si>
  <si>
    <t>Loss of Rs.37.5/-</t>
  </si>
  <si>
    <t>Loss of Rs.160/-</t>
  </si>
  <si>
    <t>Profit of Rs.285/-</t>
  </si>
  <si>
    <t>GOPAIST</t>
  </si>
  <si>
    <t>IFL</t>
  </si>
  <si>
    <t>SAHASTRAA ADVISORS PRIVATE LIMITED</t>
  </si>
  <si>
    <t>URJA</t>
  </si>
  <si>
    <t>Urja Global Limited</t>
  </si>
  <si>
    <t>Profit of Rs.156.5/-</t>
  </si>
  <si>
    <t>HDFCAMC DEC FUT</t>
  </si>
  <si>
    <t>3026-3061</t>
  </si>
  <si>
    <t>1210-1231</t>
  </si>
  <si>
    <t>545-625</t>
  </si>
  <si>
    <t>NISHCHAYA TRADINGS PRIVATE LIMITED</t>
  </si>
  <si>
    <t>DHYAANI</t>
  </si>
  <si>
    <t>GARBIFIN</t>
  </si>
  <si>
    <t>GGPL</t>
  </si>
  <si>
    <t>VISHAL MULCHANDBHAI GALA</t>
  </si>
  <si>
    <t>NCLRESE</t>
  </si>
  <si>
    <t>VIBRANT SECURITIES PRIVATE LIMITED</t>
  </si>
  <si>
    <t>TRANSPACT</t>
  </si>
  <si>
    <t>YELLOWSTONE VENTURES LLP</t>
  </si>
  <si>
    <t>ANMOL</t>
  </si>
  <si>
    <t>Anmol India Limited</t>
  </si>
  <si>
    <t>SKSE SECURITIES LTD</t>
  </si>
  <si>
    <t>COFFEEDAY</t>
  </si>
  <si>
    <t>Coffee Day Enterprise Ltd</t>
  </si>
  <si>
    <t>GATECHDVR</t>
  </si>
  <si>
    <t>GACM Technologies Limited</t>
  </si>
  <si>
    <t>ISHAN</t>
  </si>
  <si>
    <t>Ishan International Ltd</t>
  </si>
  <si>
    <t>SETU SECURITIES PVT LTD</t>
  </si>
  <si>
    <t>VCL</t>
  </si>
  <si>
    <t>Vaxtex Cotfab Limited</t>
  </si>
  <si>
    <t>VIVIDHA</t>
  </si>
  <si>
    <t>Visagar Polytex Ltd</t>
  </si>
  <si>
    <t>VIBRANT SECURITIES PVT. LTD</t>
  </si>
  <si>
    <t>437-465</t>
  </si>
  <si>
    <t>Profit of Rs.28/-</t>
  </si>
  <si>
    <t>POWERMECH</t>
  </si>
  <si>
    <t>4200-4250</t>
  </si>
  <si>
    <t>Profit of Rs.23/-</t>
  </si>
  <si>
    <t>CUMMINSIND DEC FUT</t>
  </si>
  <si>
    <t>2037-2072</t>
  </si>
  <si>
    <t>FINNIFTY 21200 CE 12-DEC</t>
  </si>
  <si>
    <t>30-50</t>
  </si>
  <si>
    <t>Profit of Rs.15/-</t>
  </si>
  <si>
    <t>1410-1470</t>
  </si>
  <si>
    <t>1580-1680</t>
  </si>
  <si>
    <t>Loss of Rs.30.5/-</t>
  </si>
  <si>
    <t>1377-1398</t>
  </si>
  <si>
    <t>BANKNIFTY 47000 PE 20-DEC</t>
  </si>
  <si>
    <t>BANKNIFTY 46700 PE 20-DEC</t>
  </si>
  <si>
    <t>295-305</t>
  </si>
  <si>
    <t>195-205</t>
  </si>
  <si>
    <t>PURE BROKING PRIVATE LIMITED</t>
  </si>
  <si>
    <t>CONFINT</t>
  </si>
  <si>
    <t>PINKY SURANA</t>
  </si>
  <si>
    <t>MNIL</t>
  </si>
  <si>
    <t>RAJKOTINV</t>
  </si>
  <si>
    <t>URJAGLOBA</t>
  </si>
  <si>
    <t>AJOONI</t>
  </si>
  <si>
    <t>Ajooni Biotech Limited</t>
  </si>
  <si>
    <t>AMIT KUMAR JAIN</t>
  </si>
  <si>
    <t>DIVYRAJSINH NARENDRASINH SOLANKI</t>
  </si>
  <si>
    <t>FCSSOFT</t>
  </si>
  <si>
    <t>FCS Software Solutions Li</t>
  </si>
  <si>
    <t>GANGAFORGE</t>
  </si>
  <si>
    <t>Ganga Forging Limited</t>
  </si>
  <si>
    <t>SMITAL SURESH THAKKAR</t>
  </si>
  <si>
    <t>SPEXTRA MULTIBIZ PRIVATE LIMITED</t>
  </si>
  <si>
    <t>GMRP&amp;UI</t>
  </si>
  <si>
    <t>GMR Pow and Urban Infra L</t>
  </si>
  <si>
    <t>MANSI SHARE AND STOCK ADVISORS PVT LTD</t>
  </si>
  <si>
    <t>PATINTLOG</t>
  </si>
  <si>
    <t>Patel Integrated Logistic</t>
  </si>
  <si>
    <t>CHAUHAN TRISHUL JITUSINH</t>
  </si>
  <si>
    <t>SILVER LINE VENTURES PRIVATE LIMITED</t>
  </si>
  <si>
    <t>Loss of Rs.21/-</t>
  </si>
  <si>
    <t>BANKNIFTY 47100 PE 13-DEC</t>
  </si>
  <si>
    <t>PIDILITIND DEC FUT</t>
  </si>
  <si>
    <t>2630-2635</t>
  </si>
  <si>
    <t>2675-2715</t>
  </si>
  <si>
    <t>CHLOGIST</t>
  </si>
  <si>
    <t>HARSH LALITKUMAR GANDHI</t>
  </si>
  <si>
    <t>DANUBE</t>
  </si>
  <si>
    <t>S N SHAH (HUF)</t>
  </si>
  <si>
    <t>EASTWEST</t>
  </si>
  <si>
    <t>AG DYNAMIC FUNDS LIMITED</t>
  </si>
  <si>
    <t>ESSENTIA</t>
  </si>
  <si>
    <t>AMBIT SECURITIES BROKING PRIVATE LIMITED</t>
  </si>
  <si>
    <t>ASN INVESTMENTS LIMITED</t>
  </si>
  <si>
    <t>JAGJANANI</t>
  </si>
  <si>
    <t>KANANIIND</t>
  </si>
  <si>
    <t>TPHQ</t>
  </si>
  <si>
    <t>VIPUL PRAVINCHANDRA KOTADIYA</t>
  </si>
  <si>
    <t>CYBERMEDIA</t>
  </si>
  <si>
    <t>Cyber Media (India) Limit</t>
  </si>
  <si>
    <t>Integra Essentia Limited</t>
  </si>
  <si>
    <t>AMBIT SECURITIES BROKING PVT LTD</t>
  </si>
  <si>
    <t>HOVS</t>
  </si>
  <si>
    <t>HOV Services Limited</t>
  </si>
  <si>
    <t>Kanani Industries Ltd</t>
  </si>
  <si>
    <t>RHFL</t>
  </si>
  <si>
    <t>Reliance Home Finance Ltd</t>
  </si>
  <si>
    <t>SHIVAMILLS</t>
  </si>
  <si>
    <t>Shiva Mills Limited</t>
  </si>
  <si>
    <t>Tanla Platforms Limited</t>
  </si>
  <si>
    <t>TFCILTD</t>
  </si>
  <si>
    <t>Tourism Finance Corp</t>
  </si>
  <si>
    <t>Teamo Productions HQ Ltd</t>
  </si>
  <si>
    <t>SAVITA  AGGARWAL</t>
  </si>
  <si>
    <t>VAXFAB ENTERPRISES LIMITED</t>
  </si>
  <si>
    <t>Loss of Rs.205/-</t>
  </si>
  <si>
    <t>365-385</t>
  </si>
  <si>
    <t>410-440</t>
  </si>
  <si>
    <t>IPCALAB DEC FUT</t>
  </si>
  <si>
    <t>1120-1135</t>
  </si>
  <si>
    <t>GODREJCP DEC FUT</t>
  </si>
  <si>
    <t>1049-1051</t>
  </si>
  <si>
    <t>1070-1090</t>
  </si>
  <si>
    <t>Profit of Rs.11.5/-</t>
  </si>
  <si>
    <t>n</t>
  </si>
  <si>
    <t>h</t>
  </si>
  <si>
    <t>SAWARNBHUMI VANIJYA PRIVATE LIMITED</t>
  </si>
  <si>
    <t>AERPACE</t>
  </si>
  <si>
    <t>ASHWANI PODDAR .</t>
  </si>
  <si>
    <t>ANUPAM</t>
  </si>
  <si>
    <t>ARSHIYA</t>
  </si>
  <si>
    <t>AXIS TRUSTEE SERVICES LIMITED</t>
  </si>
  <si>
    <t>KISHORKUMAR KUMAR GANDHI</t>
  </si>
  <si>
    <t>ABHINAV AGARWAL</t>
  </si>
  <si>
    <t>DEVLAB</t>
  </si>
  <si>
    <t>CHAKRAVARTHI ABHINAYA</t>
  </si>
  <si>
    <t>SUMANBEN PRAVINBHAI PATEL</t>
  </si>
  <si>
    <t>EY</t>
  </si>
  <si>
    <t>SURYA PRAKASH RAO EJJIPARAPU</t>
  </si>
  <si>
    <t>GLASTONMARIOMENEZES</t>
  </si>
  <si>
    <t>FUSION</t>
  </si>
  <si>
    <t>BAJAJ ALLIANZ LIFE INSURANCE COMPANY LIMITED</t>
  </si>
  <si>
    <t>KOTAK MAHINDRA LIFE INSURANCE COMPANY LIMITED</t>
  </si>
  <si>
    <t>MORGAN STANLEY ASIA SINGAPORE PTE</t>
  </si>
  <si>
    <t>SOCIETE GENERALE</t>
  </si>
  <si>
    <t>FRANKLIN TEMPLETON MUTUAL FUND</t>
  </si>
  <si>
    <t>HDFC MUTUAL FUND</t>
  </si>
  <si>
    <t>HONEY ROSE INVESTMENT LTD</t>
  </si>
  <si>
    <t>CREATION INVESTMENTS FUSION, LLC</t>
  </si>
  <si>
    <t>KALPATARU SHARES &amp; STOCK BROKING PRIVATE LIMITED</t>
  </si>
  <si>
    <t>GCSL</t>
  </si>
  <si>
    <t>PURVI PRABHATCHANDRA JAIN</t>
  </si>
  <si>
    <t>GGL</t>
  </si>
  <si>
    <t>BHAVESH BHARATBHAI PATEL</t>
  </si>
  <si>
    <t>KAMAL SHYAMSUNDAR GANDHI</t>
  </si>
  <si>
    <t>SHIKHA JAIN</t>
  </si>
  <si>
    <t>GUJINJEC</t>
  </si>
  <si>
    <t>KUMAR GAURAV GUPTA</t>
  </si>
  <si>
    <t>MONEYSTAR TRADELINK PRIVATE LIMITED</t>
  </si>
  <si>
    <t>KATYAYANI TRADELINK PRIVATE LIMITED</t>
  </si>
  <si>
    <t>RAHUL ANANTRAI MEHTA</t>
  </si>
  <si>
    <t>JETMALL</t>
  </si>
  <si>
    <t>R D SHAH STOCK BROKERS PRIVATE LIMITED</t>
  </si>
  <si>
    <t>KALYANI</t>
  </si>
  <si>
    <t>RESONANCE OPPORTUNITIES FUND</t>
  </si>
  <si>
    <t>MANGUKIYA VARSHABEN G.</t>
  </si>
  <si>
    <t>KCLINFRA</t>
  </si>
  <si>
    <t>SHASHANK PRAVINCHANDRA DOSHI</t>
  </si>
  <si>
    <t>KOCL</t>
  </si>
  <si>
    <t>THAKORBHAIVINUBHAIMISTRY</t>
  </si>
  <si>
    <t>MEHAI</t>
  </si>
  <si>
    <t>JATESH JAIN</t>
  </si>
  <si>
    <t>MIVENMACH</t>
  </si>
  <si>
    <t>AJAYKUMAR TULSIBHAI VIRADIYA (HUF)</t>
  </si>
  <si>
    <t>SYKES AND RAY EQUITIES (INDIA) LIMITED</t>
  </si>
  <si>
    <t>APARNA SARVOTTAM KINI</t>
  </si>
  <si>
    <t>KANTA DEVI SAMDARIA</t>
  </si>
  <si>
    <t>PREETHI REDDY</t>
  </si>
  <si>
    <t>ANITA GANPATLAL PATEL</t>
  </si>
  <si>
    <t>PARESH DHIRAJLAL SHAH</t>
  </si>
  <si>
    <t>SHALU KATARIA</t>
  </si>
  <si>
    <t>ONWARDTEC</t>
  </si>
  <si>
    <t>WHITEOAK CAPITAL MUTUAL FUND</t>
  </si>
  <si>
    <t>WHITE OAK INDIA EQUITY FUND IV</t>
  </si>
  <si>
    <t>ASHOKA INDIA EQUITY INVESTMENT TRUST PLC</t>
  </si>
  <si>
    <t>INDIA ACORN INDIA ACORN FUND LIMITED</t>
  </si>
  <si>
    <t>ONWARD SOFTWARE TECHNOLOGIES PRIVATE LIMITED</t>
  </si>
  <si>
    <t>ORIRAIL</t>
  </si>
  <si>
    <t>MANOJ CHANDRAWANSHI</t>
  </si>
  <si>
    <t>RGF</t>
  </si>
  <si>
    <t>GENIUSBULLS INVESTMENT LIMITED</t>
  </si>
  <si>
    <t>GLOBALWORTH SECURITIES LIMITED</t>
  </si>
  <si>
    <t>SHALPRO</t>
  </si>
  <si>
    <t>SHIVAAGRO</t>
  </si>
  <si>
    <t>VRAMATH FINANCIAL SERVICES PRIVATE LIMTED</t>
  </si>
  <si>
    <t>VRAMATH INVESTMENT CONSULTANCY PVT LTD</t>
  </si>
  <si>
    <t>SHREEGANES</t>
  </si>
  <si>
    <t>NATTAYA CHOWDHURY</t>
  </si>
  <si>
    <t>SHRI CHAND</t>
  </si>
  <si>
    <t>SIMPLXPAP</t>
  </si>
  <si>
    <t>MANJU GAGGAR</t>
  </si>
  <si>
    <t>SOFCOM</t>
  </si>
  <si>
    <t>SAMKIT BHAWAR JAIN</t>
  </si>
  <si>
    <t>COMMENDAM INVESTMENTS PVT LTD</t>
  </si>
  <si>
    <t>SUPERTEX</t>
  </si>
  <si>
    <t>SYLPH</t>
  </si>
  <si>
    <t>KHODEEAR ENTERPRISE LLP LLP</t>
  </si>
  <si>
    <t>THINKINK</t>
  </si>
  <si>
    <t>B B COMMERCIAL LTD</t>
  </si>
  <si>
    <t>GARIMA GOYAL</t>
  </si>
  <si>
    <t>CHITRESH KUMAR LUNAWAT</t>
  </si>
  <si>
    <t>GAURANG JITENDRA PAREKH HUF</t>
  </si>
  <si>
    <t>VIVANTA</t>
  </si>
  <si>
    <t>VIKRAM JAIN</t>
  </si>
  <si>
    <t>VIRENDRA GUPTA (HUF)</t>
  </si>
  <si>
    <t>BALMLAWRIE</t>
  </si>
  <si>
    <t>Balmer Lawrie &amp; Co. Ltd</t>
  </si>
  <si>
    <t>BANARBEADS</t>
  </si>
  <si>
    <t>Banaras Beads Ltd</t>
  </si>
  <si>
    <t>SANDEEP PRAKASHCHANDRA JAIN (HUF)</t>
  </si>
  <si>
    <t>BGRENERGY</t>
  </si>
  <si>
    <t>BGR Energy Systems Ltd</t>
  </si>
  <si>
    <t>CALSOFT</t>
  </si>
  <si>
    <t>California Soft Ltd.</t>
  </si>
  <si>
    <t>JAIN POOJA</t>
  </si>
  <si>
    <t>NILESH DHAKAD HUF .</t>
  </si>
  <si>
    <t>PULAMARASETTI JAGADEESH</t>
  </si>
  <si>
    <t>JAVEED KUNJUMOIDEEN</t>
  </si>
  <si>
    <t>CYBERTECH</t>
  </si>
  <si>
    <t>Cybertech Systems &amp; Softw</t>
  </si>
  <si>
    <t>Engineers India Ltd.</t>
  </si>
  <si>
    <t>PACE COMMODITY BROKERS PRIVATE LIMITED</t>
  </si>
  <si>
    <t>GEPIL</t>
  </si>
  <si>
    <t>GE Power India Limited</t>
  </si>
  <si>
    <t>MUDUPULAVEMULA SURENDRANADHA REDDY</t>
  </si>
  <si>
    <t>KARISHMA DILIP BHATIA</t>
  </si>
  <si>
    <t>Hsg &amp; Urban Dev Corpn Ltd</t>
  </si>
  <si>
    <t>Indiabulls Hsg Fin Ltd</t>
  </si>
  <si>
    <t>Ircon International Ltd</t>
  </si>
  <si>
    <t>MADHAV</t>
  </si>
  <si>
    <t>Madhav Marbles and Granit</t>
  </si>
  <si>
    <t>ORION STOCKS LTD</t>
  </si>
  <si>
    <t>MANGLMCEM</t>
  </si>
  <si>
    <t>Mangalam Cement Ltd</t>
  </si>
  <si>
    <t>S K MERCANTILE CREDIT PVT LTD  .</t>
  </si>
  <si>
    <t>MARSHALL</t>
  </si>
  <si>
    <t>Marshall Machines Ltd</t>
  </si>
  <si>
    <t>RASHI AGRAWAL</t>
  </si>
  <si>
    <t>MINDTECK</t>
  </si>
  <si>
    <t>Mindteck (India) Limited</t>
  </si>
  <si>
    <t>MITTAL</t>
  </si>
  <si>
    <t>Mittal Life Style Limited</t>
  </si>
  <si>
    <t>COMFORT CAPITAL PRIVATE LIMITED</t>
  </si>
  <si>
    <t>Onward Technologies Ltd</t>
  </si>
  <si>
    <t>PARAS</t>
  </si>
  <si>
    <t>Paras Def and Spce Tech L</t>
  </si>
  <si>
    <t>NAWNEET KUMAR MALL (HUF)</t>
  </si>
  <si>
    <t>PEARLPOLY</t>
  </si>
  <si>
    <t>Pearl Polymers Ltd</t>
  </si>
  <si>
    <t>NEELAM JILESH CHHEDA</t>
  </si>
  <si>
    <t>SANTOSH KUMAR AGARWAL</t>
  </si>
  <si>
    <t>MILLENNIAL FAMILY TRUST</t>
  </si>
  <si>
    <t>AVIRAT ENTERPRISE</t>
  </si>
  <si>
    <t>ABHAY GAUTAM</t>
  </si>
  <si>
    <t>PTC India Fin Serv Ltd</t>
  </si>
  <si>
    <t>PNBGILTS</t>
  </si>
  <si>
    <t>PNB Gilts Limited</t>
  </si>
  <si>
    <t>RITEZONE</t>
  </si>
  <si>
    <t>Rite Zone Chemcon Ind Ltd</t>
  </si>
  <si>
    <t>Swan Energy Limited</t>
  </si>
  <si>
    <t>TDPOWERSYS</t>
  </si>
  <si>
    <t>TD Power Systems Ltd.</t>
  </si>
  <si>
    <t>TERASOFT</t>
  </si>
  <si>
    <t>Tera Software Limited</t>
  </si>
  <si>
    <t>INDRA KIRAN VENTURES</t>
  </si>
  <si>
    <t>TRIGYN</t>
  </si>
  <si>
    <t>Trigyn Technologies Ltd</t>
  </si>
  <si>
    <t>RUPESH SHAH</t>
  </si>
  <si>
    <t>ZENTEC</t>
  </si>
  <si>
    <t>Zen Technologies Limited</t>
  </si>
  <si>
    <t>TATA AIA LIFE INSURANCE COMPANY LIMITED</t>
  </si>
  <si>
    <t>ZUARIIND</t>
  </si>
  <si>
    <t>Zuari Industries Limited</t>
  </si>
  <si>
    <t>PRITIKA INDUSTRIES LIMITED</t>
  </si>
  <si>
    <t>DRL</t>
  </si>
  <si>
    <t>Dhanuka Realty Limited</t>
  </si>
  <si>
    <t>SHARMA HARISH CHANDRA</t>
  </si>
  <si>
    <t>RAM GOPAL GOYAL &amp; SONS LLP</t>
  </si>
  <si>
    <t>FLYONTRIP SERVICES PRIVATE LIMITED .</t>
  </si>
  <si>
    <t>MANISH  KUMAR</t>
  </si>
  <si>
    <t>CHAINROOP SURAJMAL DUGAR</t>
  </si>
  <si>
    <t>PIYUSH MAKHIJANI</t>
  </si>
  <si>
    <t>RILINFRA</t>
  </si>
  <si>
    <t>Rachana Infra Ltd</t>
  </si>
  <si>
    <t>SAHNI BALVINDER SINGH</t>
  </si>
  <si>
    <t>MAYADEVI K KABRA</t>
  </si>
  <si>
    <t>RKEC</t>
  </si>
  <si>
    <t>RKEC Projects Limited</t>
  </si>
  <si>
    <t>GARAPATI RADHAKRISHNA</t>
  </si>
  <si>
    <t>SENCO</t>
  </si>
  <si>
    <t>Senco Gold Limited</t>
  </si>
  <si>
    <t>OMAN INDIA JOINT INVESTMENT FUND II</t>
  </si>
  <si>
    <t>SHEETAL</t>
  </si>
  <si>
    <t>Sheetal Universal Limited</t>
  </si>
  <si>
    <t>B N RATHI COMTRADE PRIVATE LIMITED</t>
  </si>
  <si>
    <t>BLUEPEAK CONSULTANCY LLP</t>
  </si>
  <si>
    <t>JYOTI KESHOTE</t>
  </si>
  <si>
    <t>URBAN</t>
  </si>
  <si>
    <t>Urban Enviro Waste Mgmt L</t>
  </si>
  <si>
    <t>BINDAL MERCANTILE PRIVATE LIMITED</t>
  </si>
  <si>
    <t>TARA DUTT ATLURI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</si>
</sst>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75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6" fontId="37" fillId="0" borderId="30" xfId="0" applyNumberFormat="1" applyFont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3" borderId="2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166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4" borderId="30" xfId="0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vertical="center"/>
    </xf>
    <xf numFmtId="0" fontId="36" fillId="11" borderId="30" xfId="0" applyFont="1" applyFill="1" applyBorder="1" applyAlignment="1">
      <alignment vertical="center"/>
    </xf>
    <xf numFmtId="0" fontId="37" fillId="43" borderId="26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" fontId="36" fillId="44" borderId="26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16" fontId="36" fillId="11" borderId="26" xfId="0" applyNumberFormat="1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16" fontId="36" fillId="0" borderId="45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6" fontId="36" fillId="43" borderId="7" xfId="0" applyNumberFormat="1" applyFont="1" applyFill="1" applyBorder="1" applyAlignment="1">
      <alignment horizontal="center" vertical="center"/>
    </xf>
    <xf numFmtId="166" fontId="36" fillId="43" borderId="44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4" xfId="0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4" xfId="0" applyNumberFormat="1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166" fontId="36" fillId="6" borderId="43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16" fontId="36" fillId="11" borderId="43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45275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45275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35" t="s">
        <v>16</v>
      </c>
      <c r="B9" s="337" t="s">
        <v>17</v>
      </c>
      <c r="C9" s="337" t="s">
        <v>18</v>
      </c>
      <c r="D9" s="337" t="s">
        <v>19</v>
      </c>
      <c r="E9" s="26" t="s">
        <v>20</v>
      </c>
      <c r="F9" s="26" t="s">
        <v>21</v>
      </c>
      <c r="G9" s="332" t="s">
        <v>22</v>
      </c>
      <c r="H9" s="333"/>
      <c r="I9" s="334"/>
      <c r="J9" s="332" t="s">
        <v>23</v>
      </c>
      <c r="K9" s="333"/>
      <c r="L9" s="334"/>
      <c r="M9" s="26"/>
      <c r="N9" s="27"/>
      <c r="O9" s="27"/>
      <c r="P9" s="27"/>
    </row>
    <row r="10" spans="1:16" ht="40.200000000000003">
      <c r="A10" s="336"/>
      <c r="B10" s="338"/>
      <c r="C10" s="338"/>
      <c r="D10" s="338"/>
      <c r="E10" s="28" t="s">
        <v>24</v>
      </c>
      <c r="F10" s="28" t="s">
        <v>24</v>
      </c>
      <c r="G10" s="252" t="s">
        <v>25</v>
      </c>
      <c r="H10" s="252" t="s">
        <v>26</v>
      </c>
      <c r="I10" s="252" t="s">
        <v>27</v>
      </c>
      <c r="J10" s="252" t="s">
        <v>28</v>
      </c>
      <c r="K10" s="252" t="s">
        <v>29</v>
      </c>
      <c r="L10" s="252" t="s">
        <v>30</v>
      </c>
      <c r="M10" s="252" t="s">
        <v>31</v>
      </c>
      <c r="N10" s="29" t="s">
        <v>32</v>
      </c>
      <c r="O10" s="29" t="s">
        <v>33</v>
      </c>
      <c r="P10" s="30" t="s">
        <v>859</v>
      </c>
    </row>
    <row r="11" spans="1:16" ht="12.75" customHeight="1">
      <c r="A11" s="259">
        <v>1</v>
      </c>
      <c r="B11" s="272" t="s">
        <v>34</v>
      </c>
      <c r="C11" s="249" t="s">
        <v>35</v>
      </c>
      <c r="D11" s="263">
        <v>45288</v>
      </c>
      <c r="E11" s="249">
        <v>21327.65</v>
      </c>
      <c r="F11" s="249">
        <v>21286.633333333335</v>
      </c>
      <c r="G11" s="248">
        <v>21218.26666666667</v>
      </c>
      <c r="H11" s="248">
        <v>21108.883333333335</v>
      </c>
      <c r="I11" s="248">
        <v>21040.51666666667</v>
      </c>
      <c r="J11" s="248">
        <v>21396.01666666667</v>
      </c>
      <c r="K11" s="248">
        <v>21464.383333333331</v>
      </c>
      <c r="L11" s="248">
        <v>21573.76666666667</v>
      </c>
      <c r="M11" s="247">
        <v>21355</v>
      </c>
      <c r="N11" s="247">
        <v>21177.25</v>
      </c>
      <c r="O11" s="247">
        <v>15049100</v>
      </c>
      <c r="P11" s="250">
        <v>0.18087264252729704</v>
      </c>
    </row>
    <row r="12" spans="1:16" ht="12.75" customHeight="1">
      <c r="A12" s="259">
        <v>2</v>
      </c>
      <c r="B12" s="272" t="s">
        <v>34</v>
      </c>
      <c r="C12" s="249" t="s">
        <v>36</v>
      </c>
      <c r="D12" s="263">
        <v>45288</v>
      </c>
      <c r="E12" s="249">
        <v>48029.599999999999</v>
      </c>
      <c r="F12" s="249">
        <v>47959.94999999999</v>
      </c>
      <c r="G12" s="248">
        <v>47719.949999999983</v>
      </c>
      <c r="H12" s="248">
        <v>47410.299999999996</v>
      </c>
      <c r="I12" s="248">
        <v>47170.299999999988</v>
      </c>
      <c r="J12" s="248">
        <v>48269.599999999977</v>
      </c>
      <c r="K12" s="248">
        <v>48509.599999999991</v>
      </c>
      <c r="L12" s="248">
        <v>48819.249999999971</v>
      </c>
      <c r="M12" s="247">
        <v>48199.95</v>
      </c>
      <c r="N12" s="247">
        <v>47650.3</v>
      </c>
      <c r="O12" s="247">
        <v>2321850</v>
      </c>
      <c r="P12" s="250">
        <v>-3.8565456928303904E-2</v>
      </c>
    </row>
    <row r="13" spans="1:16" ht="12.75" customHeight="1">
      <c r="A13" s="259">
        <v>3</v>
      </c>
      <c r="B13" s="272" t="s">
        <v>34</v>
      </c>
      <c r="C13" s="271" t="s">
        <v>37</v>
      </c>
      <c r="D13" s="265">
        <v>45286</v>
      </c>
      <c r="E13" s="264">
        <v>21561.25</v>
      </c>
      <c r="F13" s="264">
        <v>21541.149999999998</v>
      </c>
      <c r="G13" s="266">
        <v>21431.399999999994</v>
      </c>
      <c r="H13" s="266">
        <v>21301.549999999996</v>
      </c>
      <c r="I13" s="266">
        <v>21191.799999999992</v>
      </c>
      <c r="J13" s="266">
        <v>21670.999999999996</v>
      </c>
      <c r="K13" s="266">
        <v>21780.750000000004</v>
      </c>
      <c r="L13" s="266">
        <v>21910.6</v>
      </c>
      <c r="M13" s="267">
        <v>21650.9</v>
      </c>
      <c r="N13" s="267">
        <v>21411.3</v>
      </c>
      <c r="O13" s="267">
        <v>71760</v>
      </c>
      <c r="P13" s="268">
        <v>-2.7793218454697055E-3</v>
      </c>
    </row>
    <row r="14" spans="1:16" ht="12.75" customHeight="1">
      <c r="A14" s="259">
        <v>4</v>
      </c>
      <c r="B14" s="272" t="s">
        <v>34</v>
      </c>
      <c r="C14" s="271" t="s">
        <v>38</v>
      </c>
      <c r="D14" s="265">
        <v>45282</v>
      </c>
      <c r="E14" s="264">
        <v>10317.6</v>
      </c>
      <c r="F14" s="264">
        <v>10282.800000000001</v>
      </c>
      <c r="G14" s="266">
        <v>10224.650000000001</v>
      </c>
      <c r="H14" s="266">
        <v>10131.700000000001</v>
      </c>
      <c r="I14" s="266">
        <v>10073.550000000001</v>
      </c>
      <c r="J14" s="266">
        <v>10375.750000000002</v>
      </c>
      <c r="K14" s="266">
        <v>10433.9</v>
      </c>
      <c r="L14" s="266">
        <v>10526.850000000002</v>
      </c>
      <c r="M14" s="267">
        <v>10340.950000000001</v>
      </c>
      <c r="N14" s="267">
        <v>10189.85</v>
      </c>
      <c r="O14" s="267">
        <v>532575</v>
      </c>
      <c r="P14" s="268">
        <v>-7.611241217798595E-2</v>
      </c>
    </row>
    <row r="15" spans="1:16" ht="12.75" customHeight="1">
      <c r="A15" s="259">
        <v>5</v>
      </c>
      <c r="B15" s="272" t="s">
        <v>39</v>
      </c>
      <c r="C15" s="264" t="s">
        <v>40</v>
      </c>
      <c r="D15" s="265">
        <v>45288</v>
      </c>
      <c r="E15" s="264">
        <v>577.95000000000005</v>
      </c>
      <c r="F15" s="264">
        <v>576.81666666666672</v>
      </c>
      <c r="G15" s="266">
        <v>573.13333333333344</v>
      </c>
      <c r="H15" s="266">
        <v>568.31666666666672</v>
      </c>
      <c r="I15" s="266">
        <v>564.63333333333344</v>
      </c>
      <c r="J15" s="266">
        <v>581.63333333333344</v>
      </c>
      <c r="K15" s="266">
        <v>585.31666666666661</v>
      </c>
      <c r="L15" s="266">
        <v>590.13333333333344</v>
      </c>
      <c r="M15" s="267">
        <v>580.5</v>
      </c>
      <c r="N15" s="267">
        <v>572</v>
      </c>
      <c r="O15" s="267">
        <v>12605000</v>
      </c>
      <c r="P15" s="268">
        <v>-3.1723372194464273E-4</v>
      </c>
    </row>
    <row r="16" spans="1:16" ht="12.75" customHeight="1">
      <c r="A16" s="259">
        <v>6</v>
      </c>
      <c r="B16" s="272" t="s">
        <v>41</v>
      </c>
      <c r="C16" s="269" t="s">
        <v>42</v>
      </c>
      <c r="D16" s="265">
        <v>45288</v>
      </c>
      <c r="E16" s="264">
        <v>4819.75</v>
      </c>
      <c r="F16" s="264">
        <v>4816.5999999999995</v>
      </c>
      <c r="G16" s="266">
        <v>4773.1999999999989</v>
      </c>
      <c r="H16" s="266">
        <v>4726.6499999999996</v>
      </c>
      <c r="I16" s="266">
        <v>4683.2499999999991</v>
      </c>
      <c r="J16" s="266">
        <v>4863.1499999999987</v>
      </c>
      <c r="K16" s="266">
        <v>4906.5499999999984</v>
      </c>
      <c r="L16" s="266">
        <v>4953.0999999999985</v>
      </c>
      <c r="M16" s="267">
        <v>4860</v>
      </c>
      <c r="N16" s="267">
        <v>4770.05</v>
      </c>
      <c r="O16" s="267">
        <v>1057625</v>
      </c>
      <c r="P16" s="268">
        <v>-3.0635088959585248E-3</v>
      </c>
    </row>
    <row r="17" spans="1:16" ht="12.75" customHeight="1">
      <c r="A17" s="259">
        <v>7</v>
      </c>
      <c r="B17" s="272" t="s">
        <v>43</v>
      </c>
      <c r="C17" s="269" t="s">
        <v>44</v>
      </c>
      <c r="D17" s="265">
        <v>45288</v>
      </c>
      <c r="E17" s="264">
        <v>22901.35</v>
      </c>
      <c r="F17" s="264">
        <v>22863.066666666666</v>
      </c>
      <c r="G17" s="266">
        <v>22648.333333333332</v>
      </c>
      <c r="H17" s="266">
        <v>22395.316666666666</v>
      </c>
      <c r="I17" s="266">
        <v>22180.583333333332</v>
      </c>
      <c r="J17" s="266">
        <v>23116.083333333332</v>
      </c>
      <c r="K17" s="266">
        <v>23330.816666666669</v>
      </c>
      <c r="L17" s="266">
        <v>23583.833333333332</v>
      </c>
      <c r="M17" s="267">
        <v>23077.8</v>
      </c>
      <c r="N17" s="267">
        <v>22610.05</v>
      </c>
      <c r="O17" s="267">
        <v>113840</v>
      </c>
      <c r="P17" s="268">
        <v>5.0572166851236618E-2</v>
      </c>
    </row>
    <row r="18" spans="1:16" ht="12.75" customHeight="1">
      <c r="A18" s="259">
        <v>8</v>
      </c>
      <c r="B18" s="272" t="s">
        <v>45</v>
      </c>
      <c r="C18" s="270" t="s">
        <v>46</v>
      </c>
      <c r="D18" s="265">
        <v>45288</v>
      </c>
      <c r="E18" s="264">
        <v>167.5</v>
      </c>
      <c r="F18" s="264">
        <v>167.28333333333333</v>
      </c>
      <c r="G18" s="266">
        <v>165.76666666666665</v>
      </c>
      <c r="H18" s="266">
        <v>164.03333333333333</v>
      </c>
      <c r="I18" s="266">
        <v>162.51666666666665</v>
      </c>
      <c r="J18" s="266">
        <v>169.01666666666665</v>
      </c>
      <c r="K18" s="266">
        <v>170.53333333333336</v>
      </c>
      <c r="L18" s="266">
        <v>172.26666666666665</v>
      </c>
      <c r="M18" s="267">
        <v>168.8</v>
      </c>
      <c r="N18" s="267">
        <v>165.55</v>
      </c>
      <c r="O18" s="267">
        <v>72727200</v>
      </c>
      <c r="P18" s="268">
        <v>-1.700605795197431E-2</v>
      </c>
    </row>
    <row r="19" spans="1:16" ht="12.75" customHeight="1">
      <c r="A19" s="259">
        <v>9</v>
      </c>
      <c r="B19" s="272" t="s">
        <v>47</v>
      </c>
      <c r="C19" s="267" t="s">
        <v>48</v>
      </c>
      <c r="D19" s="265">
        <v>45288</v>
      </c>
      <c r="E19" s="264">
        <v>230.3</v>
      </c>
      <c r="F19" s="264">
        <v>230.28333333333333</v>
      </c>
      <c r="G19" s="266">
        <v>228.56666666666666</v>
      </c>
      <c r="H19" s="266">
        <v>226.83333333333334</v>
      </c>
      <c r="I19" s="266">
        <v>225.11666666666667</v>
      </c>
      <c r="J19" s="266">
        <v>232.01666666666665</v>
      </c>
      <c r="K19" s="266">
        <v>233.73333333333329</v>
      </c>
      <c r="L19" s="266">
        <v>235.46666666666664</v>
      </c>
      <c r="M19" s="267">
        <v>232</v>
      </c>
      <c r="N19" s="267">
        <v>228.55</v>
      </c>
      <c r="O19" s="267">
        <v>30971200</v>
      </c>
      <c r="P19" s="268">
        <v>1.3873521150736232E-2</v>
      </c>
    </row>
    <row r="20" spans="1:16" ht="12.75" customHeight="1">
      <c r="A20" s="259">
        <v>10</v>
      </c>
      <c r="B20" s="272" t="s">
        <v>49</v>
      </c>
      <c r="C20" s="264" t="s">
        <v>50</v>
      </c>
      <c r="D20" s="265">
        <v>45288</v>
      </c>
      <c r="E20" s="264">
        <v>2243.5500000000002</v>
      </c>
      <c r="F20" s="264">
        <v>2235.5166666666669</v>
      </c>
      <c r="G20" s="266">
        <v>2209.0333333333338</v>
      </c>
      <c r="H20" s="266">
        <v>2174.5166666666669</v>
      </c>
      <c r="I20" s="266">
        <v>2148.0333333333338</v>
      </c>
      <c r="J20" s="266">
        <v>2270.0333333333338</v>
      </c>
      <c r="K20" s="266">
        <v>2296.5166666666664</v>
      </c>
      <c r="L20" s="266">
        <v>2331.0333333333338</v>
      </c>
      <c r="M20" s="267">
        <v>2262</v>
      </c>
      <c r="N20" s="267">
        <v>2201</v>
      </c>
      <c r="O20" s="267">
        <v>4480500</v>
      </c>
      <c r="P20" s="268">
        <v>-6.6912010705921711E-4</v>
      </c>
    </row>
    <row r="21" spans="1:16" ht="12.75" customHeight="1">
      <c r="A21" s="259">
        <v>11</v>
      </c>
      <c r="B21" s="272" t="s">
        <v>45</v>
      </c>
      <c r="C21" s="264" t="s">
        <v>51</v>
      </c>
      <c r="D21" s="265">
        <v>45288</v>
      </c>
      <c r="E21" s="264">
        <v>2916.65</v>
      </c>
      <c r="F21" s="264">
        <v>2925.5666666666671</v>
      </c>
      <c r="G21" s="266">
        <v>2896.1833333333343</v>
      </c>
      <c r="H21" s="266">
        <v>2875.7166666666672</v>
      </c>
      <c r="I21" s="266">
        <v>2846.3333333333344</v>
      </c>
      <c r="J21" s="266">
        <v>2946.0333333333342</v>
      </c>
      <c r="K21" s="266">
        <v>2975.4166666666665</v>
      </c>
      <c r="L21" s="266">
        <v>2995.8833333333341</v>
      </c>
      <c r="M21" s="267">
        <v>2954.95</v>
      </c>
      <c r="N21" s="267">
        <v>2905.1</v>
      </c>
      <c r="O21" s="267">
        <v>12081000</v>
      </c>
      <c r="P21" s="268">
        <v>-1.4415428669326219E-2</v>
      </c>
    </row>
    <row r="22" spans="1:16" ht="12.75" customHeight="1">
      <c r="A22" s="259">
        <v>12</v>
      </c>
      <c r="B22" s="272" t="s">
        <v>45</v>
      </c>
      <c r="C22" s="264" t="s">
        <v>52</v>
      </c>
      <c r="D22" s="265">
        <v>45288</v>
      </c>
      <c r="E22" s="264">
        <v>1078.6500000000001</v>
      </c>
      <c r="F22" s="264">
        <v>1079.75</v>
      </c>
      <c r="G22" s="266">
        <v>1065.5</v>
      </c>
      <c r="H22" s="266">
        <v>1052.3499999999999</v>
      </c>
      <c r="I22" s="266">
        <v>1038.0999999999999</v>
      </c>
      <c r="J22" s="266">
        <v>1092.9000000000001</v>
      </c>
      <c r="K22" s="266">
        <v>1107.1500000000001</v>
      </c>
      <c r="L22" s="266">
        <v>1120.3000000000002</v>
      </c>
      <c r="M22" s="267">
        <v>1094</v>
      </c>
      <c r="N22" s="267">
        <v>1066.5999999999999</v>
      </c>
      <c r="O22" s="267">
        <v>51424800</v>
      </c>
      <c r="P22" s="268">
        <v>-4.4449262792714654E-3</v>
      </c>
    </row>
    <row r="23" spans="1:16" ht="12.75" customHeight="1">
      <c r="A23" s="259">
        <v>13</v>
      </c>
      <c r="B23" s="272" t="s">
        <v>43</v>
      </c>
      <c r="C23" s="264" t="s">
        <v>53</v>
      </c>
      <c r="D23" s="265">
        <v>45288</v>
      </c>
      <c r="E23" s="264">
        <v>4877.55</v>
      </c>
      <c r="F23" s="264">
        <v>4890.1500000000005</v>
      </c>
      <c r="G23" s="266">
        <v>4849.6000000000013</v>
      </c>
      <c r="H23" s="266">
        <v>4821.6500000000005</v>
      </c>
      <c r="I23" s="266">
        <v>4781.1000000000013</v>
      </c>
      <c r="J23" s="266">
        <v>4918.1000000000013</v>
      </c>
      <c r="K23" s="266">
        <v>4958.6500000000005</v>
      </c>
      <c r="L23" s="266">
        <v>4986.6000000000013</v>
      </c>
      <c r="M23" s="267">
        <v>4930.7</v>
      </c>
      <c r="N23" s="267">
        <v>4862.2</v>
      </c>
      <c r="O23" s="267">
        <v>574400</v>
      </c>
      <c r="P23" s="268">
        <v>7.7192982456140355E-3</v>
      </c>
    </row>
    <row r="24" spans="1:16" ht="12.75" customHeight="1">
      <c r="A24" s="259">
        <v>14</v>
      </c>
      <c r="B24" s="272" t="s">
        <v>49</v>
      </c>
      <c r="C24" s="264" t="s">
        <v>54</v>
      </c>
      <c r="D24" s="265">
        <v>45288</v>
      </c>
      <c r="E24" s="264">
        <v>522.29999999999995</v>
      </c>
      <c r="F24" s="264">
        <v>520.91666666666663</v>
      </c>
      <c r="G24" s="266">
        <v>515.38333333333321</v>
      </c>
      <c r="H24" s="266">
        <v>508.46666666666658</v>
      </c>
      <c r="I24" s="266">
        <v>502.93333333333317</v>
      </c>
      <c r="J24" s="266">
        <v>527.83333333333326</v>
      </c>
      <c r="K24" s="266">
        <v>533.36666666666679</v>
      </c>
      <c r="L24" s="266">
        <v>540.2833333333333</v>
      </c>
      <c r="M24" s="267">
        <v>526.45000000000005</v>
      </c>
      <c r="N24" s="267">
        <v>514</v>
      </c>
      <c r="O24" s="267">
        <v>54862200</v>
      </c>
      <c r="P24" s="268">
        <v>2.1042248890350158E-3</v>
      </c>
    </row>
    <row r="25" spans="1:16" ht="12.75" customHeight="1">
      <c r="A25" s="259">
        <v>15</v>
      </c>
      <c r="B25" s="272" t="s">
        <v>45</v>
      </c>
      <c r="C25" s="264" t="s">
        <v>55</v>
      </c>
      <c r="D25" s="265">
        <v>45288</v>
      </c>
      <c r="E25" s="264">
        <v>5537.1</v>
      </c>
      <c r="F25" s="264">
        <v>5522.5</v>
      </c>
      <c r="G25" s="266">
        <v>5495</v>
      </c>
      <c r="H25" s="266">
        <v>5452.9</v>
      </c>
      <c r="I25" s="266">
        <v>5425.4</v>
      </c>
      <c r="J25" s="266">
        <v>5564.6</v>
      </c>
      <c r="K25" s="266">
        <v>5592.1</v>
      </c>
      <c r="L25" s="266">
        <v>5634.2000000000007</v>
      </c>
      <c r="M25" s="267">
        <v>5550</v>
      </c>
      <c r="N25" s="267">
        <v>5480.4</v>
      </c>
      <c r="O25" s="267">
        <v>1760250</v>
      </c>
      <c r="P25" s="268">
        <v>-3.4752210569607235E-2</v>
      </c>
    </row>
    <row r="26" spans="1:16" ht="12.75" customHeight="1">
      <c r="A26" s="259">
        <v>16</v>
      </c>
      <c r="B26" s="272" t="s">
        <v>56</v>
      </c>
      <c r="C26" s="264" t="s">
        <v>57</v>
      </c>
      <c r="D26" s="265">
        <v>45288</v>
      </c>
      <c r="E26" s="264">
        <v>450.05</v>
      </c>
      <c r="F26" s="264">
        <v>452.16666666666669</v>
      </c>
      <c r="G26" s="266">
        <v>439.13333333333338</v>
      </c>
      <c r="H26" s="266">
        <v>428.2166666666667</v>
      </c>
      <c r="I26" s="266">
        <v>415.18333333333339</v>
      </c>
      <c r="J26" s="266">
        <v>463.08333333333337</v>
      </c>
      <c r="K26" s="266">
        <v>476.11666666666667</v>
      </c>
      <c r="L26" s="266">
        <v>487.03333333333336</v>
      </c>
      <c r="M26" s="267">
        <v>465.2</v>
      </c>
      <c r="N26" s="267">
        <v>441.25</v>
      </c>
      <c r="O26" s="267">
        <v>16612400</v>
      </c>
      <c r="P26" s="268">
        <v>9.08684974324626E-2</v>
      </c>
    </row>
    <row r="27" spans="1:16" ht="12.75" customHeight="1">
      <c r="A27" s="259">
        <v>17</v>
      </c>
      <c r="B27" s="272" t="s">
        <v>56</v>
      </c>
      <c r="C27" s="264" t="s">
        <v>58</v>
      </c>
      <c r="D27" s="265">
        <v>45288</v>
      </c>
      <c r="E27" s="264">
        <v>177.25</v>
      </c>
      <c r="F27" s="264">
        <v>176.83333333333334</v>
      </c>
      <c r="G27" s="266">
        <v>175.91666666666669</v>
      </c>
      <c r="H27" s="266">
        <v>174.58333333333334</v>
      </c>
      <c r="I27" s="266">
        <v>173.66666666666669</v>
      </c>
      <c r="J27" s="266">
        <v>178.16666666666669</v>
      </c>
      <c r="K27" s="266">
        <v>179.08333333333337</v>
      </c>
      <c r="L27" s="266">
        <v>180.41666666666669</v>
      </c>
      <c r="M27" s="267">
        <v>177.75</v>
      </c>
      <c r="N27" s="267">
        <v>175.5</v>
      </c>
      <c r="O27" s="267">
        <v>95740000</v>
      </c>
      <c r="P27" s="268">
        <v>-3.6578616352201256E-2</v>
      </c>
    </row>
    <row r="28" spans="1:16" ht="12.75" customHeight="1">
      <c r="A28" s="259">
        <v>18</v>
      </c>
      <c r="B28" s="272" t="s">
        <v>59</v>
      </c>
      <c r="C28" s="264" t="s">
        <v>60</v>
      </c>
      <c r="D28" s="265">
        <v>45288</v>
      </c>
      <c r="E28" s="264">
        <v>3264.35</v>
      </c>
      <c r="F28" s="264">
        <v>3257.6333333333332</v>
      </c>
      <c r="G28" s="266">
        <v>3243.7166666666662</v>
      </c>
      <c r="H28" s="266">
        <v>3223.083333333333</v>
      </c>
      <c r="I28" s="266">
        <v>3209.1666666666661</v>
      </c>
      <c r="J28" s="266">
        <v>3278.2666666666664</v>
      </c>
      <c r="K28" s="266">
        <v>3292.1833333333334</v>
      </c>
      <c r="L28" s="266">
        <v>3312.8166666666666</v>
      </c>
      <c r="M28" s="267">
        <v>3271.55</v>
      </c>
      <c r="N28" s="267">
        <v>3237</v>
      </c>
      <c r="O28" s="267">
        <v>5582200</v>
      </c>
      <c r="P28" s="268">
        <v>-8.4550072826743393E-3</v>
      </c>
    </row>
    <row r="29" spans="1:16" ht="12.75" customHeight="1">
      <c r="A29" s="259">
        <v>19</v>
      </c>
      <c r="B29" s="272" t="s">
        <v>45</v>
      </c>
      <c r="C29" s="264" t="s">
        <v>61</v>
      </c>
      <c r="D29" s="265">
        <v>45288</v>
      </c>
      <c r="E29" s="264">
        <v>1964.5</v>
      </c>
      <c r="F29" s="264">
        <v>1952.8166666666666</v>
      </c>
      <c r="G29" s="266">
        <v>1935.6333333333332</v>
      </c>
      <c r="H29" s="266">
        <v>1906.7666666666667</v>
      </c>
      <c r="I29" s="266">
        <v>1889.5833333333333</v>
      </c>
      <c r="J29" s="266">
        <v>1981.6833333333332</v>
      </c>
      <c r="K29" s="266">
        <v>1998.8666666666666</v>
      </c>
      <c r="L29" s="266">
        <v>2027.7333333333331</v>
      </c>
      <c r="M29" s="267">
        <v>1970</v>
      </c>
      <c r="N29" s="267">
        <v>1923.95</v>
      </c>
      <c r="O29" s="267">
        <v>2948111</v>
      </c>
      <c r="P29" s="268">
        <v>1.0821693720900969E-2</v>
      </c>
    </row>
    <row r="30" spans="1:16" ht="12.75" customHeight="1">
      <c r="A30" s="259">
        <v>20</v>
      </c>
      <c r="B30" s="272" t="s">
        <v>45</v>
      </c>
      <c r="C30" s="269" t="s">
        <v>62</v>
      </c>
      <c r="D30" s="265">
        <v>45288</v>
      </c>
      <c r="E30" s="264">
        <v>6995.4</v>
      </c>
      <c r="F30" s="264">
        <v>6962.95</v>
      </c>
      <c r="G30" s="266">
        <v>6905.95</v>
      </c>
      <c r="H30" s="266">
        <v>6816.5</v>
      </c>
      <c r="I30" s="266">
        <v>6759.5</v>
      </c>
      <c r="J30" s="266">
        <v>7052.4</v>
      </c>
      <c r="K30" s="266">
        <v>7109.4</v>
      </c>
      <c r="L30" s="266">
        <v>7198.8499999999995</v>
      </c>
      <c r="M30" s="267">
        <v>7019.95</v>
      </c>
      <c r="N30" s="267">
        <v>6873.5</v>
      </c>
      <c r="O30" s="267">
        <v>237225</v>
      </c>
      <c r="P30" s="268">
        <v>1.6388174807197942E-2</v>
      </c>
    </row>
    <row r="31" spans="1:16" ht="12.75" customHeight="1">
      <c r="A31" s="259">
        <v>21</v>
      </c>
      <c r="B31" s="272" t="s">
        <v>63</v>
      </c>
      <c r="C31" s="264" t="s">
        <v>64</v>
      </c>
      <c r="D31" s="265">
        <v>45288</v>
      </c>
      <c r="E31" s="264">
        <v>760.55</v>
      </c>
      <c r="F31" s="264">
        <v>752.79999999999984</v>
      </c>
      <c r="G31" s="266">
        <v>743.1999999999997</v>
      </c>
      <c r="H31" s="266">
        <v>725.84999999999991</v>
      </c>
      <c r="I31" s="266">
        <v>716.24999999999977</v>
      </c>
      <c r="J31" s="266">
        <v>770.14999999999964</v>
      </c>
      <c r="K31" s="266">
        <v>779.74999999999977</v>
      </c>
      <c r="L31" s="266">
        <v>797.09999999999957</v>
      </c>
      <c r="M31" s="267">
        <v>762.4</v>
      </c>
      <c r="N31" s="267">
        <v>735.45</v>
      </c>
      <c r="O31" s="267">
        <v>13986000</v>
      </c>
      <c r="P31" s="268">
        <v>-3.6843192617588318E-2</v>
      </c>
    </row>
    <row r="32" spans="1:16" ht="12.75" customHeight="1">
      <c r="A32" s="259">
        <v>22</v>
      </c>
      <c r="B32" s="272" t="s">
        <v>43</v>
      </c>
      <c r="C32" s="264" t="s">
        <v>65</v>
      </c>
      <c r="D32" s="265">
        <v>45288</v>
      </c>
      <c r="E32" s="264">
        <v>1052.05</v>
      </c>
      <c r="F32" s="264">
        <v>1046.8</v>
      </c>
      <c r="G32" s="266">
        <v>1037.8</v>
      </c>
      <c r="H32" s="266">
        <v>1023.55</v>
      </c>
      <c r="I32" s="266">
        <v>1014.55</v>
      </c>
      <c r="J32" s="266">
        <v>1061.05</v>
      </c>
      <c r="K32" s="266">
        <v>1070.05</v>
      </c>
      <c r="L32" s="266">
        <v>1084.3</v>
      </c>
      <c r="M32" s="267">
        <v>1055.8</v>
      </c>
      <c r="N32" s="267">
        <v>1032.55</v>
      </c>
      <c r="O32" s="267">
        <v>21145300</v>
      </c>
      <c r="P32" s="268">
        <v>8.0759347632282756E-3</v>
      </c>
    </row>
    <row r="33" spans="1:16" ht="12.75" customHeight="1">
      <c r="A33" s="259">
        <v>23</v>
      </c>
      <c r="B33" s="272" t="s">
        <v>63</v>
      </c>
      <c r="C33" s="264" t="s">
        <v>66</v>
      </c>
      <c r="D33" s="265">
        <v>45288</v>
      </c>
      <c r="E33" s="264">
        <v>1128.1500000000001</v>
      </c>
      <c r="F33" s="264">
        <v>1131.25</v>
      </c>
      <c r="G33" s="266">
        <v>1120.9000000000001</v>
      </c>
      <c r="H33" s="266">
        <v>1113.6500000000001</v>
      </c>
      <c r="I33" s="266">
        <v>1103.3000000000002</v>
      </c>
      <c r="J33" s="266">
        <v>1138.5</v>
      </c>
      <c r="K33" s="266">
        <v>1148.8499999999999</v>
      </c>
      <c r="L33" s="266">
        <v>1156.0999999999999</v>
      </c>
      <c r="M33" s="267">
        <v>1141.5999999999999</v>
      </c>
      <c r="N33" s="267">
        <v>1124</v>
      </c>
      <c r="O33" s="267">
        <v>44733750</v>
      </c>
      <c r="P33" s="268">
        <v>2.8613310722446574E-2</v>
      </c>
    </row>
    <row r="34" spans="1:16" ht="12.75" customHeight="1">
      <c r="A34" s="259">
        <v>24</v>
      </c>
      <c r="B34" s="272" t="s">
        <v>56</v>
      </c>
      <c r="C34" s="264" t="s">
        <v>67</v>
      </c>
      <c r="D34" s="265">
        <v>45288</v>
      </c>
      <c r="E34" s="264">
        <v>6358.9</v>
      </c>
      <c r="F34" s="264">
        <v>6349.0999999999995</v>
      </c>
      <c r="G34" s="266">
        <v>6318.1999999999989</v>
      </c>
      <c r="H34" s="266">
        <v>6277.4999999999991</v>
      </c>
      <c r="I34" s="266">
        <v>6246.5999999999985</v>
      </c>
      <c r="J34" s="266">
        <v>6389.7999999999993</v>
      </c>
      <c r="K34" s="266">
        <v>6420.6999999999989</v>
      </c>
      <c r="L34" s="266">
        <v>6461.4</v>
      </c>
      <c r="M34" s="267">
        <v>6380</v>
      </c>
      <c r="N34" s="267">
        <v>6308.4</v>
      </c>
      <c r="O34" s="267">
        <v>2416375</v>
      </c>
      <c r="P34" s="268">
        <v>-3.9119196739238492E-2</v>
      </c>
    </row>
    <row r="35" spans="1:16" ht="12.75" customHeight="1">
      <c r="A35" s="259">
        <v>25</v>
      </c>
      <c r="B35" s="272" t="s">
        <v>68</v>
      </c>
      <c r="C35" s="264" t="s">
        <v>69</v>
      </c>
      <c r="D35" s="265">
        <v>45288</v>
      </c>
      <c r="E35" s="264">
        <v>1739.4</v>
      </c>
      <c r="F35" s="264">
        <v>1730.6833333333334</v>
      </c>
      <c r="G35" s="266">
        <v>1717.1666666666667</v>
      </c>
      <c r="H35" s="266">
        <v>1694.9333333333334</v>
      </c>
      <c r="I35" s="266">
        <v>1681.4166666666667</v>
      </c>
      <c r="J35" s="266">
        <v>1752.9166666666667</v>
      </c>
      <c r="K35" s="266">
        <v>1766.4333333333332</v>
      </c>
      <c r="L35" s="266">
        <v>1788.6666666666667</v>
      </c>
      <c r="M35" s="267">
        <v>1744.2</v>
      </c>
      <c r="N35" s="267">
        <v>1708.45</v>
      </c>
      <c r="O35" s="267">
        <v>8998500</v>
      </c>
      <c r="P35" s="268">
        <v>-4.6819554049044011E-2</v>
      </c>
    </row>
    <row r="36" spans="1:16" ht="12.75" customHeight="1">
      <c r="A36" s="259">
        <v>26</v>
      </c>
      <c r="B36" s="272" t="s">
        <v>68</v>
      </c>
      <c r="C36" s="264" t="s">
        <v>70</v>
      </c>
      <c r="D36" s="265">
        <v>45288</v>
      </c>
      <c r="E36" s="264">
        <v>7504.9</v>
      </c>
      <c r="F36" s="264">
        <v>7466.083333333333</v>
      </c>
      <c r="G36" s="266">
        <v>7382.2666666666664</v>
      </c>
      <c r="H36" s="266">
        <v>7259.6333333333332</v>
      </c>
      <c r="I36" s="266">
        <v>7175.8166666666666</v>
      </c>
      <c r="J36" s="266">
        <v>7588.7166666666662</v>
      </c>
      <c r="K36" s="266">
        <v>7672.5333333333338</v>
      </c>
      <c r="L36" s="266">
        <v>7795.1666666666661</v>
      </c>
      <c r="M36" s="267">
        <v>7549.9</v>
      </c>
      <c r="N36" s="267">
        <v>7343.45</v>
      </c>
      <c r="O36" s="267">
        <v>6969000</v>
      </c>
      <c r="P36" s="268">
        <v>-3.763032520886557E-2</v>
      </c>
    </row>
    <row r="37" spans="1:16" ht="12.75" customHeight="1">
      <c r="A37" s="259">
        <v>27</v>
      </c>
      <c r="B37" s="272" t="s">
        <v>56</v>
      </c>
      <c r="C37" s="264" t="s">
        <v>71</v>
      </c>
      <c r="D37" s="265">
        <v>45288</v>
      </c>
      <c r="E37" s="264">
        <v>2623.95</v>
      </c>
      <c r="F37" s="264">
        <v>2613.3166666666666</v>
      </c>
      <c r="G37" s="266">
        <v>2600.6333333333332</v>
      </c>
      <c r="H37" s="266">
        <v>2577.3166666666666</v>
      </c>
      <c r="I37" s="266">
        <v>2564.6333333333332</v>
      </c>
      <c r="J37" s="266">
        <v>2636.6333333333332</v>
      </c>
      <c r="K37" s="266">
        <v>2649.3166666666666</v>
      </c>
      <c r="L37" s="266">
        <v>2672.6333333333332</v>
      </c>
      <c r="M37" s="267">
        <v>2626</v>
      </c>
      <c r="N37" s="267">
        <v>2590</v>
      </c>
      <c r="O37" s="267">
        <v>1699800</v>
      </c>
      <c r="P37" s="268">
        <v>3.6779505946935041E-2</v>
      </c>
    </row>
    <row r="38" spans="1:16" ht="12.75" customHeight="1">
      <c r="A38" s="259">
        <v>28</v>
      </c>
      <c r="B38" s="272" t="s">
        <v>45</v>
      </c>
      <c r="C38" s="270" t="s">
        <v>72</v>
      </c>
      <c r="D38" s="265">
        <v>45288</v>
      </c>
      <c r="E38" s="264">
        <v>389</v>
      </c>
      <c r="F38" s="264">
        <v>387.01666666666665</v>
      </c>
      <c r="G38" s="266">
        <v>383.43333333333328</v>
      </c>
      <c r="H38" s="266">
        <v>377.86666666666662</v>
      </c>
      <c r="I38" s="266">
        <v>374.28333333333325</v>
      </c>
      <c r="J38" s="266">
        <v>392.58333333333331</v>
      </c>
      <c r="K38" s="266">
        <v>396.16666666666669</v>
      </c>
      <c r="L38" s="266">
        <v>401.73333333333335</v>
      </c>
      <c r="M38" s="267">
        <v>390.6</v>
      </c>
      <c r="N38" s="267">
        <v>381.45</v>
      </c>
      <c r="O38" s="267">
        <v>12390400</v>
      </c>
      <c r="P38" s="268">
        <v>-1.3126035427551931E-2</v>
      </c>
    </row>
    <row r="39" spans="1:16" ht="12.75" customHeight="1">
      <c r="A39" s="259">
        <v>29</v>
      </c>
      <c r="B39" s="272" t="s">
        <v>63</v>
      </c>
      <c r="C39" s="264" t="s">
        <v>73</v>
      </c>
      <c r="D39" s="265">
        <v>45288</v>
      </c>
      <c r="E39" s="264">
        <v>245.15</v>
      </c>
      <c r="F39" s="264">
        <v>244.98333333333335</v>
      </c>
      <c r="G39" s="266">
        <v>243.06666666666669</v>
      </c>
      <c r="H39" s="266">
        <v>240.98333333333335</v>
      </c>
      <c r="I39" s="266">
        <v>239.06666666666669</v>
      </c>
      <c r="J39" s="266">
        <v>247.06666666666669</v>
      </c>
      <c r="K39" s="266">
        <v>248.98333333333332</v>
      </c>
      <c r="L39" s="266">
        <v>251.06666666666669</v>
      </c>
      <c r="M39" s="267">
        <v>246.9</v>
      </c>
      <c r="N39" s="267">
        <v>242.9</v>
      </c>
      <c r="O39" s="267">
        <v>88252500</v>
      </c>
      <c r="P39" s="268">
        <v>3.119796687406888E-2</v>
      </c>
    </row>
    <row r="40" spans="1:16" ht="12.75" customHeight="1">
      <c r="A40" s="259">
        <v>30</v>
      </c>
      <c r="B40" s="272" t="s">
        <v>63</v>
      </c>
      <c r="C40" s="264" t="s">
        <v>74</v>
      </c>
      <c r="D40" s="265">
        <v>45288</v>
      </c>
      <c r="E40" s="264">
        <v>221.65</v>
      </c>
      <c r="F40" s="264">
        <v>222.63333333333333</v>
      </c>
      <c r="G40" s="266">
        <v>219.91666666666666</v>
      </c>
      <c r="H40" s="266">
        <v>218.18333333333334</v>
      </c>
      <c r="I40" s="266">
        <v>215.46666666666667</v>
      </c>
      <c r="J40" s="266">
        <v>224.36666666666665</v>
      </c>
      <c r="K40" s="266">
        <v>227.08333333333334</v>
      </c>
      <c r="L40" s="266">
        <v>228.81666666666663</v>
      </c>
      <c r="M40" s="267">
        <v>225.35</v>
      </c>
      <c r="N40" s="267">
        <v>220.9</v>
      </c>
      <c r="O40" s="267">
        <v>126371700</v>
      </c>
      <c r="P40" s="268">
        <v>2.8085323677552632E-3</v>
      </c>
    </row>
    <row r="41" spans="1:16" ht="12.75" customHeight="1">
      <c r="A41" s="259">
        <v>31</v>
      </c>
      <c r="B41" s="272" t="s">
        <v>59</v>
      </c>
      <c r="C41" s="264" t="s">
        <v>75</v>
      </c>
      <c r="D41" s="265">
        <v>45288</v>
      </c>
      <c r="E41" s="264">
        <v>1661.15</v>
      </c>
      <c r="F41" s="264">
        <v>1657.75</v>
      </c>
      <c r="G41" s="266">
        <v>1643.75</v>
      </c>
      <c r="H41" s="266">
        <v>1626.35</v>
      </c>
      <c r="I41" s="266">
        <v>1612.35</v>
      </c>
      <c r="J41" s="266">
        <v>1675.15</v>
      </c>
      <c r="K41" s="266">
        <v>1689.15</v>
      </c>
      <c r="L41" s="266">
        <v>1706.5500000000002</v>
      </c>
      <c r="M41" s="267">
        <v>1671.75</v>
      </c>
      <c r="N41" s="267">
        <v>1640.35</v>
      </c>
      <c r="O41" s="267">
        <v>1699125</v>
      </c>
      <c r="P41" s="268">
        <v>-2.6010318142734308E-2</v>
      </c>
    </row>
    <row r="42" spans="1:16" ht="12.75" customHeight="1">
      <c r="A42" s="259">
        <v>32</v>
      </c>
      <c r="B42" s="272" t="s">
        <v>41</v>
      </c>
      <c r="C42" s="264" t="s">
        <v>76</v>
      </c>
      <c r="D42" s="265">
        <v>45288</v>
      </c>
      <c r="E42" s="264">
        <v>164.8</v>
      </c>
      <c r="F42" s="264">
        <v>164.53333333333333</v>
      </c>
      <c r="G42" s="266">
        <v>163.86666666666667</v>
      </c>
      <c r="H42" s="266">
        <v>162.93333333333334</v>
      </c>
      <c r="I42" s="266">
        <v>162.26666666666668</v>
      </c>
      <c r="J42" s="266">
        <v>165.46666666666667</v>
      </c>
      <c r="K42" s="266">
        <v>166.13333333333335</v>
      </c>
      <c r="L42" s="266">
        <v>167.06666666666666</v>
      </c>
      <c r="M42" s="267">
        <v>165.2</v>
      </c>
      <c r="N42" s="267">
        <v>163.6</v>
      </c>
      <c r="O42" s="267">
        <v>73849200</v>
      </c>
      <c r="P42" s="268">
        <v>4.2904290429042903E-2</v>
      </c>
    </row>
    <row r="43" spans="1:16" ht="12.75" customHeight="1">
      <c r="A43" s="259">
        <v>33</v>
      </c>
      <c r="B43" s="272" t="s">
        <v>59</v>
      </c>
      <c r="C43" s="264" t="s">
        <v>77</v>
      </c>
      <c r="D43" s="265">
        <v>45288</v>
      </c>
      <c r="E43" s="264">
        <v>582.6</v>
      </c>
      <c r="F43" s="264">
        <v>580.19999999999993</v>
      </c>
      <c r="G43" s="266">
        <v>576.39999999999986</v>
      </c>
      <c r="H43" s="266">
        <v>570.19999999999993</v>
      </c>
      <c r="I43" s="266">
        <v>566.39999999999986</v>
      </c>
      <c r="J43" s="266">
        <v>586.39999999999986</v>
      </c>
      <c r="K43" s="266">
        <v>590.19999999999982</v>
      </c>
      <c r="L43" s="266">
        <v>596.39999999999986</v>
      </c>
      <c r="M43" s="267">
        <v>584</v>
      </c>
      <c r="N43" s="267">
        <v>574</v>
      </c>
      <c r="O43" s="267">
        <v>9036720</v>
      </c>
      <c r="P43" s="268">
        <v>-2.2418963301442239E-2</v>
      </c>
    </row>
    <row r="44" spans="1:16" ht="12.75" customHeight="1">
      <c r="A44" s="259">
        <v>34</v>
      </c>
      <c r="B44" s="272" t="s">
        <v>56</v>
      </c>
      <c r="C44" s="264" t="s">
        <v>78</v>
      </c>
      <c r="D44" s="265">
        <v>45288</v>
      </c>
      <c r="E44" s="264">
        <v>1205.1500000000001</v>
      </c>
      <c r="F44" s="264">
        <v>1202.7833333333335</v>
      </c>
      <c r="G44" s="266">
        <v>1196.5666666666671</v>
      </c>
      <c r="H44" s="266">
        <v>1187.9833333333336</v>
      </c>
      <c r="I44" s="266">
        <v>1181.7666666666671</v>
      </c>
      <c r="J44" s="266">
        <v>1211.366666666667</v>
      </c>
      <c r="K44" s="266">
        <v>1217.5833333333337</v>
      </c>
      <c r="L44" s="266">
        <v>1226.166666666667</v>
      </c>
      <c r="M44" s="267">
        <v>1209</v>
      </c>
      <c r="N44" s="267">
        <v>1194.2</v>
      </c>
      <c r="O44" s="267">
        <v>6421000</v>
      </c>
      <c r="P44" s="268">
        <v>1.0783156237701692E-2</v>
      </c>
    </row>
    <row r="45" spans="1:16" ht="12.75" customHeight="1">
      <c r="A45" s="259">
        <v>35</v>
      </c>
      <c r="B45" s="272" t="s">
        <v>79</v>
      </c>
      <c r="C45" s="264" t="s">
        <v>80</v>
      </c>
      <c r="D45" s="265">
        <v>45288</v>
      </c>
      <c r="E45" s="264">
        <v>1008.95</v>
      </c>
      <c r="F45" s="264">
        <v>1008.8833333333333</v>
      </c>
      <c r="G45" s="266">
        <v>1003.7166666666667</v>
      </c>
      <c r="H45" s="266">
        <v>998.48333333333335</v>
      </c>
      <c r="I45" s="266">
        <v>993.31666666666672</v>
      </c>
      <c r="J45" s="266">
        <v>1014.1166666666667</v>
      </c>
      <c r="K45" s="266">
        <v>1019.2833333333334</v>
      </c>
      <c r="L45" s="266">
        <v>1024.5166666666667</v>
      </c>
      <c r="M45" s="267">
        <v>1014.05</v>
      </c>
      <c r="N45" s="267">
        <v>1003.65</v>
      </c>
      <c r="O45" s="267">
        <v>32788300</v>
      </c>
      <c r="P45" s="268">
        <v>8.7978253880104055E-3</v>
      </c>
    </row>
    <row r="46" spans="1:16" ht="12.75" customHeight="1">
      <c r="A46" s="259">
        <v>36</v>
      </c>
      <c r="B46" s="272" t="s">
        <v>41</v>
      </c>
      <c r="C46" s="264" t="s">
        <v>81</v>
      </c>
      <c r="D46" s="265">
        <v>45288</v>
      </c>
      <c r="E46" s="264">
        <v>182.7</v>
      </c>
      <c r="F46" s="264">
        <v>183.11666666666665</v>
      </c>
      <c r="G46" s="266">
        <v>180.7833333333333</v>
      </c>
      <c r="H46" s="266">
        <v>178.86666666666665</v>
      </c>
      <c r="I46" s="266">
        <v>176.5333333333333</v>
      </c>
      <c r="J46" s="266">
        <v>185.0333333333333</v>
      </c>
      <c r="K46" s="266">
        <v>187.36666666666662</v>
      </c>
      <c r="L46" s="266">
        <v>189.2833333333333</v>
      </c>
      <c r="M46" s="267">
        <v>185.45</v>
      </c>
      <c r="N46" s="267">
        <v>181.2</v>
      </c>
      <c r="O46" s="267">
        <v>96248250</v>
      </c>
      <c r="P46" s="268">
        <v>-1.0631408526713437E-2</v>
      </c>
    </row>
    <row r="47" spans="1:16" ht="12.75" customHeight="1">
      <c r="A47" s="259">
        <v>37</v>
      </c>
      <c r="B47" s="272" t="s">
        <v>43</v>
      </c>
      <c r="C47" s="264" t="s">
        <v>82</v>
      </c>
      <c r="D47" s="265">
        <v>45288</v>
      </c>
      <c r="E47" s="264">
        <v>250.25</v>
      </c>
      <c r="F47" s="264">
        <v>250.13333333333333</v>
      </c>
      <c r="G47" s="266">
        <v>247.71666666666664</v>
      </c>
      <c r="H47" s="266">
        <v>245.18333333333331</v>
      </c>
      <c r="I47" s="266">
        <v>242.76666666666662</v>
      </c>
      <c r="J47" s="266">
        <v>252.66666666666666</v>
      </c>
      <c r="K47" s="266">
        <v>255.08333333333334</v>
      </c>
      <c r="L47" s="266">
        <v>257.61666666666667</v>
      </c>
      <c r="M47" s="267">
        <v>252.55</v>
      </c>
      <c r="N47" s="267">
        <v>247.6</v>
      </c>
      <c r="O47" s="267">
        <v>39977500</v>
      </c>
      <c r="P47" s="268">
        <v>3.9186378996620745E-2</v>
      </c>
    </row>
    <row r="48" spans="1:16" ht="12.75" customHeight="1">
      <c r="A48" s="259">
        <v>38</v>
      </c>
      <c r="B48" s="272" t="s">
        <v>56</v>
      </c>
      <c r="C48" s="264" t="s">
        <v>83</v>
      </c>
      <c r="D48" s="265">
        <v>45288</v>
      </c>
      <c r="E48" s="264">
        <v>22198.799999999999</v>
      </c>
      <c r="F48" s="264">
        <v>22159.95</v>
      </c>
      <c r="G48" s="266">
        <v>21958.9</v>
      </c>
      <c r="H48" s="266">
        <v>21719</v>
      </c>
      <c r="I48" s="266">
        <v>21517.95</v>
      </c>
      <c r="J48" s="266">
        <v>22399.850000000002</v>
      </c>
      <c r="K48" s="266">
        <v>22600.899999999998</v>
      </c>
      <c r="L48" s="266">
        <v>22840.800000000003</v>
      </c>
      <c r="M48" s="267">
        <v>22361</v>
      </c>
      <c r="N48" s="267">
        <v>21920.05</v>
      </c>
      <c r="O48" s="267">
        <v>142800</v>
      </c>
      <c r="P48" s="268">
        <v>1.5286171347316033E-2</v>
      </c>
    </row>
    <row r="49" spans="1:16" ht="12.75" customHeight="1">
      <c r="A49" s="259">
        <v>39</v>
      </c>
      <c r="B49" s="272" t="s">
        <v>84</v>
      </c>
      <c r="C49" s="264" t="s">
        <v>85</v>
      </c>
      <c r="D49" s="265">
        <v>45288</v>
      </c>
      <c r="E49" s="264">
        <v>448.75</v>
      </c>
      <c r="F49" s="264">
        <v>449.31666666666666</v>
      </c>
      <c r="G49" s="266">
        <v>444.18333333333334</v>
      </c>
      <c r="H49" s="266">
        <v>439.61666666666667</v>
      </c>
      <c r="I49" s="266">
        <v>434.48333333333335</v>
      </c>
      <c r="J49" s="266">
        <v>453.88333333333333</v>
      </c>
      <c r="K49" s="266">
        <v>459.01666666666665</v>
      </c>
      <c r="L49" s="266">
        <v>463.58333333333331</v>
      </c>
      <c r="M49" s="267">
        <v>454.45</v>
      </c>
      <c r="N49" s="267">
        <v>444.75</v>
      </c>
      <c r="O49" s="267">
        <v>33897600</v>
      </c>
      <c r="P49" s="268">
        <v>-4.2827684661344047E-3</v>
      </c>
    </row>
    <row r="50" spans="1:16" ht="12.75" customHeight="1">
      <c r="A50" s="259">
        <v>40</v>
      </c>
      <c r="B50" s="272" t="s">
        <v>59</v>
      </c>
      <c r="C50" s="264" t="s">
        <v>86</v>
      </c>
      <c r="D50" s="265">
        <v>45288</v>
      </c>
      <c r="E50" s="264">
        <v>4964.7</v>
      </c>
      <c r="F50" s="264">
        <v>4952.6833333333334</v>
      </c>
      <c r="G50" s="266">
        <v>4928.3166666666666</v>
      </c>
      <c r="H50" s="266">
        <v>4891.9333333333334</v>
      </c>
      <c r="I50" s="266">
        <v>4867.5666666666666</v>
      </c>
      <c r="J50" s="266">
        <v>4989.0666666666666</v>
      </c>
      <c r="K50" s="266">
        <v>5013.4333333333334</v>
      </c>
      <c r="L50" s="266">
        <v>5049.8166666666666</v>
      </c>
      <c r="M50" s="267">
        <v>4977.05</v>
      </c>
      <c r="N50" s="267">
        <v>4916.3</v>
      </c>
      <c r="O50" s="267">
        <v>1786400</v>
      </c>
      <c r="P50" s="268">
        <v>6.4225352112676059E-3</v>
      </c>
    </row>
    <row r="51" spans="1:16" ht="12.75" customHeight="1">
      <c r="A51" s="259">
        <v>41</v>
      </c>
      <c r="B51" s="272" t="s">
        <v>87</v>
      </c>
      <c r="C51" s="269" t="s">
        <v>88</v>
      </c>
      <c r="D51" s="265">
        <v>45288</v>
      </c>
      <c r="E51" s="264">
        <v>704.25</v>
      </c>
      <c r="F51" s="264">
        <v>698.36666666666667</v>
      </c>
      <c r="G51" s="266">
        <v>687.0333333333333</v>
      </c>
      <c r="H51" s="266">
        <v>669.81666666666661</v>
      </c>
      <c r="I51" s="266">
        <v>658.48333333333323</v>
      </c>
      <c r="J51" s="266">
        <v>715.58333333333337</v>
      </c>
      <c r="K51" s="266">
        <v>726.91666666666663</v>
      </c>
      <c r="L51" s="266">
        <v>744.13333333333344</v>
      </c>
      <c r="M51" s="267">
        <v>709.7</v>
      </c>
      <c r="N51" s="267">
        <v>681.15</v>
      </c>
      <c r="O51" s="267">
        <v>5469000</v>
      </c>
      <c r="P51" s="268">
        <v>4.2707340324118208E-2</v>
      </c>
    </row>
    <row r="52" spans="1:16" ht="12.75" customHeight="1">
      <c r="A52" s="259">
        <v>42</v>
      </c>
      <c r="B52" s="272" t="s">
        <v>63</v>
      </c>
      <c r="C52" s="264" t="s">
        <v>89</v>
      </c>
      <c r="D52" s="265">
        <v>45288</v>
      </c>
      <c r="E52" s="264">
        <v>451.4</v>
      </c>
      <c r="F52" s="264">
        <v>452.8</v>
      </c>
      <c r="G52" s="266">
        <v>448.75</v>
      </c>
      <c r="H52" s="266">
        <v>446.09999999999997</v>
      </c>
      <c r="I52" s="266">
        <v>442.04999999999995</v>
      </c>
      <c r="J52" s="266">
        <v>455.45000000000005</v>
      </c>
      <c r="K52" s="266">
        <v>459.50000000000011</v>
      </c>
      <c r="L52" s="266">
        <v>462.15000000000009</v>
      </c>
      <c r="M52" s="267">
        <v>456.85</v>
      </c>
      <c r="N52" s="267">
        <v>450.15</v>
      </c>
      <c r="O52" s="267">
        <v>51013800</v>
      </c>
      <c r="P52" s="268">
        <v>2.9194755560273899E-3</v>
      </c>
    </row>
    <row r="53" spans="1:16" ht="12.75" customHeight="1">
      <c r="A53" s="259">
        <v>43</v>
      </c>
      <c r="B53" s="272" t="s">
        <v>68</v>
      </c>
      <c r="C53" s="271" t="s">
        <v>90</v>
      </c>
      <c r="D53" s="265">
        <v>45288</v>
      </c>
      <c r="E53" s="264">
        <v>796.7</v>
      </c>
      <c r="F53" s="264">
        <v>794.26666666666677</v>
      </c>
      <c r="G53" s="266">
        <v>785.53333333333353</v>
      </c>
      <c r="H53" s="266">
        <v>774.36666666666679</v>
      </c>
      <c r="I53" s="266">
        <v>765.63333333333355</v>
      </c>
      <c r="J53" s="266">
        <v>805.43333333333351</v>
      </c>
      <c r="K53" s="266">
        <v>814.16666666666686</v>
      </c>
      <c r="L53" s="266">
        <v>825.33333333333348</v>
      </c>
      <c r="M53" s="267">
        <v>803</v>
      </c>
      <c r="N53" s="267">
        <v>783.1</v>
      </c>
      <c r="O53" s="267">
        <v>5375175</v>
      </c>
      <c r="P53" s="268">
        <v>-8.3610372340425537E-2</v>
      </c>
    </row>
    <row r="54" spans="1:16" ht="12.75" customHeight="1">
      <c r="A54" s="259">
        <v>44</v>
      </c>
      <c r="B54" s="272" t="s">
        <v>45</v>
      </c>
      <c r="C54" s="269" t="s">
        <v>91</v>
      </c>
      <c r="D54" s="265">
        <v>45288</v>
      </c>
      <c r="E54" s="264">
        <v>353.5</v>
      </c>
      <c r="F54" s="264">
        <v>355.68333333333339</v>
      </c>
      <c r="G54" s="266">
        <v>348.1666666666668</v>
      </c>
      <c r="H54" s="266">
        <v>342.83333333333343</v>
      </c>
      <c r="I54" s="266">
        <v>335.31666666666683</v>
      </c>
      <c r="J54" s="266">
        <v>361.01666666666677</v>
      </c>
      <c r="K54" s="266">
        <v>368.53333333333342</v>
      </c>
      <c r="L54" s="266">
        <v>373.86666666666673</v>
      </c>
      <c r="M54" s="267">
        <v>363.2</v>
      </c>
      <c r="N54" s="267">
        <v>350.35</v>
      </c>
      <c r="O54" s="267">
        <v>13925100</v>
      </c>
      <c r="P54" s="268">
        <v>-2.4620708011711474E-2</v>
      </c>
    </row>
    <row r="55" spans="1:16" ht="12.75" customHeight="1">
      <c r="A55" s="259">
        <v>45</v>
      </c>
      <c r="B55" s="272" t="s">
        <v>68</v>
      </c>
      <c r="C55" s="264" t="s">
        <v>92</v>
      </c>
      <c r="D55" s="265">
        <v>45288</v>
      </c>
      <c r="E55" s="264">
        <v>1233.2</v>
      </c>
      <c r="F55" s="264">
        <v>1219.3999999999999</v>
      </c>
      <c r="G55" s="266">
        <v>1201.7999999999997</v>
      </c>
      <c r="H55" s="266">
        <v>1170.3999999999999</v>
      </c>
      <c r="I55" s="266">
        <v>1152.7999999999997</v>
      </c>
      <c r="J55" s="266">
        <v>1250.7999999999997</v>
      </c>
      <c r="K55" s="266">
        <v>1268.3999999999996</v>
      </c>
      <c r="L55" s="266">
        <v>1299.7999999999997</v>
      </c>
      <c r="M55" s="267">
        <v>1237</v>
      </c>
      <c r="N55" s="267">
        <v>1188</v>
      </c>
      <c r="O55" s="267">
        <v>11176250</v>
      </c>
      <c r="P55" s="268">
        <v>-2.4547239799258127E-2</v>
      </c>
    </row>
    <row r="56" spans="1:16" ht="12.75" customHeight="1">
      <c r="A56" s="259">
        <v>46</v>
      </c>
      <c r="B56" s="272" t="s">
        <v>43</v>
      </c>
      <c r="C56" s="264" t="s">
        <v>93</v>
      </c>
      <c r="D56" s="265">
        <v>45288</v>
      </c>
      <c r="E56" s="264">
        <v>1210.45</v>
      </c>
      <c r="F56" s="264">
        <v>1215.8</v>
      </c>
      <c r="G56" s="266">
        <v>1201</v>
      </c>
      <c r="H56" s="266">
        <v>1191.55</v>
      </c>
      <c r="I56" s="266">
        <v>1176.75</v>
      </c>
      <c r="J56" s="266">
        <v>1225.25</v>
      </c>
      <c r="K56" s="266">
        <v>1240.0499999999997</v>
      </c>
      <c r="L56" s="266">
        <v>1249.5</v>
      </c>
      <c r="M56" s="267">
        <v>1230.5999999999999</v>
      </c>
      <c r="N56" s="267">
        <v>1206.3499999999999</v>
      </c>
      <c r="O56" s="267">
        <v>10366200</v>
      </c>
      <c r="P56" s="268">
        <v>-2.4229074889867842E-2</v>
      </c>
    </row>
    <row r="57" spans="1:16" ht="12.75" customHeight="1">
      <c r="A57" s="259">
        <v>47</v>
      </c>
      <c r="B57" s="272" t="s">
        <v>45</v>
      </c>
      <c r="C57" s="264" t="s">
        <v>94</v>
      </c>
      <c r="D57" s="265">
        <v>45288</v>
      </c>
      <c r="E57" s="264">
        <v>349.95</v>
      </c>
      <c r="F57" s="264">
        <v>350.26666666666665</v>
      </c>
      <c r="G57" s="266">
        <v>347.23333333333329</v>
      </c>
      <c r="H57" s="266">
        <v>344.51666666666665</v>
      </c>
      <c r="I57" s="266">
        <v>341.48333333333329</v>
      </c>
      <c r="J57" s="266">
        <v>352.98333333333329</v>
      </c>
      <c r="K57" s="266">
        <v>356.01666666666659</v>
      </c>
      <c r="L57" s="266">
        <v>358.73333333333329</v>
      </c>
      <c r="M57" s="267">
        <v>353.3</v>
      </c>
      <c r="N57" s="267">
        <v>347.55</v>
      </c>
      <c r="O57" s="267">
        <v>59047800</v>
      </c>
      <c r="P57" s="268">
        <v>5.2714339198801946E-2</v>
      </c>
    </row>
    <row r="58" spans="1:16" ht="12.75" customHeight="1">
      <c r="A58" s="259">
        <v>48</v>
      </c>
      <c r="B58" s="272" t="s">
        <v>87</v>
      </c>
      <c r="C58" s="264" t="s">
        <v>95</v>
      </c>
      <c r="D58" s="265">
        <v>45288</v>
      </c>
      <c r="E58" s="264">
        <v>6178.2</v>
      </c>
      <c r="F58" s="264">
        <v>6100.9000000000005</v>
      </c>
      <c r="G58" s="266">
        <v>5989.8000000000011</v>
      </c>
      <c r="H58" s="266">
        <v>5801.4000000000005</v>
      </c>
      <c r="I58" s="266">
        <v>5690.3000000000011</v>
      </c>
      <c r="J58" s="266">
        <v>6289.3000000000011</v>
      </c>
      <c r="K58" s="266">
        <v>6400.4000000000015</v>
      </c>
      <c r="L58" s="266">
        <v>6588.8000000000011</v>
      </c>
      <c r="M58" s="267">
        <v>6212</v>
      </c>
      <c r="N58" s="267">
        <v>5912.5</v>
      </c>
      <c r="O58" s="267">
        <v>1169700</v>
      </c>
      <c r="P58" s="268">
        <v>-1.4657568865301996E-2</v>
      </c>
    </row>
    <row r="59" spans="1:16" ht="12.75" customHeight="1">
      <c r="A59" s="259">
        <v>49</v>
      </c>
      <c r="B59" s="272" t="s">
        <v>59</v>
      </c>
      <c r="C59" s="264" t="s">
        <v>96</v>
      </c>
      <c r="D59" s="265">
        <v>45288</v>
      </c>
      <c r="E59" s="264">
        <v>2384.6999999999998</v>
      </c>
      <c r="F59" s="264">
        <v>2392.1333333333332</v>
      </c>
      <c r="G59" s="266">
        <v>2368.7166666666662</v>
      </c>
      <c r="H59" s="266">
        <v>2352.7333333333331</v>
      </c>
      <c r="I59" s="266">
        <v>2329.3166666666662</v>
      </c>
      <c r="J59" s="266">
        <v>2408.1166666666663</v>
      </c>
      <c r="K59" s="266">
        <v>2431.5333333333333</v>
      </c>
      <c r="L59" s="266">
        <v>2447.5166666666664</v>
      </c>
      <c r="M59" s="267">
        <v>2415.5500000000002</v>
      </c>
      <c r="N59" s="267">
        <v>2376.15</v>
      </c>
      <c r="O59" s="267">
        <v>4145750</v>
      </c>
      <c r="P59" s="268">
        <v>-7.7902496230524377E-3</v>
      </c>
    </row>
    <row r="60" spans="1:16" ht="12.75" customHeight="1">
      <c r="A60" s="259">
        <v>50</v>
      </c>
      <c r="B60" s="272" t="s">
        <v>45</v>
      </c>
      <c r="C60" s="264" t="s">
        <v>97</v>
      </c>
      <c r="D60" s="265">
        <v>45288</v>
      </c>
      <c r="E60" s="264">
        <v>877.95</v>
      </c>
      <c r="F60" s="264">
        <v>872.35</v>
      </c>
      <c r="G60" s="266">
        <v>863.80000000000007</v>
      </c>
      <c r="H60" s="266">
        <v>849.65000000000009</v>
      </c>
      <c r="I60" s="266">
        <v>841.10000000000014</v>
      </c>
      <c r="J60" s="266">
        <v>886.5</v>
      </c>
      <c r="K60" s="266">
        <v>895.05</v>
      </c>
      <c r="L60" s="266">
        <v>909.19999999999993</v>
      </c>
      <c r="M60" s="267">
        <v>880.9</v>
      </c>
      <c r="N60" s="267">
        <v>858.2</v>
      </c>
      <c r="O60" s="267">
        <v>7442000</v>
      </c>
      <c r="P60" s="268">
        <v>-1.8464785017145872E-2</v>
      </c>
    </row>
    <row r="61" spans="1:16" ht="12.75" customHeight="1">
      <c r="A61" s="259">
        <v>51</v>
      </c>
      <c r="B61" s="272" t="s">
        <v>45</v>
      </c>
      <c r="C61" s="271" t="s">
        <v>98</v>
      </c>
      <c r="D61" s="265">
        <v>45288</v>
      </c>
      <c r="E61" s="264">
        <v>1246.3499999999999</v>
      </c>
      <c r="F61" s="264">
        <v>1243.5</v>
      </c>
      <c r="G61" s="266">
        <v>1234.8499999999999</v>
      </c>
      <c r="H61" s="266">
        <v>1223.3499999999999</v>
      </c>
      <c r="I61" s="266">
        <v>1214.6999999999998</v>
      </c>
      <c r="J61" s="266">
        <v>1255</v>
      </c>
      <c r="K61" s="266">
        <v>1263.6500000000001</v>
      </c>
      <c r="L61" s="266">
        <v>1275.1500000000001</v>
      </c>
      <c r="M61" s="267">
        <v>1252.1500000000001</v>
      </c>
      <c r="N61" s="267">
        <v>1232</v>
      </c>
      <c r="O61" s="267">
        <v>1378300</v>
      </c>
      <c r="P61" s="268">
        <v>2.3920956838273531E-2</v>
      </c>
    </row>
    <row r="62" spans="1:16" ht="12.75" customHeight="1">
      <c r="A62" s="259">
        <v>52</v>
      </c>
      <c r="B62" s="272" t="s">
        <v>41</v>
      </c>
      <c r="C62" s="269" t="s">
        <v>99</v>
      </c>
      <c r="D62" s="265">
        <v>45288</v>
      </c>
      <c r="E62" s="264">
        <v>294.05</v>
      </c>
      <c r="F62" s="264">
        <v>295.15000000000003</v>
      </c>
      <c r="G62" s="266">
        <v>292.25000000000006</v>
      </c>
      <c r="H62" s="266">
        <v>290.45000000000005</v>
      </c>
      <c r="I62" s="266">
        <v>287.55000000000007</v>
      </c>
      <c r="J62" s="266">
        <v>296.95000000000005</v>
      </c>
      <c r="K62" s="266">
        <v>299.85000000000002</v>
      </c>
      <c r="L62" s="266">
        <v>301.65000000000003</v>
      </c>
      <c r="M62" s="267">
        <v>298.05</v>
      </c>
      <c r="N62" s="267">
        <v>293.35000000000002</v>
      </c>
      <c r="O62" s="267">
        <v>13944600</v>
      </c>
      <c r="P62" s="268">
        <v>6.283440801207299E-2</v>
      </c>
    </row>
    <row r="63" spans="1:16" ht="12.75" customHeight="1">
      <c r="A63" s="259">
        <v>53</v>
      </c>
      <c r="B63" s="272" t="s">
        <v>63</v>
      </c>
      <c r="C63" s="264" t="s">
        <v>100</v>
      </c>
      <c r="D63" s="265">
        <v>45288</v>
      </c>
      <c r="E63" s="264">
        <v>160.75</v>
      </c>
      <c r="F63" s="264">
        <v>160.85</v>
      </c>
      <c r="G63" s="266">
        <v>160.04999999999998</v>
      </c>
      <c r="H63" s="266">
        <v>159.35</v>
      </c>
      <c r="I63" s="266">
        <v>158.54999999999998</v>
      </c>
      <c r="J63" s="266">
        <v>161.54999999999998</v>
      </c>
      <c r="K63" s="266">
        <v>162.35</v>
      </c>
      <c r="L63" s="266">
        <v>163.04999999999998</v>
      </c>
      <c r="M63" s="267">
        <v>161.65</v>
      </c>
      <c r="N63" s="267">
        <v>160.15</v>
      </c>
      <c r="O63" s="267">
        <v>31635000</v>
      </c>
      <c r="P63" s="268">
        <v>4.7641734159123393E-3</v>
      </c>
    </row>
    <row r="64" spans="1:16" ht="12.75" customHeight="1">
      <c r="A64" s="259">
        <v>54</v>
      </c>
      <c r="B64" s="272" t="s">
        <v>41</v>
      </c>
      <c r="C64" s="264" t="s">
        <v>101</v>
      </c>
      <c r="D64" s="265">
        <v>45288</v>
      </c>
      <c r="E64" s="264">
        <v>1960.3</v>
      </c>
      <c r="F64" s="264">
        <v>1966.25</v>
      </c>
      <c r="G64" s="266">
        <v>1941.05</v>
      </c>
      <c r="H64" s="266">
        <v>1921.8</v>
      </c>
      <c r="I64" s="266">
        <v>1896.6</v>
      </c>
      <c r="J64" s="266">
        <v>1985.5</v>
      </c>
      <c r="K64" s="266">
        <v>2010.6999999999998</v>
      </c>
      <c r="L64" s="266">
        <v>2029.95</v>
      </c>
      <c r="M64" s="267">
        <v>1991.45</v>
      </c>
      <c r="N64" s="267">
        <v>1947</v>
      </c>
      <c r="O64" s="267">
        <v>3812700</v>
      </c>
      <c r="P64" s="268">
        <v>-1.1788745677459918E-3</v>
      </c>
    </row>
    <row r="65" spans="1:16" ht="12.75" customHeight="1">
      <c r="A65" s="259">
        <v>55</v>
      </c>
      <c r="B65" s="272" t="s">
        <v>59</v>
      </c>
      <c r="C65" s="264" t="s">
        <v>102</v>
      </c>
      <c r="D65" s="265">
        <v>45288</v>
      </c>
      <c r="E65" s="264">
        <v>551.15</v>
      </c>
      <c r="F65" s="264">
        <v>550.7166666666667</v>
      </c>
      <c r="G65" s="266">
        <v>548.68333333333339</v>
      </c>
      <c r="H65" s="266">
        <v>546.2166666666667</v>
      </c>
      <c r="I65" s="266">
        <v>544.18333333333339</v>
      </c>
      <c r="J65" s="266">
        <v>553.18333333333339</v>
      </c>
      <c r="K65" s="266">
        <v>555.2166666666667</v>
      </c>
      <c r="L65" s="266">
        <v>557.68333333333339</v>
      </c>
      <c r="M65" s="267">
        <v>552.75</v>
      </c>
      <c r="N65" s="267">
        <v>548.25</v>
      </c>
      <c r="O65" s="267">
        <v>17693750</v>
      </c>
      <c r="P65" s="268">
        <v>1.4768083733600975E-2</v>
      </c>
    </row>
    <row r="66" spans="1:16" ht="12.75" customHeight="1">
      <c r="A66" s="259">
        <v>56</v>
      </c>
      <c r="B66" s="272" t="s">
        <v>49</v>
      </c>
      <c r="C66" s="269" t="s">
        <v>103</v>
      </c>
      <c r="D66" s="265">
        <v>45288</v>
      </c>
      <c r="E66" s="264">
        <v>2422.6999999999998</v>
      </c>
      <c r="F66" s="264">
        <v>2416.25</v>
      </c>
      <c r="G66" s="266">
        <v>2384.5</v>
      </c>
      <c r="H66" s="266">
        <v>2346.3000000000002</v>
      </c>
      <c r="I66" s="266">
        <v>2314.5500000000002</v>
      </c>
      <c r="J66" s="266">
        <v>2454.4499999999998</v>
      </c>
      <c r="K66" s="266">
        <v>2486.1999999999998</v>
      </c>
      <c r="L66" s="266">
        <v>2524.3999999999996</v>
      </c>
      <c r="M66" s="267">
        <v>2448</v>
      </c>
      <c r="N66" s="267">
        <v>2378.0500000000002</v>
      </c>
      <c r="O66" s="267">
        <v>2751500</v>
      </c>
      <c r="P66" s="268">
        <v>1.6438862209087551E-2</v>
      </c>
    </row>
    <row r="67" spans="1:16" ht="12.75" customHeight="1">
      <c r="A67" s="259">
        <v>57</v>
      </c>
      <c r="B67" s="272" t="s">
        <v>39</v>
      </c>
      <c r="C67" s="264" t="s">
        <v>104</v>
      </c>
      <c r="D67" s="265">
        <v>45288</v>
      </c>
      <c r="E67" s="264">
        <v>2285.25</v>
      </c>
      <c r="F67" s="264">
        <v>2277.8333333333335</v>
      </c>
      <c r="G67" s="266">
        <v>2264.5166666666669</v>
      </c>
      <c r="H67" s="266">
        <v>2243.7833333333333</v>
      </c>
      <c r="I67" s="266">
        <v>2230.4666666666667</v>
      </c>
      <c r="J67" s="266">
        <v>2298.5666666666671</v>
      </c>
      <c r="K67" s="266">
        <v>2311.8833333333337</v>
      </c>
      <c r="L67" s="266">
        <v>2332.6166666666672</v>
      </c>
      <c r="M67" s="267">
        <v>2291.15</v>
      </c>
      <c r="N67" s="267">
        <v>2257.1</v>
      </c>
      <c r="O67" s="267">
        <v>2523300</v>
      </c>
      <c r="P67" s="268">
        <v>-1.8782081194587026E-2</v>
      </c>
    </row>
    <row r="68" spans="1:16" ht="12.75" customHeight="1">
      <c r="A68" s="259">
        <v>58</v>
      </c>
      <c r="B68" s="272" t="s">
        <v>45</v>
      </c>
      <c r="C68" s="269" t="s">
        <v>105</v>
      </c>
      <c r="D68" s="265">
        <v>45288</v>
      </c>
      <c r="E68" s="264">
        <v>137.9</v>
      </c>
      <c r="F68" s="264">
        <v>138.4</v>
      </c>
      <c r="G68" s="266">
        <v>136.5</v>
      </c>
      <c r="H68" s="266">
        <v>135.1</v>
      </c>
      <c r="I68" s="266">
        <v>133.19999999999999</v>
      </c>
      <c r="J68" s="266">
        <v>139.80000000000001</v>
      </c>
      <c r="K68" s="266">
        <v>141.70000000000005</v>
      </c>
      <c r="L68" s="266">
        <v>143.10000000000002</v>
      </c>
      <c r="M68" s="267">
        <v>140.30000000000001</v>
      </c>
      <c r="N68" s="267">
        <v>137</v>
      </c>
      <c r="O68" s="267">
        <v>16586400</v>
      </c>
      <c r="P68" s="268">
        <v>-1.0050851099386445E-2</v>
      </c>
    </row>
    <row r="69" spans="1:16" ht="12.75" customHeight="1">
      <c r="A69" s="259">
        <v>59</v>
      </c>
      <c r="B69" s="272" t="s">
        <v>43</v>
      </c>
      <c r="C69" s="264" t="s">
        <v>106</v>
      </c>
      <c r="D69" s="265">
        <v>45288</v>
      </c>
      <c r="E69" s="264">
        <v>3709.55</v>
      </c>
      <c r="F69" s="264">
        <v>3704.4</v>
      </c>
      <c r="G69" s="266">
        <v>3666.15</v>
      </c>
      <c r="H69" s="266">
        <v>3622.75</v>
      </c>
      <c r="I69" s="266">
        <v>3584.5</v>
      </c>
      <c r="J69" s="266">
        <v>3747.8</v>
      </c>
      <c r="K69" s="266">
        <v>3786.05</v>
      </c>
      <c r="L69" s="266">
        <v>3829.4500000000003</v>
      </c>
      <c r="M69" s="267">
        <v>3742.65</v>
      </c>
      <c r="N69" s="267">
        <v>3661</v>
      </c>
      <c r="O69" s="267">
        <v>2848600</v>
      </c>
      <c r="P69" s="268">
        <v>1.3376022767698328E-2</v>
      </c>
    </row>
    <row r="70" spans="1:16" ht="12.75" customHeight="1">
      <c r="A70" s="259">
        <v>60</v>
      </c>
      <c r="B70" s="272" t="s">
        <v>45</v>
      </c>
      <c r="C70" s="271" t="s">
        <v>107</v>
      </c>
      <c r="D70" s="265">
        <v>45288</v>
      </c>
      <c r="E70" s="264">
        <v>6353.2</v>
      </c>
      <c r="F70" s="264">
        <v>6391.1000000000013</v>
      </c>
      <c r="G70" s="266">
        <v>6293.2000000000025</v>
      </c>
      <c r="H70" s="266">
        <v>6233.2000000000016</v>
      </c>
      <c r="I70" s="266">
        <v>6135.3000000000029</v>
      </c>
      <c r="J70" s="266">
        <v>6451.1000000000022</v>
      </c>
      <c r="K70" s="266">
        <v>6549.0000000000018</v>
      </c>
      <c r="L70" s="266">
        <v>6609.0000000000018</v>
      </c>
      <c r="M70" s="267">
        <v>6489</v>
      </c>
      <c r="N70" s="267">
        <v>6331.1</v>
      </c>
      <c r="O70" s="267">
        <v>1352300</v>
      </c>
      <c r="P70" s="268">
        <v>2.7817891616629932E-2</v>
      </c>
    </row>
    <row r="71" spans="1:16" ht="12.75" customHeight="1">
      <c r="A71" s="259">
        <v>61</v>
      </c>
      <c r="B71" s="272" t="s">
        <v>108</v>
      </c>
      <c r="C71" s="264" t="s">
        <v>109</v>
      </c>
      <c r="D71" s="265">
        <v>45288</v>
      </c>
      <c r="E71" s="264">
        <v>702.05</v>
      </c>
      <c r="F71" s="264">
        <v>696.68333333333339</v>
      </c>
      <c r="G71" s="266">
        <v>689.06666666666683</v>
      </c>
      <c r="H71" s="266">
        <v>676.08333333333348</v>
      </c>
      <c r="I71" s="266">
        <v>668.46666666666692</v>
      </c>
      <c r="J71" s="266">
        <v>709.66666666666674</v>
      </c>
      <c r="K71" s="266">
        <v>717.2833333333333</v>
      </c>
      <c r="L71" s="266">
        <v>730.26666666666665</v>
      </c>
      <c r="M71" s="267">
        <v>704.3</v>
      </c>
      <c r="N71" s="267">
        <v>683.7</v>
      </c>
      <c r="O71" s="267">
        <v>39728700</v>
      </c>
      <c r="P71" s="268">
        <v>-3.9032567049808432E-2</v>
      </c>
    </row>
    <row r="72" spans="1:16" ht="12.75" customHeight="1">
      <c r="A72" s="259">
        <v>62</v>
      </c>
      <c r="B72" s="272" t="s">
        <v>43</v>
      </c>
      <c r="C72" s="264" t="s">
        <v>110</v>
      </c>
      <c r="D72" s="265">
        <v>45288</v>
      </c>
      <c r="E72" s="264">
        <v>5606.05</v>
      </c>
      <c r="F72" s="264">
        <v>5614.2</v>
      </c>
      <c r="G72" s="266">
        <v>5581.45</v>
      </c>
      <c r="H72" s="266">
        <v>5556.85</v>
      </c>
      <c r="I72" s="266">
        <v>5524.1</v>
      </c>
      <c r="J72" s="266">
        <v>5638.7999999999993</v>
      </c>
      <c r="K72" s="266">
        <v>5671.5499999999993</v>
      </c>
      <c r="L72" s="266">
        <v>5696.1499999999987</v>
      </c>
      <c r="M72" s="267">
        <v>5646.95</v>
      </c>
      <c r="N72" s="267">
        <v>5589.6</v>
      </c>
      <c r="O72" s="267">
        <v>2405875</v>
      </c>
      <c r="P72" s="268">
        <v>-7.0148316343784725E-2</v>
      </c>
    </row>
    <row r="73" spans="1:16" ht="12.75" customHeight="1">
      <c r="A73" s="259">
        <v>63</v>
      </c>
      <c r="B73" s="272" t="s">
        <v>56</v>
      </c>
      <c r="C73" s="264" t="s">
        <v>111</v>
      </c>
      <c r="D73" s="265">
        <v>45288</v>
      </c>
      <c r="E73" s="264">
        <v>4101.8999999999996</v>
      </c>
      <c r="F73" s="264">
        <v>4091.3999999999996</v>
      </c>
      <c r="G73" s="266">
        <v>4069.0999999999995</v>
      </c>
      <c r="H73" s="266">
        <v>4036.2999999999997</v>
      </c>
      <c r="I73" s="266">
        <v>4013.9999999999995</v>
      </c>
      <c r="J73" s="266">
        <v>4124.1999999999989</v>
      </c>
      <c r="K73" s="266">
        <v>4146.4999999999982</v>
      </c>
      <c r="L73" s="266">
        <v>4179.2999999999993</v>
      </c>
      <c r="M73" s="267">
        <v>4113.7</v>
      </c>
      <c r="N73" s="267">
        <v>4058.6</v>
      </c>
      <c r="O73" s="267">
        <v>3363325</v>
      </c>
      <c r="P73" s="268">
        <v>-3.2422091325580223E-2</v>
      </c>
    </row>
    <row r="74" spans="1:16" ht="12.75" customHeight="1">
      <c r="A74" s="259">
        <v>64</v>
      </c>
      <c r="B74" s="272" t="s">
        <v>56</v>
      </c>
      <c r="C74" s="264" t="s">
        <v>112</v>
      </c>
      <c r="D74" s="265">
        <v>45288</v>
      </c>
      <c r="E74" s="264">
        <v>3166.25</v>
      </c>
      <c r="F74" s="264">
        <v>3160.25</v>
      </c>
      <c r="G74" s="266">
        <v>3146.25</v>
      </c>
      <c r="H74" s="266">
        <v>3126.25</v>
      </c>
      <c r="I74" s="266">
        <v>3112.25</v>
      </c>
      <c r="J74" s="266">
        <v>3180.25</v>
      </c>
      <c r="K74" s="266">
        <v>3194.25</v>
      </c>
      <c r="L74" s="266">
        <v>3214.25</v>
      </c>
      <c r="M74" s="267">
        <v>3174.25</v>
      </c>
      <c r="N74" s="267">
        <v>3140.25</v>
      </c>
      <c r="O74" s="267">
        <v>2811050</v>
      </c>
      <c r="P74" s="268">
        <v>-3.8978756577665173E-3</v>
      </c>
    </row>
    <row r="75" spans="1:16" ht="12.75" customHeight="1">
      <c r="A75" s="259">
        <v>65</v>
      </c>
      <c r="B75" s="272" t="s">
        <v>56</v>
      </c>
      <c r="C75" s="264" t="s">
        <v>113</v>
      </c>
      <c r="D75" s="265">
        <v>45288</v>
      </c>
      <c r="E75" s="264">
        <v>298.3</v>
      </c>
      <c r="F75" s="264">
        <v>295.58333333333331</v>
      </c>
      <c r="G75" s="266">
        <v>291.61666666666662</v>
      </c>
      <c r="H75" s="266">
        <v>284.93333333333328</v>
      </c>
      <c r="I75" s="266">
        <v>280.96666666666658</v>
      </c>
      <c r="J75" s="266">
        <v>302.26666666666665</v>
      </c>
      <c r="K75" s="266">
        <v>306.23333333333335</v>
      </c>
      <c r="L75" s="266">
        <v>312.91666666666669</v>
      </c>
      <c r="M75" s="267">
        <v>299.55</v>
      </c>
      <c r="N75" s="267">
        <v>288.89999999999998</v>
      </c>
      <c r="O75" s="267">
        <v>21132000</v>
      </c>
      <c r="P75" s="268">
        <v>8.7238377477310614E-2</v>
      </c>
    </row>
    <row r="76" spans="1:16" ht="12.75" customHeight="1">
      <c r="A76" s="259">
        <v>66</v>
      </c>
      <c r="B76" s="272" t="s">
        <v>63</v>
      </c>
      <c r="C76" s="264" t="s">
        <v>114</v>
      </c>
      <c r="D76" s="265">
        <v>45288</v>
      </c>
      <c r="E76" s="264">
        <v>153.75</v>
      </c>
      <c r="F76" s="264">
        <v>154.41666666666666</v>
      </c>
      <c r="G76" s="266">
        <v>152.83333333333331</v>
      </c>
      <c r="H76" s="266">
        <v>151.91666666666666</v>
      </c>
      <c r="I76" s="266">
        <v>150.33333333333331</v>
      </c>
      <c r="J76" s="266">
        <v>155.33333333333331</v>
      </c>
      <c r="K76" s="266">
        <v>156.91666666666663</v>
      </c>
      <c r="L76" s="266">
        <v>157.83333333333331</v>
      </c>
      <c r="M76" s="267">
        <v>156</v>
      </c>
      <c r="N76" s="267">
        <v>153.5</v>
      </c>
      <c r="O76" s="267">
        <v>104060000</v>
      </c>
      <c r="P76" s="268">
        <v>9.7520741351705392E-3</v>
      </c>
    </row>
    <row r="77" spans="1:16" ht="12.75" customHeight="1">
      <c r="A77" s="259">
        <v>67</v>
      </c>
      <c r="B77" s="272" t="s">
        <v>84</v>
      </c>
      <c r="C77" s="264" t="s">
        <v>115</v>
      </c>
      <c r="D77" s="265">
        <v>45288</v>
      </c>
      <c r="E77" s="264">
        <v>146.69999999999999</v>
      </c>
      <c r="F77" s="264">
        <v>145.71666666666667</v>
      </c>
      <c r="G77" s="266">
        <v>143.28333333333333</v>
      </c>
      <c r="H77" s="266">
        <v>139.86666666666667</v>
      </c>
      <c r="I77" s="266">
        <v>137.43333333333334</v>
      </c>
      <c r="J77" s="266">
        <v>149.13333333333333</v>
      </c>
      <c r="K77" s="266">
        <v>151.56666666666666</v>
      </c>
      <c r="L77" s="266">
        <v>154.98333333333332</v>
      </c>
      <c r="M77" s="267">
        <v>148.15</v>
      </c>
      <c r="N77" s="267">
        <v>142.30000000000001</v>
      </c>
      <c r="O77" s="267">
        <v>159928275</v>
      </c>
      <c r="P77" s="268">
        <v>-1.6431726738133423E-2</v>
      </c>
    </row>
    <row r="78" spans="1:16" ht="12.75" customHeight="1">
      <c r="A78" s="259">
        <v>68</v>
      </c>
      <c r="B78" s="272" t="s">
        <v>43</v>
      </c>
      <c r="C78" s="264" t="s">
        <v>116</v>
      </c>
      <c r="D78" s="265">
        <v>45288</v>
      </c>
      <c r="E78" s="264">
        <v>832.4</v>
      </c>
      <c r="F78" s="264">
        <v>827.36666666666667</v>
      </c>
      <c r="G78" s="266">
        <v>820.5333333333333</v>
      </c>
      <c r="H78" s="266">
        <v>808.66666666666663</v>
      </c>
      <c r="I78" s="266">
        <v>801.83333333333326</v>
      </c>
      <c r="J78" s="266">
        <v>839.23333333333335</v>
      </c>
      <c r="K78" s="266">
        <v>846.06666666666661</v>
      </c>
      <c r="L78" s="266">
        <v>857.93333333333339</v>
      </c>
      <c r="M78" s="267">
        <v>834.2</v>
      </c>
      <c r="N78" s="267">
        <v>815.5</v>
      </c>
      <c r="O78" s="267">
        <v>12732450</v>
      </c>
      <c r="P78" s="268">
        <v>-1.1983122362869199E-2</v>
      </c>
    </row>
    <row r="79" spans="1:16" ht="12.75" customHeight="1">
      <c r="A79" s="259">
        <v>69</v>
      </c>
      <c r="B79" s="272" t="s">
        <v>117</v>
      </c>
      <c r="C79" s="264" t="s">
        <v>118</v>
      </c>
      <c r="D79" s="265">
        <v>45288</v>
      </c>
      <c r="E79" s="264">
        <v>77.5</v>
      </c>
      <c r="F79" s="264">
        <v>77.8</v>
      </c>
      <c r="G79" s="266">
        <v>76.449999999999989</v>
      </c>
      <c r="H79" s="266">
        <v>75.399999999999991</v>
      </c>
      <c r="I79" s="266">
        <v>74.049999999999983</v>
      </c>
      <c r="J79" s="266">
        <v>78.849999999999994</v>
      </c>
      <c r="K79" s="266">
        <v>80.199999999999989</v>
      </c>
      <c r="L79" s="266">
        <v>81.25</v>
      </c>
      <c r="M79" s="267">
        <v>79.150000000000006</v>
      </c>
      <c r="N79" s="267">
        <v>76.75</v>
      </c>
      <c r="O79" s="267">
        <v>186333750</v>
      </c>
      <c r="P79" s="268">
        <v>-6.8238073807380742E-2</v>
      </c>
    </row>
    <row r="80" spans="1:16" ht="12.75" customHeight="1">
      <c r="A80" s="259">
        <v>70</v>
      </c>
      <c r="B80" s="272" t="s">
        <v>45</v>
      </c>
      <c r="C80" s="270" t="s">
        <v>119</v>
      </c>
      <c r="D80" s="265">
        <v>45288</v>
      </c>
      <c r="E80" s="264">
        <v>736.7</v>
      </c>
      <c r="F80" s="264">
        <v>735.69999999999993</v>
      </c>
      <c r="G80" s="266">
        <v>730.39999999999986</v>
      </c>
      <c r="H80" s="266">
        <v>724.09999999999991</v>
      </c>
      <c r="I80" s="266">
        <v>718.79999999999984</v>
      </c>
      <c r="J80" s="266">
        <v>741.99999999999989</v>
      </c>
      <c r="K80" s="266">
        <v>747.29999999999984</v>
      </c>
      <c r="L80" s="266">
        <v>753.59999999999991</v>
      </c>
      <c r="M80" s="267">
        <v>741</v>
      </c>
      <c r="N80" s="267">
        <v>729.4</v>
      </c>
      <c r="O80" s="267">
        <v>7784400</v>
      </c>
      <c r="P80" s="268">
        <v>-1.8360655737704918E-2</v>
      </c>
    </row>
    <row r="81" spans="1:16" ht="12.75" customHeight="1">
      <c r="A81" s="259">
        <v>71</v>
      </c>
      <c r="B81" s="272" t="s">
        <v>59</v>
      </c>
      <c r="C81" s="264" t="s">
        <v>120</v>
      </c>
      <c r="D81" s="265">
        <v>45288</v>
      </c>
      <c r="E81" s="264">
        <v>1049.55</v>
      </c>
      <c r="F81" s="264">
        <v>1049.6833333333334</v>
      </c>
      <c r="G81" s="266">
        <v>1044.8166666666668</v>
      </c>
      <c r="H81" s="266">
        <v>1040.0833333333335</v>
      </c>
      <c r="I81" s="266">
        <v>1035.2166666666669</v>
      </c>
      <c r="J81" s="266">
        <v>1054.4166666666667</v>
      </c>
      <c r="K81" s="266">
        <v>1059.2833333333335</v>
      </c>
      <c r="L81" s="266">
        <v>1064.0166666666667</v>
      </c>
      <c r="M81" s="267">
        <v>1054.55</v>
      </c>
      <c r="N81" s="267">
        <v>1044.95</v>
      </c>
      <c r="O81" s="267">
        <v>8935500</v>
      </c>
      <c r="P81" s="268">
        <v>-9.1483699268130412E-3</v>
      </c>
    </row>
    <row r="82" spans="1:16" ht="12.75" customHeight="1">
      <c r="A82" s="259">
        <v>72</v>
      </c>
      <c r="B82" s="272" t="s">
        <v>108</v>
      </c>
      <c r="C82" s="264" t="s">
        <v>121</v>
      </c>
      <c r="D82" s="265">
        <v>45288</v>
      </c>
      <c r="E82" s="264">
        <v>2069.4499999999998</v>
      </c>
      <c r="F82" s="264">
        <v>2032.25</v>
      </c>
      <c r="G82" s="266">
        <v>1989.5</v>
      </c>
      <c r="H82" s="266">
        <v>1909.55</v>
      </c>
      <c r="I82" s="266">
        <v>1866.8</v>
      </c>
      <c r="J82" s="266">
        <v>2112.1999999999998</v>
      </c>
      <c r="K82" s="266">
        <v>2154.9499999999998</v>
      </c>
      <c r="L82" s="266">
        <v>2234.9</v>
      </c>
      <c r="M82" s="267">
        <v>2075</v>
      </c>
      <c r="N82" s="267">
        <v>1952.3</v>
      </c>
      <c r="O82" s="267">
        <v>3642775</v>
      </c>
      <c r="P82" s="268">
        <v>3.9272156041366673E-3</v>
      </c>
    </row>
    <row r="83" spans="1:16" ht="12.75" customHeight="1">
      <c r="A83" s="259">
        <v>73</v>
      </c>
      <c r="B83" s="272" t="s">
        <v>43</v>
      </c>
      <c r="C83" s="264" t="s">
        <v>122</v>
      </c>
      <c r="D83" s="265">
        <v>45288</v>
      </c>
      <c r="E83" s="264">
        <v>389.4</v>
      </c>
      <c r="F83" s="264">
        <v>388.81666666666661</v>
      </c>
      <c r="G83" s="266">
        <v>386.18333333333322</v>
      </c>
      <c r="H83" s="266">
        <v>382.96666666666664</v>
      </c>
      <c r="I83" s="266">
        <v>380.33333333333326</v>
      </c>
      <c r="J83" s="266">
        <v>392.03333333333319</v>
      </c>
      <c r="K83" s="266">
        <v>394.66666666666663</v>
      </c>
      <c r="L83" s="266">
        <v>397.88333333333316</v>
      </c>
      <c r="M83" s="267">
        <v>391.45</v>
      </c>
      <c r="N83" s="267">
        <v>385.6</v>
      </c>
      <c r="O83" s="267">
        <v>11122000</v>
      </c>
      <c r="P83" s="268">
        <v>-6.7869262368280047E-3</v>
      </c>
    </row>
    <row r="84" spans="1:16" ht="12.75" customHeight="1">
      <c r="A84" s="259">
        <v>74</v>
      </c>
      <c r="B84" s="272" t="s">
        <v>49</v>
      </c>
      <c r="C84" s="264" t="s">
        <v>123</v>
      </c>
      <c r="D84" s="265">
        <v>45288</v>
      </c>
      <c r="E84" s="264">
        <v>2113.3000000000002</v>
      </c>
      <c r="F84" s="264">
        <v>2108.6666666666665</v>
      </c>
      <c r="G84" s="266">
        <v>2097.833333333333</v>
      </c>
      <c r="H84" s="266">
        <v>2082.3666666666663</v>
      </c>
      <c r="I84" s="266">
        <v>2071.5333333333328</v>
      </c>
      <c r="J84" s="266">
        <v>2124.1333333333332</v>
      </c>
      <c r="K84" s="266">
        <v>2134.9666666666662</v>
      </c>
      <c r="L84" s="266">
        <v>2150.4333333333334</v>
      </c>
      <c r="M84" s="267">
        <v>2119.5</v>
      </c>
      <c r="N84" s="267">
        <v>2093.1999999999998</v>
      </c>
      <c r="O84" s="267">
        <v>9311425</v>
      </c>
      <c r="P84" s="268">
        <v>-1.5122588424437299E-2</v>
      </c>
    </row>
    <row r="85" spans="1:16" ht="12.75" customHeight="1">
      <c r="A85" s="259">
        <v>75</v>
      </c>
      <c r="B85" s="272" t="s">
        <v>84</v>
      </c>
      <c r="C85" s="264" t="s">
        <v>124</v>
      </c>
      <c r="D85" s="265">
        <v>45288</v>
      </c>
      <c r="E85" s="264">
        <v>444.6</v>
      </c>
      <c r="F85" s="264">
        <v>442.65000000000003</v>
      </c>
      <c r="G85" s="266">
        <v>439.80000000000007</v>
      </c>
      <c r="H85" s="266">
        <v>435.00000000000006</v>
      </c>
      <c r="I85" s="266">
        <v>432.15000000000009</v>
      </c>
      <c r="J85" s="266">
        <v>447.45000000000005</v>
      </c>
      <c r="K85" s="266">
        <v>450.30000000000007</v>
      </c>
      <c r="L85" s="266">
        <v>455.1</v>
      </c>
      <c r="M85" s="267">
        <v>445.5</v>
      </c>
      <c r="N85" s="267">
        <v>437.85</v>
      </c>
      <c r="O85" s="267">
        <v>7818750</v>
      </c>
      <c r="P85" s="268">
        <v>2.886002886002886E-3</v>
      </c>
    </row>
    <row r="86" spans="1:16" ht="12.75" customHeight="1">
      <c r="A86" s="259">
        <v>76</v>
      </c>
      <c r="B86" s="272" t="s">
        <v>45</v>
      </c>
      <c r="C86" s="271" t="s">
        <v>125</v>
      </c>
      <c r="D86" s="265">
        <v>45288</v>
      </c>
      <c r="E86" s="264">
        <v>2792.6</v>
      </c>
      <c r="F86" s="264">
        <v>2800.2833333333328</v>
      </c>
      <c r="G86" s="266">
        <v>2773.8666666666659</v>
      </c>
      <c r="H86" s="266">
        <v>2755.1333333333332</v>
      </c>
      <c r="I86" s="266">
        <v>2728.7166666666662</v>
      </c>
      <c r="J86" s="266">
        <v>2819.0166666666655</v>
      </c>
      <c r="K86" s="266">
        <v>2845.4333333333325</v>
      </c>
      <c r="L86" s="266">
        <v>2864.1666666666652</v>
      </c>
      <c r="M86" s="267">
        <v>2826.7</v>
      </c>
      <c r="N86" s="267">
        <v>2781.55</v>
      </c>
      <c r="O86" s="267">
        <v>7272300</v>
      </c>
      <c r="P86" s="268">
        <v>1.1896810819836366E-2</v>
      </c>
    </row>
    <row r="87" spans="1:16" ht="12.75" customHeight="1">
      <c r="A87" s="259">
        <v>77</v>
      </c>
      <c r="B87" s="272" t="s">
        <v>41</v>
      </c>
      <c r="C87" s="264" t="s">
        <v>126</v>
      </c>
      <c r="D87" s="265">
        <v>45288</v>
      </c>
      <c r="E87" s="264">
        <v>1342.7</v>
      </c>
      <c r="F87" s="264">
        <v>1340.5166666666667</v>
      </c>
      <c r="G87" s="266">
        <v>1335.4833333333333</v>
      </c>
      <c r="H87" s="266">
        <v>1328.2666666666667</v>
      </c>
      <c r="I87" s="266">
        <v>1323.2333333333333</v>
      </c>
      <c r="J87" s="266">
        <v>1347.7333333333333</v>
      </c>
      <c r="K87" s="266">
        <v>1352.7666666666667</v>
      </c>
      <c r="L87" s="266">
        <v>1359.9833333333333</v>
      </c>
      <c r="M87" s="267">
        <v>1345.55</v>
      </c>
      <c r="N87" s="267">
        <v>1333.3</v>
      </c>
      <c r="O87" s="267">
        <v>6312500</v>
      </c>
      <c r="P87" s="268">
        <v>3.6568884649018207E-3</v>
      </c>
    </row>
    <row r="88" spans="1:16" ht="12.75" customHeight="1">
      <c r="A88" s="259">
        <v>78</v>
      </c>
      <c r="B88" s="272" t="s">
        <v>87</v>
      </c>
      <c r="C88" s="264" t="s">
        <v>127</v>
      </c>
      <c r="D88" s="265">
        <v>45288</v>
      </c>
      <c r="E88" s="264">
        <v>1420</v>
      </c>
      <c r="F88" s="264">
        <v>1410.8499999999997</v>
      </c>
      <c r="G88" s="266">
        <v>1397.7499999999993</v>
      </c>
      <c r="H88" s="266">
        <v>1375.4999999999995</v>
      </c>
      <c r="I88" s="266">
        <v>1362.3999999999992</v>
      </c>
      <c r="J88" s="266">
        <v>1433.0999999999995</v>
      </c>
      <c r="K88" s="266">
        <v>1446.1999999999998</v>
      </c>
      <c r="L88" s="266">
        <v>1468.4499999999996</v>
      </c>
      <c r="M88" s="267">
        <v>1423.95</v>
      </c>
      <c r="N88" s="267">
        <v>1388.6</v>
      </c>
      <c r="O88" s="267">
        <v>12946500</v>
      </c>
      <c r="P88" s="268">
        <v>1.6599791128455998E-2</v>
      </c>
    </row>
    <row r="89" spans="1:16" ht="12.75" customHeight="1">
      <c r="A89" s="259">
        <v>79</v>
      </c>
      <c r="B89" s="272" t="s">
        <v>68</v>
      </c>
      <c r="C89" s="264" t="s">
        <v>128</v>
      </c>
      <c r="D89" s="265">
        <v>45288</v>
      </c>
      <c r="E89" s="264">
        <v>3071.95</v>
      </c>
      <c r="F89" s="264">
        <v>3065.2000000000003</v>
      </c>
      <c r="G89" s="266">
        <v>3051.1500000000005</v>
      </c>
      <c r="H89" s="266">
        <v>3030.3500000000004</v>
      </c>
      <c r="I89" s="266">
        <v>3016.3000000000006</v>
      </c>
      <c r="J89" s="266">
        <v>3086.0000000000005</v>
      </c>
      <c r="K89" s="266">
        <v>3100.0500000000006</v>
      </c>
      <c r="L89" s="266">
        <v>3120.8500000000004</v>
      </c>
      <c r="M89" s="267">
        <v>3079.25</v>
      </c>
      <c r="N89" s="267">
        <v>3044.4</v>
      </c>
      <c r="O89" s="267">
        <v>2796900</v>
      </c>
      <c r="P89" s="268">
        <v>-2.0178665265370467E-2</v>
      </c>
    </row>
    <row r="90" spans="1:16" ht="12.75" customHeight="1">
      <c r="A90" s="259">
        <v>80</v>
      </c>
      <c r="B90" s="272" t="s">
        <v>63</v>
      </c>
      <c r="C90" s="264" t="s">
        <v>129</v>
      </c>
      <c r="D90" s="265">
        <v>45288</v>
      </c>
      <c r="E90" s="264">
        <v>1661.45</v>
      </c>
      <c r="F90" s="264">
        <v>1661.0999999999997</v>
      </c>
      <c r="G90" s="266">
        <v>1653.1999999999994</v>
      </c>
      <c r="H90" s="266">
        <v>1644.9499999999996</v>
      </c>
      <c r="I90" s="266">
        <v>1637.0499999999993</v>
      </c>
      <c r="J90" s="266">
        <v>1669.3499999999995</v>
      </c>
      <c r="K90" s="266">
        <v>1677.2499999999995</v>
      </c>
      <c r="L90" s="266">
        <v>1685.4999999999995</v>
      </c>
      <c r="M90" s="267">
        <v>1669</v>
      </c>
      <c r="N90" s="267">
        <v>1652.85</v>
      </c>
      <c r="O90" s="267">
        <v>122624150</v>
      </c>
      <c r="P90" s="268">
        <v>8.2576980649129231E-3</v>
      </c>
    </row>
    <row r="91" spans="1:16" ht="12.75" customHeight="1">
      <c r="A91" s="259">
        <v>81</v>
      </c>
      <c r="B91" s="272" t="s">
        <v>68</v>
      </c>
      <c r="C91" s="264" t="s">
        <v>130</v>
      </c>
      <c r="D91" s="265">
        <v>45288</v>
      </c>
      <c r="E91" s="264">
        <v>684.25</v>
      </c>
      <c r="F91" s="264">
        <v>690.31666666666661</v>
      </c>
      <c r="G91" s="266">
        <v>673.58333333333326</v>
      </c>
      <c r="H91" s="266">
        <v>662.91666666666663</v>
      </c>
      <c r="I91" s="266">
        <v>646.18333333333328</v>
      </c>
      <c r="J91" s="266">
        <v>700.98333333333323</v>
      </c>
      <c r="K91" s="266">
        <v>717.71666666666658</v>
      </c>
      <c r="L91" s="266">
        <v>728.38333333333321</v>
      </c>
      <c r="M91" s="267">
        <v>707.05</v>
      </c>
      <c r="N91" s="267">
        <v>679.65</v>
      </c>
      <c r="O91" s="267">
        <v>19604200</v>
      </c>
      <c r="P91" s="268">
        <v>6.2984611714183472E-2</v>
      </c>
    </row>
    <row r="92" spans="1:16" ht="12.75" customHeight="1">
      <c r="A92" s="259">
        <v>82</v>
      </c>
      <c r="B92" s="272" t="s">
        <v>56</v>
      </c>
      <c r="C92" s="264" t="s">
        <v>131</v>
      </c>
      <c r="D92" s="265">
        <v>45288</v>
      </c>
      <c r="E92" s="264">
        <v>3893.7</v>
      </c>
      <c r="F92" s="264">
        <v>3886.0499999999997</v>
      </c>
      <c r="G92" s="266">
        <v>3856.0999999999995</v>
      </c>
      <c r="H92" s="266">
        <v>3818.4999999999995</v>
      </c>
      <c r="I92" s="266">
        <v>3788.5499999999993</v>
      </c>
      <c r="J92" s="266">
        <v>3923.6499999999996</v>
      </c>
      <c r="K92" s="266">
        <v>3953.5999999999995</v>
      </c>
      <c r="L92" s="266">
        <v>3991.2</v>
      </c>
      <c r="M92" s="267">
        <v>3916</v>
      </c>
      <c r="N92" s="267">
        <v>3848.45</v>
      </c>
      <c r="O92" s="267">
        <v>3790500</v>
      </c>
      <c r="P92" s="268">
        <v>-2.5828835774865073E-2</v>
      </c>
    </row>
    <row r="93" spans="1:16" ht="12.75" customHeight="1">
      <c r="A93" s="259">
        <v>83</v>
      </c>
      <c r="B93" s="272" t="s">
        <v>132</v>
      </c>
      <c r="C93" s="264" t="s">
        <v>133</v>
      </c>
      <c r="D93" s="265">
        <v>45288</v>
      </c>
      <c r="E93" s="264">
        <v>545.4</v>
      </c>
      <c r="F93" s="264">
        <v>544.36666666666667</v>
      </c>
      <c r="G93" s="266">
        <v>540.18333333333339</v>
      </c>
      <c r="H93" s="266">
        <v>534.9666666666667</v>
      </c>
      <c r="I93" s="266">
        <v>530.78333333333342</v>
      </c>
      <c r="J93" s="266">
        <v>549.58333333333337</v>
      </c>
      <c r="K93" s="266">
        <v>553.76666666666654</v>
      </c>
      <c r="L93" s="266">
        <v>558.98333333333335</v>
      </c>
      <c r="M93" s="267">
        <v>548.54999999999995</v>
      </c>
      <c r="N93" s="267">
        <v>539.15</v>
      </c>
      <c r="O93" s="267">
        <v>38862600</v>
      </c>
      <c r="P93" s="268">
        <v>-4.9804888067364959E-2</v>
      </c>
    </row>
    <row r="94" spans="1:16" ht="12.75" customHeight="1">
      <c r="A94" s="259">
        <v>84</v>
      </c>
      <c r="B94" s="272" t="s">
        <v>132</v>
      </c>
      <c r="C94" s="270" t="s">
        <v>134</v>
      </c>
      <c r="D94" s="265">
        <v>45288</v>
      </c>
      <c r="E94" s="264">
        <v>185.05</v>
      </c>
      <c r="F94" s="264">
        <v>185.53333333333333</v>
      </c>
      <c r="G94" s="266">
        <v>183.06666666666666</v>
      </c>
      <c r="H94" s="266">
        <v>181.08333333333334</v>
      </c>
      <c r="I94" s="266">
        <v>178.61666666666667</v>
      </c>
      <c r="J94" s="266">
        <v>187.51666666666665</v>
      </c>
      <c r="K94" s="266">
        <v>189.98333333333329</v>
      </c>
      <c r="L94" s="266">
        <v>191.96666666666664</v>
      </c>
      <c r="M94" s="267">
        <v>188</v>
      </c>
      <c r="N94" s="267">
        <v>183.55</v>
      </c>
      <c r="O94" s="267">
        <v>42877000</v>
      </c>
      <c r="P94" s="268">
        <v>-1.6054487959134032E-2</v>
      </c>
    </row>
    <row r="95" spans="1:16" ht="12.75" customHeight="1">
      <c r="A95" s="259">
        <v>85</v>
      </c>
      <c r="B95" s="272" t="s">
        <v>84</v>
      </c>
      <c r="C95" s="264" t="s">
        <v>135</v>
      </c>
      <c r="D95" s="265">
        <v>45288</v>
      </c>
      <c r="E95" s="264">
        <v>377.3</v>
      </c>
      <c r="F95" s="264">
        <v>376.59999999999997</v>
      </c>
      <c r="G95" s="266">
        <v>372.14999999999992</v>
      </c>
      <c r="H95" s="266">
        <v>366.99999999999994</v>
      </c>
      <c r="I95" s="266">
        <v>362.5499999999999</v>
      </c>
      <c r="J95" s="266">
        <v>381.74999999999994</v>
      </c>
      <c r="K95" s="266">
        <v>386.2</v>
      </c>
      <c r="L95" s="266">
        <v>391.34999999999997</v>
      </c>
      <c r="M95" s="267">
        <v>381.05</v>
      </c>
      <c r="N95" s="267">
        <v>371.45</v>
      </c>
      <c r="O95" s="267">
        <v>47363400</v>
      </c>
      <c r="P95" s="268">
        <v>1.5162037037037036E-2</v>
      </c>
    </row>
    <row r="96" spans="1:16" ht="12.75" customHeight="1">
      <c r="A96" s="259">
        <v>86</v>
      </c>
      <c r="B96" s="272" t="s">
        <v>59</v>
      </c>
      <c r="C96" s="264" t="s">
        <v>136</v>
      </c>
      <c r="D96" s="265">
        <v>45288</v>
      </c>
      <c r="E96" s="264">
        <v>2532.85</v>
      </c>
      <c r="F96" s="264">
        <v>2528.4999999999995</v>
      </c>
      <c r="G96" s="266">
        <v>2520.0499999999993</v>
      </c>
      <c r="H96" s="266">
        <v>2507.2499999999995</v>
      </c>
      <c r="I96" s="266">
        <v>2498.7999999999993</v>
      </c>
      <c r="J96" s="266">
        <v>2541.2999999999993</v>
      </c>
      <c r="K96" s="266">
        <v>2549.7499999999991</v>
      </c>
      <c r="L96" s="266">
        <v>2562.5499999999993</v>
      </c>
      <c r="M96" s="267">
        <v>2536.9499999999998</v>
      </c>
      <c r="N96" s="267">
        <v>2515.6999999999998</v>
      </c>
      <c r="O96" s="267">
        <v>11361900</v>
      </c>
      <c r="P96" s="268">
        <v>8.8974133567756193E-3</v>
      </c>
    </row>
    <row r="97" spans="1:16" ht="12.75" customHeight="1">
      <c r="A97" s="259">
        <v>87</v>
      </c>
      <c r="B97" s="272" t="s">
        <v>68</v>
      </c>
      <c r="C97" s="264" t="s">
        <v>137</v>
      </c>
      <c r="D97" s="265">
        <v>45288</v>
      </c>
      <c r="E97" s="264">
        <v>214.3</v>
      </c>
      <c r="F97" s="264">
        <v>212.35000000000002</v>
      </c>
      <c r="G97" s="266">
        <v>208.80000000000004</v>
      </c>
      <c r="H97" s="266">
        <v>203.3</v>
      </c>
      <c r="I97" s="266">
        <v>199.75000000000003</v>
      </c>
      <c r="J97" s="266">
        <v>217.85000000000005</v>
      </c>
      <c r="K97" s="266">
        <v>221.4</v>
      </c>
      <c r="L97" s="266">
        <v>226.90000000000006</v>
      </c>
      <c r="M97" s="267">
        <v>215.9</v>
      </c>
      <c r="N97" s="267">
        <v>206.85</v>
      </c>
      <c r="O97" s="267">
        <v>51724200</v>
      </c>
      <c r="P97" s="268">
        <v>-5.303454715219421E-2</v>
      </c>
    </row>
    <row r="98" spans="1:16" ht="12.75" customHeight="1">
      <c r="A98" s="259">
        <v>88</v>
      </c>
      <c r="B98" s="272" t="s">
        <v>63</v>
      </c>
      <c r="C98" s="264" t="s">
        <v>138</v>
      </c>
      <c r="D98" s="265">
        <v>45288</v>
      </c>
      <c r="E98" s="264">
        <v>1039.0999999999999</v>
      </c>
      <c r="F98" s="264">
        <v>1036.1333333333332</v>
      </c>
      <c r="G98" s="266">
        <v>1029.2666666666664</v>
      </c>
      <c r="H98" s="266">
        <v>1019.4333333333332</v>
      </c>
      <c r="I98" s="266">
        <v>1012.5666666666664</v>
      </c>
      <c r="J98" s="266">
        <v>1045.9666666666665</v>
      </c>
      <c r="K98" s="266">
        <v>1052.8333333333333</v>
      </c>
      <c r="L98" s="266">
        <v>1062.6666666666665</v>
      </c>
      <c r="M98" s="267">
        <v>1043</v>
      </c>
      <c r="N98" s="267">
        <v>1026.3</v>
      </c>
      <c r="O98" s="267">
        <v>72814700</v>
      </c>
      <c r="P98" s="268">
        <v>-1.9557759010707283E-2</v>
      </c>
    </row>
    <row r="99" spans="1:16" ht="12.75" customHeight="1">
      <c r="A99" s="259">
        <v>89</v>
      </c>
      <c r="B99" s="272" t="s">
        <v>68</v>
      </c>
      <c r="C99" s="264" t="s">
        <v>139</v>
      </c>
      <c r="D99" s="265">
        <v>45288</v>
      </c>
      <c r="E99" s="264">
        <v>1473.45</v>
      </c>
      <c r="F99" s="264">
        <v>1468.3999999999999</v>
      </c>
      <c r="G99" s="266">
        <v>1460.0499999999997</v>
      </c>
      <c r="H99" s="266">
        <v>1446.6499999999999</v>
      </c>
      <c r="I99" s="266">
        <v>1438.2999999999997</v>
      </c>
      <c r="J99" s="266">
        <v>1481.7999999999997</v>
      </c>
      <c r="K99" s="266">
        <v>1490.1499999999996</v>
      </c>
      <c r="L99" s="266">
        <v>1503.5499999999997</v>
      </c>
      <c r="M99" s="267">
        <v>1476.75</v>
      </c>
      <c r="N99" s="267">
        <v>1455</v>
      </c>
      <c r="O99" s="267">
        <v>2984000</v>
      </c>
      <c r="P99" s="268">
        <v>2.2267899965741692E-2</v>
      </c>
    </row>
    <row r="100" spans="1:16" ht="12.75" customHeight="1">
      <c r="A100" s="259">
        <v>90</v>
      </c>
      <c r="B100" s="272" t="s">
        <v>68</v>
      </c>
      <c r="C100" s="264" t="s">
        <v>140</v>
      </c>
      <c r="D100" s="265">
        <v>45288</v>
      </c>
      <c r="E100" s="264">
        <v>534.95000000000005</v>
      </c>
      <c r="F100" s="264">
        <v>538.73333333333335</v>
      </c>
      <c r="G100" s="266">
        <v>529.4666666666667</v>
      </c>
      <c r="H100" s="266">
        <v>523.98333333333335</v>
      </c>
      <c r="I100" s="266">
        <v>514.7166666666667</v>
      </c>
      <c r="J100" s="266">
        <v>544.2166666666667</v>
      </c>
      <c r="K100" s="266">
        <v>553.48333333333335</v>
      </c>
      <c r="L100" s="266">
        <v>558.9666666666667</v>
      </c>
      <c r="M100" s="267">
        <v>548</v>
      </c>
      <c r="N100" s="267">
        <v>533.25</v>
      </c>
      <c r="O100" s="267">
        <v>14407500</v>
      </c>
      <c r="P100" s="268">
        <v>0.12734741784037559</v>
      </c>
    </row>
    <row r="101" spans="1:16" ht="12.75" customHeight="1">
      <c r="A101" s="259">
        <v>91</v>
      </c>
      <c r="B101" s="272" t="s">
        <v>79</v>
      </c>
      <c r="C101" s="264" t="s">
        <v>141</v>
      </c>
      <c r="D101" s="265">
        <v>45288</v>
      </c>
      <c r="E101" s="264">
        <v>14.1</v>
      </c>
      <c r="F101" s="264">
        <v>13.9</v>
      </c>
      <c r="G101" s="266">
        <v>13.5</v>
      </c>
      <c r="H101" s="266">
        <v>12.9</v>
      </c>
      <c r="I101" s="266">
        <v>12.5</v>
      </c>
      <c r="J101" s="266">
        <v>14.5</v>
      </c>
      <c r="K101" s="266">
        <v>14.900000000000002</v>
      </c>
      <c r="L101" s="266">
        <v>15.5</v>
      </c>
      <c r="M101" s="267">
        <v>14.3</v>
      </c>
      <c r="N101" s="267">
        <v>13.3</v>
      </c>
      <c r="O101" s="267">
        <v>1956000000</v>
      </c>
      <c r="P101" s="268">
        <v>2.8953791768369666E-2</v>
      </c>
    </row>
    <row r="102" spans="1:16" ht="12.75" customHeight="1">
      <c r="A102" s="259">
        <v>92</v>
      </c>
      <c r="B102" s="272" t="s">
        <v>68</v>
      </c>
      <c r="C102" s="270" t="s">
        <v>142</v>
      </c>
      <c r="D102" s="265">
        <v>45288</v>
      </c>
      <c r="E102" s="264">
        <v>124.05</v>
      </c>
      <c r="F102" s="264">
        <v>124.10000000000001</v>
      </c>
      <c r="G102" s="266">
        <v>123.25000000000001</v>
      </c>
      <c r="H102" s="266">
        <v>122.45</v>
      </c>
      <c r="I102" s="266">
        <v>121.60000000000001</v>
      </c>
      <c r="J102" s="266">
        <v>124.90000000000002</v>
      </c>
      <c r="K102" s="266">
        <v>125.75000000000001</v>
      </c>
      <c r="L102" s="266">
        <v>126.55000000000003</v>
      </c>
      <c r="M102" s="267">
        <v>124.95</v>
      </c>
      <c r="N102" s="267">
        <v>123.3</v>
      </c>
      <c r="O102" s="267">
        <v>76000000</v>
      </c>
      <c r="P102" s="268">
        <v>2.8369730157682921E-3</v>
      </c>
    </row>
    <row r="103" spans="1:16" ht="12.75" customHeight="1">
      <c r="A103" s="259">
        <v>93</v>
      </c>
      <c r="B103" s="272" t="s">
        <v>63</v>
      </c>
      <c r="C103" s="264" t="s">
        <v>143</v>
      </c>
      <c r="D103" s="265">
        <v>45288</v>
      </c>
      <c r="E103" s="264">
        <v>88.75</v>
      </c>
      <c r="F103" s="264">
        <v>88.899999999999991</v>
      </c>
      <c r="G103" s="266">
        <v>88.299999999999983</v>
      </c>
      <c r="H103" s="266">
        <v>87.85</v>
      </c>
      <c r="I103" s="266">
        <v>87.249999999999986</v>
      </c>
      <c r="J103" s="266">
        <v>89.34999999999998</v>
      </c>
      <c r="K103" s="266">
        <v>89.949999999999974</v>
      </c>
      <c r="L103" s="266">
        <v>90.399999999999977</v>
      </c>
      <c r="M103" s="267">
        <v>89.5</v>
      </c>
      <c r="N103" s="267">
        <v>88.45</v>
      </c>
      <c r="O103" s="267">
        <v>304770000</v>
      </c>
      <c r="P103" s="268">
        <v>-7.6228883369808449E-4</v>
      </c>
    </row>
    <row r="104" spans="1:16" ht="12.75" customHeight="1">
      <c r="A104" s="259">
        <v>94</v>
      </c>
      <c r="B104" s="272" t="s">
        <v>45</v>
      </c>
      <c r="C104" s="271" t="s">
        <v>144</v>
      </c>
      <c r="D104" s="265">
        <v>45288</v>
      </c>
      <c r="E104" s="264">
        <v>153.65</v>
      </c>
      <c r="F104" s="264">
        <v>154.03333333333333</v>
      </c>
      <c r="G104" s="266">
        <v>152.41666666666666</v>
      </c>
      <c r="H104" s="266">
        <v>151.18333333333334</v>
      </c>
      <c r="I104" s="266">
        <v>149.56666666666666</v>
      </c>
      <c r="J104" s="266">
        <v>155.26666666666665</v>
      </c>
      <c r="K104" s="266">
        <v>156.88333333333333</v>
      </c>
      <c r="L104" s="266">
        <v>158.11666666666665</v>
      </c>
      <c r="M104" s="267">
        <v>155.65</v>
      </c>
      <c r="N104" s="267">
        <v>152.80000000000001</v>
      </c>
      <c r="O104" s="267">
        <v>67481250</v>
      </c>
      <c r="P104" s="268">
        <v>1.8277501131733816E-2</v>
      </c>
    </row>
    <row r="105" spans="1:16" ht="12.75" customHeight="1">
      <c r="A105" s="259">
        <v>95</v>
      </c>
      <c r="B105" s="272" t="s">
        <v>84</v>
      </c>
      <c r="C105" s="264" t="s">
        <v>145</v>
      </c>
      <c r="D105" s="265">
        <v>45288</v>
      </c>
      <c r="E105" s="264">
        <v>400.3</v>
      </c>
      <c r="F105" s="264">
        <v>399.66666666666669</v>
      </c>
      <c r="G105" s="266">
        <v>397.93333333333339</v>
      </c>
      <c r="H105" s="266">
        <v>395.56666666666672</v>
      </c>
      <c r="I105" s="266">
        <v>393.83333333333343</v>
      </c>
      <c r="J105" s="266">
        <v>402.03333333333336</v>
      </c>
      <c r="K105" s="266">
        <v>403.76666666666659</v>
      </c>
      <c r="L105" s="266">
        <v>406.13333333333333</v>
      </c>
      <c r="M105" s="267">
        <v>401.4</v>
      </c>
      <c r="N105" s="267">
        <v>397.3</v>
      </c>
      <c r="O105" s="267">
        <v>19558000</v>
      </c>
      <c r="P105" s="268">
        <v>8.1508257140832097E-3</v>
      </c>
    </row>
    <row r="106" spans="1:16" ht="12.75" customHeight="1">
      <c r="A106" s="259">
        <v>96</v>
      </c>
      <c r="B106" s="272" t="s">
        <v>117</v>
      </c>
      <c r="C106" s="271" t="s">
        <v>146</v>
      </c>
      <c r="D106" s="265">
        <v>45288</v>
      </c>
      <c r="E106" s="264">
        <v>444.65</v>
      </c>
      <c r="F106" s="264">
        <v>442.59999999999997</v>
      </c>
      <c r="G106" s="266">
        <v>439.04999999999995</v>
      </c>
      <c r="H106" s="266">
        <v>433.45</v>
      </c>
      <c r="I106" s="266">
        <v>429.9</v>
      </c>
      <c r="J106" s="266">
        <v>448.19999999999993</v>
      </c>
      <c r="K106" s="266">
        <v>451.75</v>
      </c>
      <c r="L106" s="266">
        <v>457.34999999999991</v>
      </c>
      <c r="M106" s="267">
        <v>446.15</v>
      </c>
      <c r="N106" s="267">
        <v>437</v>
      </c>
      <c r="O106" s="267">
        <v>18718000</v>
      </c>
      <c r="P106" s="268">
        <v>-1.0683760683760684E-4</v>
      </c>
    </row>
    <row r="107" spans="1:16" ht="12.75" customHeight="1">
      <c r="A107" s="259">
        <v>97</v>
      </c>
      <c r="B107" s="272" t="s">
        <v>49</v>
      </c>
      <c r="C107" s="269" t="s">
        <v>147</v>
      </c>
      <c r="D107" s="265">
        <v>45288</v>
      </c>
      <c r="E107" s="264">
        <v>272.3</v>
      </c>
      <c r="F107" s="264">
        <v>271.76666666666665</v>
      </c>
      <c r="G107" s="266">
        <v>268.0333333333333</v>
      </c>
      <c r="H107" s="266">
        <v>263.76666666666665</v>
      </c>
      <c r="I107" s="266">
        <v>260.0333333333333</v>
      </c>
      <c r="J107" s="266">
        <v>276.0333333333333</v>
      </c>
      <c r="K107" s="266">
        <v>279.76666666666665</v>
      </c>
      <c r="L107" s="266">
        <v>284.0333333333333</v>
      </c>
      <c r="M107" s="267">
        <v>275.5</v>
      </c>
      <c r="N107" s="267">
        <v>267.5</v>
      </c>
      <c r="O107" s="267">
        <v>23809000</v>
      </c>
      <c r="P107" s="268">
        <v>-2.482480104525478E-2</v>
      </c>
    </row>
    <row r="108" spans="1:16" ht="12.75" customHeight="1">
      <c r="A108" s="259">
        <v>98</v>
      </c>
      <c r="B108" s="272" t="s">
        <v>45</v>
      </c>
      <c r="C108" s="271" t="s">
        <v>148</v>
      </c>
      <c r="D108" s="265">
        <v>45288</v>
      </c>
      <c r="E108" s="264">
        <v>2815</v>
      </c>
      <c r="F108" s="264">
        <v>2824.7000000000003</v>
      </c>
      <c r="G108" s="266">
        <v>2790.0500000000006</v>
      </c>
      <c r="H108" s="266">
        <v>2765.1000000000004</v>
      </c>
      <c r="I108" s="266">
        <v>2730.4500000000007</v>
      </c>
      <c r="J108" s="266">
        <v>2849.6500000000005</v>
      </c>
      <c r="K108" s="266">
        <v>2884.3</v>
      </c>
      <c r="L108" s="266">
        <v>2909.2500000000005</v>
      </c>
      <c r="M108" s="267">
        <v>2859.35</v>
      </c>
      <c r="N108" s="267">
        <v>2799.75</v>
      </c>
      <c r="O108" s="267">
        <v>1396800</v>
      </c>
      <c r="P108" s="268">
        <v>8.0103918597098939E-3</v>
      </c>
    </row>
    <row r="109" spans="1:16" ht="12.75" customHeight="1">
      <c r="A109" s="259">
        <v>99</v>
      </c>
      <c r="B109" s="272" t="s">
        <v>45</v>
      </c>
      <c r="C109" s="264" t="s">
        <v>149</v>
      </c>
      <c r="D109" s="265">
        <v>45288</v>
      </c>
      <c r="E109" s="264">
        <v>2993.65</v>
      </c>
      <c r="F109" s="264">
        <v>2989.3833333333337</v>
      </c>
      <c r="G109" s="266">
        <v>2970.5666666666675</v>
      </c>
      <c r="H109" s="266">
        <v>2947.483333333334</v>
      </c>
      <c r="I109" s="266">
        <v>2928.6666666666679</v>
      </c>
      <c r="J109" s="266">
        <v>3012.4666666666672</v>
      </c>
      <c r="K109" s="266">
        <v>3031.2833333333338</v>
      </c>
      <c r="L109" s="266">
        <v>3054.3666666666668</v>
      </c>
      <c r="M109" s="267">
        <v>3008.2</v>
      </c>
      <c r="N109" s="267">
        <v>2966.3</v>
      </c>
      <c r="O109" s="267">
        <v>5681700</v>
      </c>
      <c r="P109" s="268">
        <v>-2.2503225806451612E-2</v>
      </c>
    </row>
    <row r="110" spans="1:16" ht="12.75" customHeight="1">
      <c r="A110" s="259">
        <v>100</v>
      </c>
      <c r="B110" s="272" t="s">
        <v>63</v>
      </c>
      <c r="C110" s="264" t="s">
        <v>150</v>
      </c>
      <c r="D110" s="265">
        <v>45288</v>
      </c>
      <c r="E110" s="264">
        <v>1558.5</v>
      </c>
      <c r="F110" s="264">
        <v>1549.4166666666667</v>
      </c>
      <c r="G110" s="266">
        <v>1533.9333333333334</v>
      </c>
      <c r="H110" s="266">
        <v>1509.3666666666666</v>
      </c>
      <c r="I110" s="266">
        <v>1493.8833333333332</v>
      </c>
      <c r="J110" s="266">
        <v>1573.9833333333336</v>
      </c>
      <c r="K110" s="266">
        <v>1589.4666666666667</v>
      </c>
      <c r="L110" s="266">
        <v>1614.0333333333338</v>
      </c>
      <c r="M110" s="267">
        <v>1564.9</v>
      </c>
      <c r="N110" s="267">
        <v>1524.85</v>
      </c>
      <c r="O110" s="267">
        <v>21362000</v>
      </c>
      <c r="P110" s="268">
        <v>4.4622117900193159E-2</v>
      </c>
    </row>
    <row r="111" spans="1:16" ht="12.75" customHeight="1">
      <c r="A111" s="259">
        <v>101</v>
      </c>
      <c r="B111" s="272" t="s">
        <v>79</v>
      </c>
      <c r="C111" s="264" t="s">
        <v>151</v>
      </c>
      <c r="D111" s="265">
        <v>45288</v>
      </c>
      <c r="E111" s="264">
        <v>202.45</v>
      </c>
      <c r="F111" s="264">
        <v>198.48333333333335</v>
      </c>
      <c r="G111" s="266">
        <v>193.16666666666669</v>
      </c>
      <c r="H111" s="266">
        <v>183.88333333333333</v>
      </c>
      <c r="I111" s="266">
        <v>178.56666666666666</v>
      </c>
      <c r="J111" s="266">
        <v>207.76666666666671</v>
      </c>
      <c r="K111" s="266">
        <v>213.08333333333337</v>
      </c>
      <c r="L111" s="266">
        <v>222.36666666666673</v>
      </c>
      <c r="M111" s="267">
        <v>203.8</v>
      </c>
      <c r="N111" s="267">
        <v>189.2</v>
      </c>
      <c r="O111" s="267">
        <v>78975200</v>
      </c>
      <c r="P111" s="268">
        <v>3.4056003205270892E-2</v>
      </c>
    </row>
    <row r="112" spans="1:16" ht="12.75" customHeight="1">
      <c r="A112" s="259">
        <v>102</v>
      </c>
      <c r="B112" s="272" t="s">
        <v>87</v>
      </c>
      <c r="C112" s="264" t="s">
        <v>152</v>
      </c>
      <c r="D112" s="265">
        <v>45288</v>
      </c>
      <c r="E112" s="264">
        <v>1511.85</v>
      </c>
      <c r="F112" s="264">
        <v>1498.3333333333333</v>
      </c>
      <c r="G112" s="266">
        <v>1480.6666666666665</v>
      </c>
      <c r="H112" s="266">
        <v>1449.4833333333333</v>
      </c>
      <c r="I112" s="266">
        <v>1431.8166666666666</v>
      </c>
      <c r="J112" s="266">
        <v>1529.5166666666664</v>
      </c>
      <c r="K112" s="266">
        <v>1547.1833333333329</v>
      </c>
      <c r="L112" s="266">
        <v>1578.3666666666663</v>
      </c>
      <c r="M112" s="267">
        <v>1516</v>
      </c>
      <c r="N112" s="267">
        <v>1467.15</v>
      </c>
      <c r="O112" s="267">
        <v>27276000</v>
      </c>
      <c r="P112" s="268">
        <v>-5.8539279304155735E-2</v>
      </c>
    </row>
    <row r="113" spans="1:16" ht="12.75" customHeight="1">
      <c r="A113" s="259">
        <v>103</v>
      </c>
      <c r="B113" s="272" t="s">
        <v>84</v>
      </c>
      <c r="C113" s="264" t="s">
        <v>154</v>
      </c>
      <c r="D113" s="265">
        <v>45288</v>
      </c>
      <c r="E113" s="264">
        <v>120.7</v>
      </c>
      <c r="F113" s="264">
        <v>120.48333333333333</v>
      </c>
      <c r="G113" s="266">
        <v>119.96666666666667</v>
      </c>
      <c r="H113" s="266">
        <v>119.23333333333333</v>
      </c>
      <c r="I113" s="266">
        <v>118.71666666666667</v>
      </c>
      <c r="J113" s="266">
        <v>121.21666666666667</v>
      </c>
      <c r="K113" s="266">
        <v>121.73333333333335</v>
      </c>
      <c r="L113" s="266">
        <v>122.46666666666667</v>
      </c>
      <c r="M113" s="267">
        <v>121</v>
      </c>
      <c r="N113" s="267">
        <v>119.75</v>
      </c>
      <c r="O113" s="267">
        <v>139542000</v>
      </c>
      <c r="P113" s="268">
        <v>1.0021171489061398E-2</v>
      </c>
    </row>
    <row r="114" spans="1:16" ht="12.75" customHeight="1">
      <c r="A114" s="259">
        <v>104</v>
      </c>
      <c r="B114" s="272" t="s">
        <v>43</v>
      </c>
      <c r="C114" s="271" t="s">
        <v>155</v>
      </c>
      <c r="D114" s="265">
        <v>45288</v>
      </c>
      <c r="E114" s="264">
        <v>1112.4000000000001</v>
      </c>
      <c r="F114" s="264">
        <v>1109.9166666666667</v>
      </c>
      <c r="G114" s="266">
        <v>1102.4833333333336</v>
      </c>
      <c r="H114" s="266">
        <v>1092.5666666666668</v>
      </c>
      <c r="I114" s="266">
        <v>1085.1333333333337</v>
      </c>
      <c r="J114" s="266">
        <v>1119.8333333333335</v>
      </c>
      <c r="K114" s="266">
        <v>1127.2666666666664</v>
      </c>
      <c r="L114" s="266">
        <v>1137.1833333333334</v>
      </c>
      <c r="M114" s="267">
        <v>1117.3499999999999</v>
      </c>
      <c r="N114" s="267">
        <v>1100</v>
      </c>
      <c r="O114" s="267">
        <v>1938300</v>
      </c>
      <c r="P114" s="268">
        <v>-4.8500319081046586E-2</v>
      </c>
    </row>
    <row r="115" spans="1:16" ht="12.75" customHeight="1">
      <c r="A115" s="259">
        <v>105</v>
      </c>
      <c r="B115" s="272" t="s">
        <v>45</v>
      </c>
      <c r="C115" s="264" t="s">
        <v>156</v>
      </c>
      <c r="D115" s="265">
        <v>45288</v>
      </c>
      <c r="E115" s="264">
        <v>794.75</v>
      </c>
      <c r="F115" s="264">
        <v>795.66666666666663</v>
      </c>
      <c r="G115" s="266">
        <v>787.08333333333326</v>
      </c>
      <c r="H115" s="266">
        <v>779.41666666666663</v>
      </c>
      <c r="I115" s="266">
        <v>770.83333333333326</v>
      </c>
      <c r="J115" s="266">
        <v>803.33333333333326</v>
      </c>
      <c r="K115" s="266">
        <v>811.91666666666652</v>
      </c>
      <c r="L115" s="266">
        <v>819.58333333333326</v>
      </c>
      <c r="M115" s="267">
        <v>804.25</v>
      </c>
      <c r="N115" s="267">
        <v>788</v>
      </c>
      <c r="O115" s="267">
        <v>15943375</v>
      </c>
      <c r="P115" s="268">
        <v>1.2502778395198933E-2</v>
      </c>
    </row>
    <row r="116" spans="1:16" ht="12.75" customHeight="1">
      <c r="A116" s="259">
        <v>106</v>
      </c>
      <c r="B116" s="272" t="s">
        <v>59</v>
      </c>
      <c r="C116" s="264" t="s">
        <v>157</v>
      </c>
      <c r="D116" s="265">
        <v>45288</v>
      </c>
      <c r="E116" s="264">
        <v>462.4</v>
      </c>
      <c r="F116" s="264">
        <v>458.75</v>
      </c>
      <c r="G116" s="266">
        <v>454.5</v>
      </c>
      <c r="H116" s="266">
        <v>446.6</v>
      </c>
      <c r="I116" s="266">
        <v>442.35</v>
      </c>
      <c r="J116" s="266">
        <v>466.65</v>
      </c>
      <c r="K116" s="266">
        <v>470.9</v>
      </c>
      <c r="L116" s="266">
        <v>478.79999999999995</v>
      </c>
      <c r="M116" s="267">
        <v>463</v>
      </c>
      <c r="N116" s="267">
        <v>450.85</v>
      </c>
      <c r="O116" s="267">
        <v>76875200</v>
      </c>
      <c r="P116" s="268">
        <v>-4.5167305500880559E-3</v>
      </c>
    </row>
    <row r="117" spans="1:16" ht="12.75" customHeight="1">
      <c r="A117" s="259">
        <v>107</v>
      </c>
      <c r="B117" s="272" t="s">
        <v>132</v>
      </c>
      <c r="C117" s="264" t="s">
        <v>158</v>
      </c>
      <c r="D117" s="265">
        <v>45288</v>
      </c>
      <c r="E117" s="264">
        <v>738.35</v>
      </c>
      <c r="F117" s="264">
        <v>748.5</v>
      </c>
      <c r="G117" s="266">
        <v>724.85</v>
      </c>
      <c r="H117" s="266">
        <v>711.35</v>
      </c>
      <c r="I117" s="266">
        <v>687.7</v>
      </c>
      <c r="J117" s="266">
        <v>762</v>
      </c>
      <c r="K117" s="266">
        <v>785.65000000000009</v>
      </c>
      <c r="L117" s="266">
        <v>799.15</v>
      </c>
      <c r="M117" s="267">
        <v>772.15</v>
      </c>
      <c r="N117" s="267">
        <v>735</v>
      </c>
      <c r="O117" s="267">
        <v>29402500</v>
      </c>
      <c r="P117" s="268">
        <v>-3.2414644179350062E-2</v>
      </c>
    </row>
    <row r="118" spans="1:16" ht="12.75" customHeight="1">
      <c r="A118" s="259">
        <v>108</v>
      </c>
      <c r="B118" s="272" t="s">
        <v>49</v>
      </c>
      <c r="C118" s="269" t="s">
        <v>159</v>
      </c>
      <c r="D118" s="265">
        <v>45288</v>
      </c>
      <c r="E118" s="264">
        <v>3949.7</v>
      </c>
      <c r="F118" s="264">
        <v>3940.0666666666671</v>
      </c>
      <c r="G118" s="266">
        <v>3907.233333333334</v>
      </c>
      <c r="H118" s="266">
        <v>3864.7666666666669</v>
      </c>
      <c r="I118" s="266">
        <v>3831.9333333333338</v>
      </c>
      <c r="J118" s="266">
        <v>3982.5333333333342</v>
      </c>
      <c r="K118" s="266">
        <v>4015.3666666666672</v>
      </c>
      <c r="L118" s="266">
        <v>4057.8333333333344</v>
      </c>
      <c r="M118" s="267">
        <v>3972.9</v>
      </c>
      <c r="N118" s="267">
        <v>3897.6</v>
      </c>
      <c r="O118" s="267">
        <v>597500</v>
      </c>
      <c r="P118" s="268">
        <v>1.572460688482788E-2</v>
      </c>
    </row>
    <row r="119" spans="1:16" ht="12.75" customHeight="1">
      <c r="A119" s="259">
        <v>109</v>
      </c>
      <c r="B119" s="272" t="s">
        <v>132</v>
      </c>
      <c r="C119" s="264" t="s">
        <v>160</v>
      </c>
      <c r="D119" s="265">
        <v>45288</v>
      </c>
      <c r="E119" s="264">
        <v>853.25</v>
      </c>
      <c r="F119" s="264">
        <v>856.88333333333333</v>
      </c>
      <c r="G119" s="266">
        <v>848.36666666666667</v>
      </c>
      <c r="H119" s="266">
        <v>843.48333333333335</v>
      </c>
      <c r="I119" s="266">
        <v>834.9666666666667</v>
      </c>
      <c r="J119" s="266">
        <v>861.76666666666665</v>
      </c>
      <c r="K119" s="266">
        <v>870.2833333333333</v>
      </c>
      <c r="L119" s="266">
        <v>875.16666666666663</v>
      </c>
      <c r="M119" s="267">
        <v>865.4</v>
      </c>
      <c r="N119" s="267">
        <v>852</v>
      </c>
      <c r="O119" s="267">
        <v>14404500</v>
      </c>
      <c r="P119" s="268">
        <v>-2.2222222222222223E-2</v>
      </c>
    </row>
    <row r="120" spans="1:16" ht="12.75" customHeight="1">
      <c r="A120" s="259">
        <v>110</v>
      </c>
      <c r="B120" s="272" t="s">
        <v>45</v>
      </c>
      <c r="C120" s="264" t="s">
        <v>161</v>
      </c>
      <c r="D120" s="265">
        <v>45288</v>
      </c>
      <c r="E120" s="264">
        <v>570.25</v>
      </c>
      <c r="F120" s="264">
        <v>566.38333333333333</v>
      </c>
      <c r="G120" s="266">
        <v>559.56666666666661</v>
      </c>
      <c r="H120" s="266">
        <v>548.88333333333333</v>
      </c>
      <c r="I120" s="266">
        <v>542.06666666666661</v>
      </c>
      <c r="J120" s="266">
        <v>577.06666666666661</v>
      </c>
      <c r="K120" s="266">
        <v>583.88333333333344</v>
      </c>
      <c r="L120" s="266">
        <v>594.56666666666661</v>
      </c>
      <c r="M120" s="267">
        <v>573.20000000000005</v>
      </c>
      <c r="N120" s="267">
        <v>555.70000000000005</v>
      </c>
      <c r="O120" s="267">
        <v>23068750</v>
      </c>
      <c r="P120" s="268">
        <v>1.5070678180518124E-2</v>
      </c>
    </row>
    <row r="121" spans="1:16" ht="12.75" customHeight="1">
      <c r="A121" s="259">
        <v>111</v>
      </c>
      <c r="B121" s="272" t="s">
        <v>63</v>
      </c>
      <c r="C121" s="264" t="s">
        <v>162</v>
      </c>
      <c r="D121" s="265">
        <v>45288</v>
      </c>
      <c r="E121" s="264">
        <v>1861.75</v>
      </c>
      <c r="F121" s="264">
        <v>1858.7</v>
      </c>
      <c r="G121" s="266">
        <v>1845.6000000000001</v>
      </c>
      <c r="H121" s="266">
        <v>1829.45</v>
      </c>
      <c r="I121" s="266">
        <v>1816.3500000000001</v>
      </c>
      <c r="J121" s="266">
        <v>1874.8500000000001</v>
      </c>
      <c r="K121" s="266">
        <v>1887.95</v>
      </c>
      <c r="L121" s="266">
        <v>1904.1000000000001</v>
      </c>
      <c r="M121" s="267">
        <v>1871.8</v>
      </c>
      <c r="N121" s="267">
        <v>1842.55</v>
      </c>
      <c r="O121" s="267">
        <v>26042400</v>
      </c>
      <c r="P121" s="268">
        <v>-2.7179678744863652E-2</v>
      </c>
    </row>
    <row r="122" spans="1:16" ht="12.75" customHeight="1">
      <c r="A122" s="259">
        <v>112</v>
      </c>
      <c r="B122" s="272" t="s">
        <v>68</v>
      </c>
      <c r="C122" s="264" t="s">
        <v>163</v>
      </c>
      <c r="D122" s="265">
        <v>45288</v>
      </c>
      <c r="E122" s="264">
        <v>160.19999999999999</v>
      </c>
      <c r="F122" s="264">
        <v>159.20000000000002</v>
      </c>
      <c r="G122" s="266">
        <v>157.40000000000003</v>
      </c>
      <c r="H122" s="266">
        <v>154.60000000000002</v>
      </c>
      <c r="I122" s="266">
        <v>152.80000000000004</v>
      </c>
      <c r="J122" s="266">
        <v>162.00000000000003</v>
      </c>
      <c r="K122" s="266">
        <v>163.80000000000004</v>
      </c>
      <c r="L122" s="266">
        <v>166.60000000000002</v>
      </c>
      <c r="M122" s="267">
        <v>161</v>
      </c>
      <c r="N122" s="267">
        <v>156.4</v>
      </c>
      <c r="O122" s="267">
        <v>55360034</v>
      </c>
      <c r="P122" s="268">
        <v>6.8165219508236627E-3</v>
      </c>
    </row>
    <row r="123" spans="1:16" ht="12.75" customHeight="1">
      <c r="A123" s="259">
        <v>113</v>
      </c>
      <c r="B123" s="272" t="s">
        <v>45</v>
      </c>
      <c r="C123" s="264" t="s">
        <v>164</v>
      </c>
      <c r="D123" s="265">
        <v>45288</v>
      </c>
      <c r="E123" s="264">
        <v>2559.0500000000002</v>
      </c>
      <c r="F123" s="264">
        <v>2558.6833333333334</v>
      </c>
      <c r="G123" s="266">
        <v>2542.3166666666666</v>
      </c>
      <c r="H123" s="266">
        <v>2525.583333333333</v>
      </c>
      <c r="I123" s="266">
        <v>2509.2166666666662</v>
      </c>
      <c r="J123" s="266">
        <v>2575.416666666667</v>
      </c>
      <c r="K123" s="266">
        <v>2591.7833333333338</v>
      </c>
      <c r="L123" s="266">
        <v>2608.5166666666673</v>
      </c>
      <c r="M123" s="267">
        <v>2575.0500000000002</v>
      </c>
      <c r="N123" s="267">
        <v>2541.9499999999998</v>
      </c>
      <c r="O123" s="267">
        <v>1220100</v>
      </c>
      <c r="P123" s="268">
        <v>4.3355566957414056E-2</v>
      </c>
    </row>
    <row r="124" spans="1:16" ht="12.75" customHeight="1">
      <c r="A124" s="259">
        <v>114</v>
      </c>
      <c r="B124" s="272" t="s">
        <v>43</v>
      </c>
      <c r="C124" s="269" t="s">
        <v>165</v>
      </c>
      <c r="D124" s="265">
        <v>45288</v>
      </c>
      <c r="E124" s="264">
        <v>388.4</v>
      </c>
      <c r="F124" s="264">
        <v>386.86666666666662</v>
      </c>
      <c r="G124" s="266">
        <v>383.33333333333326</v>
      </c>
      <c r="H124" s="266">
        <v>378.26666666666665</v>
      </c>
      <c r="I124" s="266">
        <v>374.73333333333329</v>
      </c>
      <c r="J124" s="266">
        <v>391.93333333333322</v>
      </c>
      <c r="K124" s="266">
        <v>395.46666666666664</v>
      </c>
      <c r="L124" s="266">
        <v>400.53333333333319</v>
      </c>
      <c r="M124" s="267">
        <v>390.4</v>
      </c>
      <c r="N124" s="267">
        <v>381.8</v>
      </c>
      <c r="O124" s="267">
        <v>13156300</v>
      </c>
      <c r="P124" s="268">
        <v>-6.1641196866572493E-3</v>
      </c>
    </row>
    <row r="125" spans="1:16" ht="12.75" customHeight="1">
      <c r="A125" s="259">
        <v>115</v>
      </c>
      <c r="B125" s="272" t="s">
        <v>68</v>
      </c>
      <c r="C125" s="264" t="s">
        <v>166</v>
      </c>
      <c r="D125" s="265">
        <v>45288</v>
      </c>
      <c r="E125" s="264">
        <v>537.70000000000005</v>
      </c>
      <c r="F125" s="264">
        <v>539.83333333333337</v>
      </c>
      <c r="G125" s="266">
        <v>533.26666666666677</v>
      </c>
      <c r="H125" s="266">
        <v>528.83333333333337</v>
      </c>
      <c r="I125" s="266">
        <v>522.26666666666677</v>
      </c>
      <c r="J125" s="266">
        <v>544.26666666666677</v>
      </c>
      <c r="K125" s="266">
        <v>550.83333333333337</v>
      </c>
      <c r="L125" s="266">
        <v>555.26666666666677</v>
      </c>
      <c r="M125" s="267">
        <v>546.4</v>
      </c>
      <c r="N125" s="267">
        <v>535.4</v>
      </c>
      <c r="O125" s="267">
        <v>20944000</v>
      </c>
      <c r="P125" s="268">
        <v>8.4745762711864406E-3</v>
      </c>
    </row>
    <row r="126" spans="1:16" ht="12.75" customHeight="1">
      <c r="A126" s="259">
        <v>116</v>
      </c>
      <c r="B126" s="272" t="s">
        <v>41</v>
      </c>
      <c r="C126" s="264" t="s">
        <v>167</v>
      </c>
      <c r="D126" s="265">
        <v>45288</v>
      </c>
      <c r="E126" s="264">
        <v>3448</v>
      </c>
      <c r="F126" s="264">
        <v>3439.2000000000003</v>
      </c>
      <c r="G126" s="266">
        <v>3423.8000000000006</v>
      </c>
      <c r="H126" s="266">
        <v>3399.6000000000004</v>
      </c>
      <c r="I126" s="266">
        <v>3384.2000000000007</v>
      </c>
      <c r="J126" s="266">
        <v>3463.4000000000005</v>
      </c>
      <c r="K126" s="266">
        <v>3478.8</v>
      </c>
      <c r="L126" s="266">
        <v>3503.0000000000005</v>
      </c>
      <c r="M126" s="267">
        <v>3454.6</v>
      </c>
      <c r="N126" s="267">
        <v>3415</v>
      </c>
      <c r="O126" s="267">
        <v>9212100</v>
      </c>
      <c r="P126" s="268">
        <v>-1.4126561145535685E-2</v>
      </c>
    </row>
    <row r="127" spans="1:16" ht="12.75" customHeight="1">
      <c r="A127" s="259">
        <v>117</v>
      </c>
      <c r="B127" s="272" t="s">
        <v>87</v>
      </c>
      <c r="C127" s="264" t="s">
        <v>168</v>
      </c>
      <c r="D127" s="265">
        <v>45288</v>
      </c>
      <c r="E127" s="264">
        <v>5979.6</v>
      </c>
      <c r="F127" s="264">
        <v>5928.416666666667</v>
      </c>
      <c r="G127" s="266">
        <v>5860.8833333333341</v>
      </c>
      <c r="H127" s="266">
        <v>5742.166666666667</v>
      </c>
      <c r="I127" s="266">
        <v>5674.6333333333341</v>
      </c>
      <c r="J127" s="266">
        <v>6047.1333333333341</v>
      </c>
      <c r="K127" s="266">
        <v>6114.666666666667</v>
      </c>
      <c r="L127" s="266">
        <v>6233.3833333333341</v>
      </c>
      <c r="M127" s="267">
        <v>5995.95</v>
      </c>
      <c r="N127" s="267">
        <v>5809.7</v>
      </c>
      <c r="O127" s="267">
        <v>1460100</v>
      </c>
      <c r="P127" s="268">
        <v>-1.026272577996716E-3</v>
      </c>
    </row>
    <row r="128" spans="1:16" ht="12.75" customHeight="1">
      <c r="A128" s="259">
        <v>118</v>
      </c>
      <c r="B128" s="272" t="s">
        <v>87</v>
      </c>
      <c r="C128" s="264" t="s">
        <v>169</v>
      </c>
      <c r="D128" s="265">
        <v>45288</v>
      </c>
      <c r="E128" s="264">
        <v>5115.6000000000004</v>
      </c>
      <c r="F128" s="264">
        <v>5094.75</v>
      </c>
      <c r="G128" s="266">
        <v>5020.8</v>
      </c>
      <c r="H128" s="266">
        <v>4926</v>
      </c>
      <c r="I128" s="266">
        <v>4852.05</v>
      </c>
      <c r="J128" s="266">
        <v>5189.55</v>
      </c>
      <c r="K128" s="266">
        <v>5263.5000000000009</v>
      </c>
      <c r="L128" s="266">
        <v>5358.3</v>
      </c>
      <c r="M128" s="267">
        <v>5168.7</v>
      </c>
      <c r="N128" s="267">
        <v>4999.95</v>
      </c>
      <c r="O128" s="267">
        <v>635000</v>
      </c>
      <c r="P128" s="268">
        <v>6.8304172274562577E-2</v>
      </c>
    </row>
    <row r="129" spans="1:16" ht="12.75" customHeight="1">
      <c r="A129" s="259">
        <v>119</v>
      </c>
      <c r="B129" s="272" t="s">
        <v>43</v>
      </c>
      <c r="C129" s="264" t="s">
        <v>170</v>
      </c>
      <c r="D129" s="265">
        <v>45288</v>
      </c>
      <c r="E129" s="264">
        <v>1262.6500000000001</v>
      </c>
      <c r="F129" s="264">
        <v>1259.7166666666667</v>
      </c>
      <c r="G129" s="266">
        <v>1249.5333333333333</v>
      </c>
      <c r="H129" s="266">
        <v>1236.4166666666665</v>
      </c>
      <c r="I129" s="266">
        <v>1226.2333333333331</v>
      </c>
      <c r="J129" s="266">
        <v>1272.8333333333335</v>
      </c>
      <c r="K129" s="266">
        <v>1283.0166666666669</v>
      </c>
      <c r="L129" s="266">
        <v>1296.1333333333337</v>
      </c>
      <c r="M129" s="267">
        <v>1269.9000000000001</v>
      </c>
      <c r="N129" s="267">
        <v>1246.5999999999999</v>
      </c>
      <c r="O129" s="267">
        <v>9937350</v>
      </c>
      <c r="P129" s="268">
        <v>-8.0604106567113525E-3</v>
      </c>
    </row>
    <row r="130" spans="1:16" ht="12.75" customHeight="1">
      <c r="A130" s="259">
        <v>120</v>
      </c>
      <c r="B130" s="272" t="s">
        <v>56</v>
      </c>
      <c r="C130" s="264" t="s">
        <v>171</v>
      </c>
      <c r="D130" s="265">
        <v>45288</v>
      </c>
      <c r="E130" s="264">
        <v>1711.1</v>
      </c>
      <c r="F130" s="264">
        <v>1702.3666666666668</v>
      </c>
      <c r="G130" s="266">
        <v>1687.6333333333337</v>
      </c>
      <c r="H130" s="266">
        <v>1664.166666666667</v>
      </c>
      <c r="I130" s="266">
        <v>1649.4333333333338</v>
      </c>
      <c r="J130" s="266">
        <v>1725.8333333333335</v>
      </c>
      <c r="K130" s="266">
        <v>1740.5666666666666</v>
      </c>
      <c r="L130" s="266">
        <v>1764.0333333333333</v>
      </c>
      <c r="M130" s="267">
        <v>1717.1</v>
      </c>
      <c r="N130" s="267">
        <v>1678.9</v>
      </c>
      <c r="O130" s="267">
        <v>13328700</v>
      </c>
      <c r="P130" s="268">
        <v>-6.8649269974809857E-2</v>
      </c>
    </row>
    <row r="131" spans="1:16" ht="12.75" customHeight="1">
      <c r="A131" s="259">
        <v>121</v>
      </c>
      <c r="B131" s="272" t="s">
        <v>68</v>
      </c>
      <c r="C131" s="264" t="s">
        <v>172</v>
      </c>
      <c r="D131" s="265">
        <v>45288</v>
      </c>
      <c r="E131" s="264">
        <v>291.14999999999998</v>
      </c>
      <c r="F131" s="264">
        <v>286.09999999999997</v>
      </c>
      <c r="G131" s="266">
        <v>279.34999999999991</v>
      </c>
      <c r="H131" s="266">
        <v>267.54999999999995</v>
      </c>
      <c r="I131" s="266">
        <v>260.7999999999999</v>
      </c>
      <c r="J131" s="266">
        <v>297.89999999999992</v>
      </c>
      <c r="K131" s="266">
        <v>304.65000000000003</v>
      </c>
      <c r="L131" s="266">
        <v>316.44999999999993</v>
      </c>
      <c r="M131" s="267">
        <v>292.85000000000002</v>
      </c>
      <c r="N131" s="267">
        <v>274.3</v>
      </c>
      <c r="O131" s="267">
        <v>32006000</v>
      </c>
      <c r="P131" s="268">
        <v>-4.6134589020683077E-2</v>
      </c>
    </row>
    <row r="132" spans="1:16" ht="12.75" customHeight="1">
      <c r="A132" s="259">
        <v>122</v>
      </c>
      <c r="B132" s="272" t="s">
        <v>68</v>
      </c>
      <c r="C132" s="264" t="s">
        <v>173</v>
      </c>
      <c r="D132" s="265">
        <v>45288</v>
      </c>
      <c r="E132" s="264">
        <v>173</v>
      </c>
      <c r="F132" s="264">
        <v>171.5</v>
      </c>
      <c r="G132" s="266">
        <v>167.75</v>
      </c>
      <c r="H132" s="266">
        <v>162.5</v>
      </c>
      <c r="I132" s="266">
        <v>158.75</v>
      </c>
      <c r="J132" s="266">
        <v>176.75</v>
      </c>
      <c r="K132" s="266">
        <v>180.5</v>
      </c>
      <c r="L132" s="266">
        <v>185.75</v>
      </c>
      <c r="M132" s="267">
        <v>175.25</v>
      </c>
      <c r="N132" s="267">
        <v>166.25</v>
      </c>
      <c r="O132" s="267">
        <v>82308000</v>
      </c>
      <c r="P132" s="268">
        <v>0.16798637718177947</v>
      </c>
    </row>
    <row r="133" spans="1:16" ht="12.75" customHeight="1">
      <c r="A133" s="259">
        <v>123</v>
      </c>
      <c r="B133" s="272" t="s">
        <v>59</v>
      </c>
      <c r="C133" s="264" t="s">
        <v>174</v>
      </c>
      <c r="D133" s="265">
        <v>45288</v>
      </c>
      <c r="E133" s="264">
        <v>540.15</v>
      </c>
      <c r="F133" s="264">
        <v>542.01666666666665</v>
      </c>
      <c r="G133" s="266">
        <v>536.38333333333333</v>
      </c>
      <c r="H133" s="266">
        <v>532.61666666666667</v>
      </c>
      <c r="I133" s="266">
        <v>526.98333333333335</v>
      </c>
      <c r="J133" s="266">
        <v>545.7833333333333</v>
      </c>
      <c r="K133" s="266">
        <v>551.41666666666652</v>
      </c>
      <c r="L133" s="266">
        <v>555.18333333333328</v>
      </c>
      <c r="M133" s="267">
        <v>547.65</v>
      </c>
      <c r="N133" s="267">
        <v>538.25</v>
      </c>
      <c r="O133" s="267">
        <v>11043600</v>
      </c>
      <c r="P133" s="268">
        <v>-3.3571583279185619E-3</v>
      </c>
    </row>
    <row r="134" spans="1:16" ht="12.75" customHeight="1">
      <c r="A134" s="259">
        <v>124</v>
      </c>
      <c r="B134" s="272" t="s">
        <v>56</v>
      </c>
      <c r="C134" s="264" t="s">
        <v>175</v>
      </c>
      <c r="D134" s="265">
        <v>45288</v>
      </c>
      <c r="E134" s="264">
        <v>10429.450000000001</v>
      </c>
      <c r="F134" s="264">
        <v>10468.266666666666</v>
      </c>
      <c r="G134" s="266">
        <v>10331.233333333334</v>
      </c>
      <c r="H134" s="266">
        <v>10233.016666666666</v>
      </c>
      <c r="I134" s="266">
        <v>10095.983333333334</v>
      </c>
      <c r="J134" s="266">
        <v>10566.483333333334</v>
      </c>
      <c r="K134" s="266">
        <v>10703.516666666666</v>
      </c>
      <c r="L134" s="266">
        <v>10801.733333333334</v>
      </c>
      <c r="M134" s="267">
        <v>10605.3</v>
      </c>
      <c r="N134" s="267">
        <v>10370.049999999999</v>
      </c>
      <c r="O134" s="267">
        <v>3153750</v>
      </c>
      <c r="P134" s="268">
        <v>4.2872259515227669E-2</v>
      </c>
    </row>
    <row r="135" spans="1:16" ht="12.75" customHeight="1">
      <c r="A135" s="259">
        <v>125</v>
      </c>
      <c r="B135" s="272" t="s">
        <v>59</v>
      </c>
      <c r="C135" s="264" t="s">
        <v>176</v>
      </c>
      <c r="D135" s="265">
        <v>45288</v>
      </c>
      <c r="E135" s="264">
        <v>1090.2</v>
      </c>
      <c r="F135" s="264">
        <v>1088.9333333333334</v>
      </c>
      <c r="G135" s="266">
        <v>1081.1666666666667</v>
      </c>
      <c r="H135" s="266">
        <v>1072.1333333333334</v>
      </c>
      <c r="I135" s="266">
        <v>1064.3666666666668</v>
      </c>
      <c r="J135" s="266">
        <v>1097.9666666666667</v>
      </c>
      <c r="K135" s="266">
        <v>1105.7333333333331</v>
      </c>
      <c r="L135" s="266">
        <v>1114.7666666666667</v>
      </c>
      <c r="M135" s="267">
        <v>1096.7</v>
      </c>
      <c r="N135" s="267">
        <v>1079.9000000000001</v>
      </c>
      <c r="O135" s="267">
        <v>8934100</v>
      </c>
      <c r="P135" s="268">
        <v>-2.0641497851442602E-2</v>
      </c>
    </row>
    <row r="136" spans="1:16" ht="12.75" customHeight="1">
      <c r="A136" s="259">
        <v>126</v>
      </c>
      <c r="B136" s="272" t="s">
        <v>45</v>
      </c>
      <c r="C136" s="271" t="s">
        <v>177</v>
      </c>
      <c r="D136" s="265">
        <v>45288</v>
      </c>
      <c r="E136" s="264">
        <v>3281.3</v>
      </c>
      <c r="F136" s="264">
        <v>3288.1333333333332</v>
      </c>
      <c r="G136" s="266">
        <v>3246.2666666666664</v>
      </c>
      <c r="H136" s="266">
        <v>3211.2333333333331</v>
      </c>
      <c r="I136" s="266">
        <v>3169.3666666666663</v>
      </c>
      <c r="J136" s="266">
        <v>3323.1666666666665</v>
      </c>
      <c r="K136" s="266">
        <v>3365.0333333333333</v>
      </c>
      <c r="L136" s="266">
        <v>3400.0666666666666</v>
      </c>
      <c r="M136" s="267">
        <v>3330</v>
      </c>
      <c r="N136" s="267">
        <v>3253.1</v>
      </c>
      <c r="O136" s="267">
        <v>2702800</v>
      </c>
      <c r="P136" s="268">
        <v>-1.3144442821673727E-2</v>
      </c>
    </row>
    <row r="137" spans="1:16" ht="12.75" customHeight="1">
      <c r="A137" s="259">
        <v>127</v>
      </c>
      <c r="B137" s="272" t="s">
        <v>43</v>
      </c>
      <c r="C137" s="271" t="s">
        <v>178</v>
      </c>
      <c r="D137" s="265">
        <v>45288</v>
      </c>
      <c r="E137" s="264">
        <v>1642.1</v>
      </c>
      <c r="F137" s="264">
        <v>1650.5333333333335</v>
      </c>
      <c r="G137" s="266">
        <v>1624.166666666667</v>
      </c>
      <c r="H137" s="266">
        <v>1606.2333333333333</v>
      </c>
      <c r="I137" s="266">
        <v>1579.8666666666668</v>
      </c>
      <c r="J137" s="266">
        <v>1668.4666666666672</v>
      </c>
      <c r="K137" s="266">
        <v>1694.8333333333335</v>
      </c>
      <c r="L137" s="266">
        <v>1712.7666666666673</v>
      </c>
      <c r="M137" s="267">
        <v>1676.9</v>
      </c>
      <c r="N137" s="267">
        <v>1632.6</v>
      </c>
      <c r="O137" s="267">
        <v>1143200</v>
      </c>
      <c r="P137" s="268">
        <v>4.3827611395178961E-2</v>
      </c>
    </row>
    <row r="138" spans="1:16" ht="12.75" customHeight="1">
      <c r="A138" s="259">
        <v>128</v>
      </c>
      <c r="B138" s="272" t="s">
        <v>68</v>
      </c>
      <c r="C138" s="264" t="s">
        <v>179</v>
      </c>
      <c r="D138" s="265">
        <v>45288</v>
      </c>
      <c r="E138" s="264">
        <v>1023.85</v>
      </c>
      <c r="F138" s="264">
        <v>1036.3166666666666</v>
      </c>
      <c r="G138" s="266">
        <v>1001.0333333333333</v>
      </c>
      <c r="H138" s="266">
        <v>978.2166666666667</v>
      </c>
      <c r="I138" s="266">
        <v>942.93333333333339</v>
      </c>
      <c r="J138" s="266">
        <v>1059.1333333333332</v>
      </c>
      <c r="K138" s="266">
        <v>1094.4166666666665</v>
      </c>
      <c r="L138" s="266">
        <v>1117.2333333333331</v>
      </c>
      <c r="M138" s="267">
        <v>1071.5999999999999</v>
      </c>
      <c r="N138" s="267">
        <v>1013.5</v>
      </c>
      <c r="O138" s="267">
        <v>6036800</v>
      </c>
      <c r="P138" s="268">
        <v>-2.4938622561054401E-2</v>
      </c>
    </row>
    <row r="139" spans="1:16" ht="12.75" customHeight="1">
      <c r="A139" s="259">
        <v>129</v>
      </c>
      <c r="B139" s="272" t="s">
        <v>84</v>
      </c>
      <c r="C139" s="264" t="s">
        <v>180</v>
      </c>
      <c r="D139" s="265">
        <v>45288</v>
      </c>
      <c r="E139" s="264">
        <v>1182.95</v>
      </c>
      <c r="F139" s="264">
        <v>1179.3333333333333</v>
      </c>
      <c r="G139" s="266">
        <v>1169.8666666666666</v>
      </c>
      <c r="H139" s="266">
        <v>1156.7833333333333</v>
      </c>
      <c r="I139" s="266">
        <v>1147.3166666666666</v>
      </c>
      <c r="J139" s="266">
        <v>1192.4166666666665</v>
      </c>
      <c r="K139" s="266">
        <v>1201.8833333333332</v>
      </c>
      <c r="L139" s="266">
        <v>1214.9666666666665</v>
      </c>
      <c r="M139" s="267">
        <v>1188.8</v>
      </c>
      <c r="N139" s="267">
        <v>1166.25</v>
      </c>
      <c r="O139" s="267">
        <v>2585600</v>
      </c>
      <c r="P139" s="268">
        <v>2.7989821882951654E-2</v>
      </c>
    </row>
    <row r="140" spans="1:16" ht="12.75" customHeight="1">
      <c r="A140" s="259">
        <v>130</v>
      </c>
      <c r="B140" s="272" t="s">
        <v>56</v>
      </c>
      <c r="C140" s="269" t="s">
        <v>181</v>
      </c>
      <c r="D140" s="265">
        <v>45288</v>
      </c>
      <c r="E140" s="264">
        <v>99.3</v>
      </c>
      <c r="F140" s="264">
        <v>98.383333333333326</v>
      </c>
      <c r="G140" s="266">
        <v>97.266666666666652</v>
      </c>
      <c r="H140" s="266">
        <v>95.23333333333332</v>
      </c>
      <c r="I140" s="266">
        <v>94.116666666666646</v>
      </c>
      <c r="J140" s="266">
        <v>100.41666666666666</v>
      </c>
      <c r="K140" s="266">
        <v>101.53333333333333</v>
      </c>
      <c r="L140" s="266">
        <v>103.56666666666666</v>
      </c>
      <c r="M140" s="267">
        <v>99.5</v>
      </c>
      <c r="N140" s="267">
        <v>96.35</v>
      </c>
      <c r="O140" s="267">
        <v>101721700</v>
      </c>
      <c r="P140" s="268">
        <v>-1.2816095914008131E-2</v>
      </c>
    </row>
    <row r="141" spans="1:16" ht="12.75" customHeight="1">
      <c r="A141" s="259">
        <v>131</v>
      </c>
      <c r="B141" s="272" t="s">
        <v>87</v>
      </c>
      <c r="C141" s="264" t="s">
        <v>182</v>
      </c>
      <c r="D141" s="265">
        <v>45288</v>
      </c>
      <c r="E141" s="264">
        <v>2619.6</v>
      </c>
      <c r="F141" s="264">
        <v>2577.3666666666668</v>
      </c>
      <c r="G141" s="266">
        <v>2517.8333333333335</v>
      </c>
      <c r="H141" s="266">
        <v>2416.0666666666666</v>
      </c>
      <c r="I141" s="266">
        <v>2356.5333333333333</v>
      </c>
      <c r="J141" s="266">
        <v>2679.1333333333337</v>
      </c>
      <c r="K141" s="266">
        <v>2738.6666666666665</v>
      </c>
      <c r="L141" s="266">
        <v>2840.4333333333338</v>
      </c>
      <c r="M141" s="267">
        <v>2636.9</v>
      </c>
      <c r="N141" s="267">
        <v>2475.6</v>
      </c>
      <c r="O141" s="267">
        <v>2473900</v>
      </c>
      <c r="P141" s="268">
        <v>8.4901109503135549E-2</v>
      </c>
    </row>
    <row r="142" spans="1:16" ht="12.75" customHeight="1">
      <c r="A142" s="259">
        <v>132</v>
      </c>
      <c r="B142" s="272" t="s">
        <v>56</v>
      </c>
      <c r="C142" s="264" t="s">
        <v>183</v>
      </c>
      <c r="D142" s="265">
        <v>45288</v>
      </c>
      <c r="E142" s="264">
        <v>121181.4</v>
      </c>
      <c r="F142" s="264">
        <v>120883.8</v>
      </c>
      <c r="G142" s="266">
        <v>120297.60000000001</v>
      </c>
      <c r="H142" s="266">
        <v>119413.8</v>
      </c>
      <c r="I142" s="266">
        <v>118827.6</v>
      </c>
      <c r="J142" s="266">
        <v>121767.6</v>
      </c>
      <c r="K142" s="266">
        <v>122353.79999999999</v>
      </c>
      <c r="L142" s="266">
        <v>123237.6</v>
      </c>
      <c r="M142" s="267">
        <v>121470</v>
      </c>
      <c r="N142" s="267">
        <v>120000</v>
      </c>
      <c r="O142" s="267">
        <v>36820</v>
      </c>
      <c r="P142" s="268">
        <v>9.4585332419465391E-3</v>
      </c>
    </row>
    <row r="143" spans="1:16" ht="12.75" customHeight="1">
      <c r="A143" s="259">
        <v>133</v>
      </c>
      <c r="B143" s="272" t="s">
        <v>68</v>
      </c>
      <c r="C143" s="264" t="s">
        <v>184</v>
      </c>
      <c r="D143" s="265">
        <v>45288</v>
      </c>
      <c r="E143" s="264">
        <v>1484.05</v>
      </c>
      <c r="F143" s="264">
        <v>1489.45</v>
      </c>
      <c r="G143" s="266">
        <v>1464.6000000000001</v>
      </c>
      <c r="H143" s="266">
        <v>1445.15</v>
      </c>
      <c r="I143" s="266">
        <v>1420.3000000000002</v>
      </c>
      <c r="J143" s="266">
        <v>1508.9</v>
      </c>
      <c r="K143" s="266">
        <v>1533.75</v>
      </c>
      <c r="L143" s="266">
        <v>1553.2</v>
      </c>
      <c r="M143" s="267">
        <v>1514.3</v>
      </c>
      <c r="N143" s="267">
        <v>1470</v>
      </c>
      <c r="O143" s="267">
        <v>6774350</v>
      </c>
      <c r="P143" s="268">
        <v>-1.5348948756895036E-2</v>
      </c>
    </row>
    <row r="144" spans="1:16" ht="12.75" customHeight="1">
      <c r="A144" s="259">
        <v>134</v>
      </c>
      <c r="B144" s="272" t="s">
        <v>132</v>
      </c>
      <c r="C144" s="264" t="s">
        <v>185</v>
      </c>
      <c r="D144" s="265">
        <v>45288</v>
      </c>
      <c r="E144" s="264">
        <v>105.2</v>
      </c>
      <c r="F144" s="264">
        <v>103.55000000000001</v>
      </c>
      <c r="G144" s="266">
        <v>101.45000000000002</v>
      </c>
      <c r="H144" s="266">
        <v>97.7</v>
      </c>
      <c r="I144" s="266">
        <v>95.600000000000009</v>
      </c>
      <c r="J144" s="266">
        <v>107.30000000000003</v>
      </c>
      <c r="K144" s="266">
        <v>109.40000000000002</v>
      </c>
      <c r="L144" s="266">
        <v>113.15000000000003</v>
      </c>
      <c r="M144" s="267">
        <v>105.65</v>
      </c>
      <c r="N144" s="267">
        <v>99.8</v>
      </c>
      <c r="O144" s="267">
        <v>71077500</v>
      </c>
      <c r="P144" s="268">
        <v>-0.12606049428255256</v>
      </c>
    </row>
    <row r="145" spans="1:16" ht="12.75" customHeight="1">
      <c r="A145" s="259">
        <v>135</v>
      </c>
      <c r="B145" s="272" t="s">
        <v>45</v>
      </c>
      <c r="C145" s="264" t="s">
        <v>186</v>
      </c>
      <c r="D145" s="265">
        <v>45288</v>
      </c>
      <c r="E145" s="264">
        <v>5172.7</v>
      </c>
      <c r="F145" s="264">
        <v>5099.6333333333332</v>
      </c>
      <c r="G145" s="266">
        <v>4954.0666666666666</v>
      </c>
      <c r="H145" s="266">
        <v>4735.4333333333334</v>
      </c>
      <c r="I145" s="266">
        <v>4589.8666666666668</v>
      </c>
      <c r="J145" s="266">
        <v>5318.2666666666664</v>
      </c>
      <c r="K145" s="266">
        <v>5463.8333333333321</v>
      </c>
      <c r="L145" s="266">
        <v>5682.4666666666662</v>
      </c>
      <c r="M145" s="267">
        <v>5245.2</v>
      </c>
      <c r="N145" s="267">
        <v>4881</v>
      </c>
      <c r="O145" s="267">
        <v>1569150</v>
      </c>
      <c r="P145" s="268">
        <v>-1.8575851393188854E-2</v>
      </c>
    </row>
    <row r="146" spans="1:16" ht="12.75" customHeight="1">
      <c r="A146" s="259">
        <v>136</v>
      </c>
      <c r="B146" s="272" t="s">
        <v>39</v>
      </c>
      <c r="C146" s="264" t="s">
        <v>187</v>
      </c>
      <c r="D146" s="265">
        <v>45288</v>
      </c>
      <c r="E146" s="264">
        <v>3868.6</v>
      </c>
      <c r="F146" s="264">
        <v>3848.4500000000003</v>
      </c>
      <c r="G146" s="266">
        <v>3816.9000000000005</v>
      </c>
      <c r="H146" s="266">
        <v>3765.2000000000003</v>
      </c>
      <c r="I146" s="266">
        <v>3733.6500000000005</v>
      </c>
      <c r="J146" s="266">
        <v>3900.1500000000005</v>
      </c>
      <c r="K146" s="266">
        <v>3931.7000000000007</v>
      </c>
      <c r="L146" s="266">
        <v>3983.4000000000005</v>
      </c>
      <c r="M146" s="267">
        <v>3880</v>
      </c>
      <c r="N146" s="267">
        <v>3796.75</v>
      </c>
      <c r="O146" s="267">
        <v>787950</v>
      </c>
      <c r="P146" s="268">
        <v>1.3114754098360656E-2</v>
      </c>
    </row>
    <row r="147" spans="1:16" ht="12.75" customHeight="1">
      <c r="A147" s="259">
        <v>137</v>
      </c>
      <c r="B147" s="272" t="s">
        <v>59</v>
      </c>
      <c r="C147" s="264" t="s">
        <v>188</v>
      </c>
      <c r="D147" s="265">
        <v>45288</v>
      </c>
      <c r="E147" s="264">
        <v>24958.799999999999</v>
      </c>
      <c r="F147" s="264">
        <v>25026.833333333332</v>
      </c>
      <c r="G147" s="266">
        <v>24840.016666666663</v>
      </c>
      <c r="H147" s="266">
        <v>24721.23333333333</v>
      </c>
      <c r="I147" s="266">
        <v>24534.416666666661</v>
      </c>
      <c r="J147" s="266">
        <v>25145.616666666665</v>
      </c>
      <c r="K147" s="266">
        <v>25332.433333333338</v>
      </c>
      <c r="L147" s="266">
        <v>25451.216666666667</v>
      </c>
      <c r="M147" s="267">
        <v>25213.65</v>
      </c>
      <c r="N147" s="267">
        <v>24908.05</v>
      </c>
      <c r="O147" s="267">
        <v>378760</v>
      </c>
      <c r="P147" s="268">
        <v>4.94292363958772E-2</v>
      </c>
    </row>
    <row r="148" spans="1:16" ht="12.75" customHeight="1">
      <c r="A148" s="259">
        <v>138</v>
      </c>
      <c r="B148" s="272" t="s">
        <v>132</v>
      </c>
      <c r="C148" s="264" t="s">
        <v>189</v>
      </c>
      <c r="D148" s="265">
        <v>45288</v>
      </c>
      <c r="E148" s="264">
        <v>193.2</v>
      </c>
      <c r="F148" s="264">
        <v>193.86666666666667</v>
      </c>
      <c r="G148" s="266">
        <v>191.18333333333334</v>
      </c>
      <c r="H148" s="266">
        <v>189.16666666666666</v>
      </c>
      <c r="I148" s="266">
        <v>186.48333333333332</v>
      </c>
      <c r="J148" s="266">
        <v>195.88333333333335</v>
      </c>
      <c r="K148" s="266">
        <v>198.56666666666669</v>
      </c>
      <c r="L148" s="266">
        <v>200.58333333333337</v>
      </c>
      <c r="M148" s="267">
        <v>196.55</v>
      </c>
      <c r="N148" s="267">
        <v>191.85</v>
      </c>
      <c r="O148" s="267">
        <v>84888000</v>
      </c>
      <c r="P148" s="268">
        <v>-2.1424495512787259E-2</v>
      </c>
    </row>
    <row r="149" spans="1:16" ht="12.75" customHeight="1">
      <c r="A149" s="259">
        <v>139</v>
      </c>
      <c r="B149" s="272" t="s">
        <v>190</v>
      </c>
      <c r="C149" s="264" t="s">
        <v>191</v>
      </c>
      <c r="D149" s="265">
        <v>45288</v>
      </c>
      <c r="E149" s="264">
        <v>296.5</v>
      </c>
      <c r="F149" s="264">
        <v>296.84999999999997</v>
      </c>
      <c r="G149" s="266">
        <v>294.14999999999992</v>
      </c>
      <c r="H149" s="266">
        <v>291.79999999999995</v>
      </c>
      <c r="I149" s="266">
        <v>289.09999999999991</v>
      </c>
      <c r="J149" s="266">
        <v>299.19999999999993</v>
      </c>
      <c r="K149" s="266">
        <v>301.89999999999998</v>
      </c>
      <c r="L149" s="266">
        <v>304.24999999999994</v>
      </c>
      <c r="M149" s="267">
        <v>299.55</v>
      </c>
      <c r="N149" s="267">
        <v>294.5</v>
      </c>
      <c r="O149" s="267">
        <v>104169000</v>
      </c>
      <c r="P149" s="268">
        <v>-2.3263009845288327E-2</v>
      </c>
    </row>
    <row r="150" spans="1:16" ht="12.75" customHeight="1">
      <c r="A150" s="259">
        <v>140</v>
      </c>
      <c r="B150" s="272" t="s">
        <v>108</v>
      </c>
      <c r="C150" s="269" t="s">
        <v>192</v>
      </c>
      <c r="D150" s="265">
        <v>45288</v>
      </c>
      <c r="E150" s="264">
        <v>1495.65</v>
      </c>
      <c r="F150" s="264">
        <v>1482.1833333333334</v>
      </c>
      <c r="G150" s="266">
        <v>1464.4666666666667</v>
      </c>
      <c r="H150" s="266">
        <v>1433.2833333333333</v>
      </c>
      <c r="I150" s="266">
        <v>1415.5666666666666</v>
      </c>
      <c r="J150" s="266">
        <v>1513.3666666666668</v>
      </c>
      <c r="K150" s="266">
        <v>1531.0833333333335</v>
      </c>
      <c r="L150" s="266">
        <v>1562.2666666666669</v>
      </c>
      <c r="M150" s="267">
        <v>1499.9</v>
      </c>
      <c r="N150" s="267">
        <v>1451</v>
      </c>
      <c r="O150" s="267">
        <v>8538600</v>
      </c>
      <c r="P150" s="268">
        <v>-1.5552099533437014E-3</v>
      </c>
    </row>
    <row r="151" spans="1:16" ht="12.75" customHeight="1">
      <c r="A151" s="259">
        <v>141</v>
      </c>
      <c r="B151" s="272" t="s">
        <v>87</v>
      </c>
      <c r="C151" s="271" t="s">
        <v>193</v>
      </c>
      <c r="D151" s="265">
        <v>45288</v>
      </c>
      <c r="E151" s="264">
        <v>4196.8999999999996</v>
      </c>
      <c r="F151" s="264">
        <v>4196.1500000000005</v>
      </c>
      <c r="G151" s="266">
        <v>4142.3000000000011</v>
      </c>
      <c r="H151" s="266">
        <v>4087.7000000000007</v>
      </c>
      <c r="I151" s="266">
        <v>4033.8500000000013</v>
      </c>
      <c r="J151" s="266">
        <v>4250.7500000000009</v>
      </c>
      <c r="K151" s="266">
        <v>4304.6000000000013</v>
      </c>
      <c r="L151" s="266">
        <v>4359.2000000000007</v>
      </c>
      <c r="M151" s="267">
        <v>4250</v>
      </c>
      <c r="N151" s="267">
        <v>4141.55</v>
      </c>
      <c r="O151" s="267">
        <v>737200</v>
      </c>
      <c r="P151" s="268">
        <v>3.5975267003934795E-2</v>
      </c>
    </row>
    <row r="152" spans="1:16" ht="12.75" customHeight="1">
      <c r="A152" s="259">
        <v>142</v>
      </c>
      <c r="B152" s="272" t="s">
        <v>84</v>
      </c>
      <c r="C152" s="264" t="s">
        <v>194</v>
      </c>
      <c r="D152" s="265">
        <v>45288</v>
      </c>
      <c r="E152" s="264">
        <v>196.85</v>
      </c>
      <c r="F152" s="264">
        <v>196.04999999999998</v>
      </c>
      <c r="G152" s="266">
        <v>194.89999999999998</v>
      </c>
      <c r="H152" s="266">
        <v>192.95</v>
      </c>
      <c r="I152" s="266">
        <v>191.79999999999998</v>
      </c>
      <c r="J152" s="266">
        <v>197.99999999999997</v>
      </c>
      <c r="K152" s="266">
        <v>199.15</v>
      </c>
      <c r="L152" s="266">
        <v>201.09999999999997</v>
      </c>
      <c r="M152" s="267">
        <v>197.2</v>
      </c>
      <c r="N152" s="267">
        <v>194.1</v>
      </c>
      <c r="O152" s="267">
        <v>55297550</v>
      </c>
      <c r="P152" s="268">
        <v>-2.6387056454412888E-3</v>
      </c>
    </row>
    <row r="153" spans="1:16" ht="12.75" customHeight="1">
      <c r="A153" s="259">
        <v>143</v>
      </c>
      <c r="B153" s="272" t="s">
        <v>47</v>
      </c>
      <c r="C153" s="264" t="s">
        <v>195</v>
      </c>
      <c r="D153" s="265">
        <v>45288</v>
      </c>
      <c r="E153" s="264">
        <v>37956.35</v>
      </c>
      <c r="F153" s="264">
        <v>37836.816666666673</v>
      </c>
      <c r="G153" s="266">
        <v>37654.633333333346</v>
      </c>
      <c r="H153" s="266">
        <v>37352.916666666672</v>
      </c>
      <c r="I153" s="266">
        <v>37170.733333333344</v>
      </c>
      <c r="J153" s="266">
        <v>38138.533333333347</v>
      </c>
      <c r="K153" s="266">
        <v>38320.716666666682</v>
      </c>
      <c r="L153" s="266">
        <v>38622.433333333349</v>
      </c>
      <c r="M153" s="267">
        <v>38019</v>
      </c>
      <c r="N153" s="267">
        <v>37535.1</v>
      </c>
      <c r="O153" s="267">
        <v>175545</v>
      </c>
      <c r="P153" s="268">
        <v>-1.298810829046133E-2</v>
      </c>
    </row>
    <row r="154" spans="1:16" ht="12.75" customHeight="1">
      <c r="A154" s="259">
        <v>144</v>
      </c>
      <c r="B154" s="272" t="s">
        <v>43</v>
      </c>
      <c r="C154" s="264" t="s">
        <v>196</v>
      </c>
      <c r="D154" s="265">
        <v>45288</v>
      </c>
      <c r="E154" s="264">
        <v>953.9</v>
      </c>
      <c r="F154" s="264">
        <v>948.29999999999984</v>
      </c>
      <c r="G154" s="266">
        <v>929.29999999999973</v>
      </c>
      <c r="H154" s="266">
        <v>904.69999999999993</v>
      </c>
      <c r="I154" s="266">
        <v>885.69999999999982</v>
      </c>
      <c r="J154" s="266">
        <v>972.89999999999964</v>
      </c>
      <c r="K154" s="266">
        <v>991.89999999999986</v>
      </c>
      <c r="L154" s="266">
        <v>1016.4999999999995</v>
      </c>
      <c r="M154" s="267">
        <v>967.3</v>
      </c>
      <c r="N154" s="267">
        <v>923.7</v>
      </c>
      <c r="O154" s="267">
        <v>12768000</v>
      </c>
      <c r="P154" s="268">
        <v>4.6085781000368684E-2</v>
      </c>
    </row>
    <row r="155" spans="1:16" ht="12.75" customHeight="1">
      <c r="A155" s="259">
        <v>145</v>
      </c>
      <c r="B155" s="272" t="s">
        <v>87</v>
      </c>
      <c r="C155" s="269" t="s">
        <v>197</v>
      </c>
      <c r="D155" s="265">
        <v>45288</v>
      </c>
      <c r="E155" s="264">
        <v>6866.75</v>
      </c>
      <c r="F155" s="264">
        <v>6782.9666666666672</v>
      </c>
      <c r="G155" s="266">
        <v>6678.7833333333347</v>
      </c>
      <c r="H155" s="266">
        <v>6490.8166666666675</v>
      </c>
      <c r="I155" s="266">
        <v>6386.633333333335</v>
      </c>
      <c r="J155" s="266">
        <v>6970.9333333333343</v>
      </c>
      <c r="K155" s="266">
        <v>7075.1166666666668</v>
      </c>
      <c r="L155" s="266">
        <v>7263.0833333333339</v>
      </c>
      <c r="M155" s="267">
        <v>6887.15</v>
      </c>
      <c r="N155" s="267">
        <v>6595</v>
      </c>
      <c r="O155" s="267">
        <v>2113375</v>
      </c>
      <c r="P155" s="268">
        <v>-4.3624350895453155E-2</v>
      </c>
    </row>
    <row r="156" spans="1:16" ht="12.75" customHeight="1">
      <c r="A156" s="259">
        <v>146</v>
      </c>
      <c r="B156" s="272" t="s">
        <v>84</v>
      </c>
      <c r="C156" s="264" t="s">
        <v>198</v>
      </c>
      <c r="D156" s="265">
        <v>45288</v>
      </c>
      <c r="E156" s="264">
        <v>213.6</v>
      </c>
      <c r="F156" s="264">
        <v>212.83333333333334</v>
      </c>
      <c r="G156" s="266">
        <v>210.91666666666669</v>
      </c>
      <c r="H156" s="266">
        <v>208.23333333333335</v>
      </c>
      <c r="I156" s="266">
        <v>206.31666666666669</v>
      </c>
      <c r="J156" s="266">
        <v>215.51666666666668</v>
      </c>
      <c r="K156" s="266">
        <v>217.43333333333337</v>
      </c>
      <c r="L156" s="266">
        <v>220.11666666666667</v>
      </c>
      <c r="M156" s="267">
        <v>214.75</v>
      </c>
      <c r="N156" s="267">
        <v>210.15</v>
      </c>
      <c r="O156" s="267">
        <v>43641000</v>
      </c>
      <c r="P156" s="268">
        <v>1.0278491561914021E-2</v>
      </c>
    </row>
    <row r="157" spans="1:16" ht="12.75" customHeight="1">
      <c r="A157" s="259">
        <v>147</v>
      </c>
      <c r="B157" s="272" t="s">
        <v>68</v>
      </c>
      <c r="C157" s="264" t="s">
        <v>199</v>
      </c>
      <c r="D157" s="265">
        <v>45288</v>
      </c>
      <c r="E157" s="264">
        <v>425</v>
      </c>
      <c r="F157" s="264">
        <v>423.83333333333331</v>
      </c>
      <c r="G157" s="266">
        <v>417.81666666666661</v>
      </c>
      <c r="H157" s="266">
        <v>410.63333333333327</v>
      </c>
      <c r="I157" s="266">
        <v>404.61666666666656</v>
      </c>
      <c r="J157" s="266">
        <v>431.01666666666665</v>
      </c>
      <c r="K157" s="266">
        <v>437.03333333333342</v>
      </c>
      <c r="L157" s="266">
        <v>444.2166666666667</v>
      </c>
      <c r="M157" s="267">
        <v>429.85</v>
      </c>
      <c r="N157" s="267">
        <v>416.65</v>
      </c>
      <c r="O157" s="267">
        <v>56509125</v>
      </c>
      <c r="P157" s="268">
        <v>-4.1033734464391396E-2</v>
      </c>
    </row>
    <row r="158" spans="1:16" ht="12.75" customHeight="1">
      <c r="A158" s="259">
        <v>148</v>
      </c>
      <c r="B158" s="272" t="s">
        <v>59</v>
      </c>
      <c r="C158" s="264" t="s">
        <v>200</v>
      </c>
      <c r="D158" s="265">
        <v>45288</v>
      </c>
      <c r="E158" s="264">
        <v>2646.2</v>
      </c>
      <c r="F158" s="264">
        <v>2635.35</v>
      </c>
      <c r="G158" s="266">
        <v>2620.75</v>
      </c>
      <c r="H158" s="266">
        <v>2595.3000000000002</v>
      </c>
      <c r="I158" s="266">
        <v>2580.7000000000003</v>
      </c>
      <c r="J158" s="266">
        <v>2660.7999999999997</v>
      </c>
      <c r="K158" s="266">
        <v>2675.3999999999992</v>
      </c>
      <c r="L158" s="266">
        <v>2700.8499999999995</v>
      </c>
      <c r="M158" s="267">
        <v>2649.95</v>
      </c>
      <c r="N158" s="267">
        <v>2609.9</v>
      </c>
      <c r="O158" s="267">
        <v>2647250</v>
      </c>
      <c r="P158" s="268">
        <v>-2.8175477239353892E-2</v>
      </c>
    </row>
    <row r="159" spans="1:16" ht="12.75" customHeight="1">
      <c r="A159" s="259">
        <v>149</v>
      </c>
      <c r="B159" s="272" t="s">
        <v>39</v>
      </c>
      <c r="C159" s="264" t="s">
        <v>201</v>
      </c>
      <c r="D159" s="265">
        <v>45288</v>
      </c>
      <c r="E159" s="264">
        <v>3386.55</v>
      </c>
      <c r="F159" s="264">
        <v>3400.2999999999997</v>
      </c>
      <c r="G159" s="266">
        <v>3324.6499999999996</v>
      </c>
      <c r="H159" s="266">
        <v>3262.75</v>
      </c>
      <c r="I159" s="266">
        <v>3187.1</v>
      </c>
      <c r="J159" s="266">
        <v>3462.1999999999994</v>
      </c>
      <c r="K159" s="266">
        <v>3537.85</v>
      </c>
      <c r="L159" s="266">
        <v>3599.7499999999991</v>
      </c>
      <c r="M159" s="267">
        <v>3475.95</v>
      </c>
      <c r="N159" s="267">
        <v>3338.4</v>
      </c>
      <c r="O159" s="267">
        <v>3306750</v>
      </c>
      <c r="P159" s="268">
        <v>0.13565725079419594</v>
      </c>
    </row>
    <row r="160" spans="1:16" ht="12.75" customHeight="1">
      <c r="A160" s="259">
        <v>150</v>
      </c>
      <c r="B160" s="272" t="s">
        <v>63</v>
      </c>
      <c r="C160" s="264" t="s">
        <v>202</v>
      </c>
      <c r="D160" s="265">
        <v>45288</v>
      </c>
      <c r="E160" s="264">
        <v>90.35</v>
      </c>
      <c r="F160" s="264">
        <v>90.366666666666674</v>
      </c>
      <c r="G160" s="266">
        <v>89.583333333333343</v>
      </c>
      <c r="H160" s="266">
        <v>88.816666666666663</v>
      </c>
      <c r="I160" s="266">
        <v>88.033333333333331</v>
      </c>
      <c r="J160" s="266">
        <v>91.133333333333354</v>
      </c>
      <c r="K160" s="266">
        <v>91.916666666666686</v>
      </c>
      <c r="L160" s="266">
        <v>92.683333333333366</v>
      </c>
      <c r="M160" s="267">
        <v>91.15</v>
      </c>
      <c r="N160" s="267">
        <v>89.6</v>
      </c>
      <c r="O160" s="267">
        <v>243344000</v>
      </c>
      <c r="P160" s="268">
        <v>-5.7527619794730993E-3</v>
      </c>
    </row>
    <row r="161" spans="1:16" ht="12.75" customHeight="1">
      <c r="A161" s="259">
        <v>151</v>
      </c>
      <c r="B161" s="272" t="s">
        <v>45</v>
      </c>
      <c r="C161" s="271" t="s">
        <v>203</v>
      </c>
      <c r="D161" s="265">
        <v>45288</v>
      </c>
      <c r="E161" s="264">
        <v>5682.15</v>
      </c>
      <c r="F161" s="264">
        <v>5688.5</v>
      </c>
      <c r="G161" s="266">
        <v>5640.75</v>
      </c>
      <c r="H161" s="266">
        <v>5599.35</v>
      </c>
      <c r="I161" s="266">
        <v>5551.6</v>
      </c>
      <c r="J161" s="266">
        <v>5729.9</v>
      </c>
      <c r="K161" s="266">
        <v>5777.65</v>
      </c>
      <c r="L161" s="266">
        <v>5819.0499999999993</v>
      </c>
      <c r="M161" s="267">
        <v>5736.25</v>
      </c>
      <c r="N161" s="267">
        <v>5647.1</v>
      </c>
      <c r="O161" s="267">
        <v>1974000</v>
      </c>
      <c r="P161" s="268">
        <v>-1.58049558757541E-2</v>
      </c>
    </row>
    <row r="162" spans="1:16" ht="12.75" customHeight="1">
      <c r="A162" s="259">
        <v>152</v>
      </c>
      <c r="B162" s="272" t="s">
        <v>190</v>
      </c>
      <c r="C162" s="264" t="s">
        <v>204</v>
      </c>
      <c r="D162" s="265">
        <v>45288</v>
      </c>
      <c r="E162" s="264">
        <v>233.2</v>
      </c>
      <c r="F162" s="264">
        <v>234.75</v>
      </c>
      <c r="G162" s="266">
        <v>230.3</v>
      </c>
      <c r="H162" s="266">
        <v>227.4</v>
      </c>
      <c r="I162" s="266">
        <v>222.95000000000002</v>
      </c>
      <c r="J162" s="266">
        <v>237.65</v>
      </c>
      <c r="K162" s="266">
        <v>242.1</v>
      </c>
      <c r="L162" s="266">
        <v>245</v>
      </c>
      <c r="M162" s="267">
        <v>239.2</v>
      </c>
      <c r="N162" s="267">
        <v>231.85</v>
      </c>
      <c r="O162" s="267">
        <v>83509200</v>
      </c>
      <c r="P162" s="268">
        <v>6.6394723138344033E-3</v>
      </c>
    </row>
    <row r="163" spans="1:16" ht="12.75" customHeight="1">
      <c r="A163" s="259">
        <v>153</v>
      </c>
      <c r="B163" s="272" t="s">
        <v>205</v>
      </c>
      <c r="C163" s="264" t="s">
        <v>206</v>
      </c>
      <c r="D163" s="265">
        <v>45288</v>
      </c>
      <c r="E163" s="264">
        <v>1778.8</v>
      </c>
      <c r="F163" s="264">
        <v>1773.4166666666667</v>
      </c>
      <c r="G163" s="266">
        <v>1763.2833333333335</v>
      </c>
      <c r="H163" s="266">
        <v>1747.7666666666669</v>
      </c>
      <c r="I163" s="266">
        <v>1737.6333333333337</v>
      </c>
      <c r="J163" s="266">
        <v>1788.9333333333334</v>
      </c>
      <c r="K163" s="266">
        <v>1799.0666666666666</v>
      </c>
      <c r="L163" s="266">
        <v>1814.5833333333333</v>
      </c>
      <c r="M163" s="267">
        <v>1783.55</v>
      </c>
      <c r="N163" s="267">
        <v>1757.9</v>
      </c>
      <c r="O163" s="267">
        <v>5417170</v>
      </c>
      <c r="P163" s="268">
        <v>-6.0069079441357558E-4</v>
      </c>
    </row>
    <row r="164" spans="1:16" ht="12.75" customHeight="1">
      <c r="A164" s="259">
        <v>154</v>
      </c>
      <c r="B164" s="272" t="s">
        <v>49</v>
      </c>
      <c r="C164" s="264" t="s">
        <v>208</v>
      </c>
      <c r="D164" s="265">
        <v>45288</v>
      </c>
      <c r="E164" s="264">
        <v>1048.9000000000001</v>
      </c>
      <c r="F164" s="264">
        <v>1054.3500000000001</v>
      </c>
      <c r="G164" s="266">
        <v>1041.7000000000003</v>
      </c>
      <c r="H164" s="266">
        <v>1034.5000000000002</v>
      </c>
      <c r="I164" s="266">
        <v>1021.8500000000004</v>
      </c>
      <c r="J164" s="266">
        <v>1061.5500000000002</v>
      </c>
      <c r="K164" s="266">
        <v>1074.2000000000003</v>
      </c>
      <c r="L164" s="266">
        <v>1081.4000000000001</v>
      </c>
      <c r="M164" s="267">
        <v>1067</v>
      </c>
      <c r="N164" s="267">
        <v>1047.1500000000001</v>
      </c>
      <c r="O164" s="267">
        <v>3474800</v>
      </c>
      <c r="P164" s="268">
        <v>3.1541761291950542E-2</v>
      </c>
    </row>
    <row r="165" spans="1:16" ht="12.75" customHeight="1">
      <c r="A165" s="259">
        <v>155</v>
      </c>
      <c r="B165" s="272" t="s">
        <v>63</v>
      </c>
      <c r="C165" s="264" t="s">
        <v>209</v>
      </c>
      <c r="D165" s="265">
        <v>45288</v>
      </c>
      <c r="E165" s="264">
        <v>284.3</v>
      </c>
      <c r="F165" s="264">
        <v>283.83333333333331</v>
      </c>
      <c r="G165" s="266">
        <v>279.86666666666662</v>
      </c>
      <c r="H165" s="266">
        <v>275.43333333333328</v>
      </c>
      <c r="I165" s="266">
        <v>271.46666666666658</v>
      </c>
      <c r="J165" s="266">
        <v>288.26666666666665</v>
      </c>
      <c r="K165" s="266">
        <v>292.23333333333335</v>
      </c>
      <c r="L165" s="266">
        <v>296.66666666666669</v>
      </c>
      <c r="M165" s="267">
        <v>287.8</v>
      </c>
      <c r="N165" s="267">
        <v>279.39999999999998</v>
      </c>
      <c r="O165" s="267">
        <v>65665000</v>
      </c>
      <c r="P165" s="268">
        <v>1.6092843326885879E-2</v>
      </c>
    </row>
    <row r="166" spans="1:16" ht="12.75" customHeight="1">
      <c r="A166" s="259">
        <v>156</v>
      </c>
      <c r="B166" s="272" t="s">
        <v>190</v>
      </c>
      <c r="C166" s="264" t="s">
        <v>210</v>
      </c>
      <c r="D166" s="265">
        <v>45288</v>
      </c>
      <c r="E166" s="264">
        <v>445</v>
      </c>
      <c r="F166" s="264">
        <v>445.64999999999992</v>
      </c>
      <c r="G166" s="266">
        <v>434.74999999999983</v>
      </c>
      <c r="H166" s="266">
        <v>424.49999999999989</v>
      </c>
      <c r="I166" s="266">
        <v>413.5999999999998</v>
      </c>
      <c r="J166" s="266">
        <v>455.89999999999986</v>
      </c>
      <c r="K166" s="266">
        <v>466.79999999999995</v>
      </c>
      <c r="L166" s="266">
        <v>477.0499999999999</v>
      </c>
      <c r="M166" s="267">
        <v>456.55</v>
      </c>
      <c r="N166" s="267">
        <v>435.4</v>
      </c>
      <c r="O166" s="267">
        <v>43560000</v>
      </c>
      <c r="P166" s="268">
        <v>6.7021030737231336E-3</v>
      </c>
    </row>
    <row r="167" spans="1:16" ht="12.75" customHeight="1">
      <c r="A167" s="259">
        <v>157</v>
      </c>
      <c r="B167" s="272" t="s">
        <v>84</v>
      </c>
      <c r="C167" s="264" t="s">
        <v>211</v>
      </c>
      <c r="D167" s="265">
        <v>45288</v>
      </c>
      <c r="E167" s="264">
        <v>2478.9</v>
      </c>
      <c r="F167" s="264">
        <v>2472.9833333333336</v>
      </c>
      <c r="G167" s="266">
        <v>2462.0166666666673</v>
      </c>
      <c r="H167" s="266">
        <v>2445.1333333333337</v>
      </c>
      <c r="I167" s="266">
        <v>2434.1666666666674</v>
      </c>
      <c r="J167" s="266">
        <v>2489.8666666666672</v>
      </c>
      <c r="K167" s="266">
        <v>2500.8333333333335</v>
      </c>
      <c r="L167" s="266">
        <v>2517.7166666666672</v>
      </c>
      <c r="M167" s="267">
        <v>2483.9499999999998</v>
      </c>
      <c r="N167" s="267">
        <v>2456.1</v>
      </c>
      <c r="O167" s="267">
        <v>43813000</v>
      </c>
      <c r="P167" s="268">
        <v>-3.8197264724606501E-2</v>
      </c>
    </row>
    <row r="168" spans="1:16" ht="12.75" customHeight="1">
      <c r="A168" s="259">
        <v>158</v>
      </c>
      <c r="B168" s="272" t="s">
        <v>132</v>
      </c>
      <c r="C168" s="264" t="s">
        <v>212</v>
      </c>
      <c r="D168" s="265">
        <v>45288</v>
      </c>
      <c r="E168" s="264">
        <v>111.75</v>
      </c>
      <c r="F168" s="264">
        <v>110.01666666666667</v>
      </c>
      <c r="G168" s="266">
        <v>107.23333333333333</v>
      </c>
      <c r="H168" s="266">
        <v>102.71666666666667</v>
      </c>
      <c r="I168" s="266">
        <v>99.933333333333337</v>
      </c>
      <c r="J168" s="266">
        <v>114.53333333333333</v>
      </c>
      <c r="K168" s="266">
        <v>117.31666666666666</v>
      </c>
      <c r="L168" s="266">
        <v>121.83333333333333</v>
      </c>
      <c r="M168" s="267">
        <v>112.8</v>
      </c>
      <c r="N168" s="267">
        <v>105.5</v>
      </c>
      <c r="O168" s="267">
        <v>198056000</v>
      </c>
      <c r="P168" s="268">
        <v>0.31875565972407183</v>
      </c>
    </row>
    <row r="169" spans="1:16" ht="12.75" customHeight="1">
      <c r="A169" s="259">
        <v>159</v>
      </c>
      <c r="B169" s="272" t="s">
        <v>63</v>
      </c>
      <c r="C169" s="269" t="s">
        <v>213</v>
      </c>
      <c r="D169" s="265">
        <v>45288</v>
      </c>
      <c r="E169" s="264">
        <v>771.6</v>
      </c>
      <c r="F169" s="264">
        <v>769.65</v>
      </c>
      <c r="G169" s="266">
        <v>760.44999999999993</v>
      </c>
      <c r="H169" s="266">
        <v>749.3</v>
      </c>
      <c r="I169" s="266">
        <v>740.09999999999991</v>
      </c>
      <c r="J169" s="266">
        <v>780.8</v>
      </c>
      <c r="K169" s="266">
        <v>790</v>
      </c>
      <c r="L169" s="266">
        <v>801.15</v>
      </c>
      <c r="M169" s="267">
        <v>778.85</v>
      </c>
      <c r="N169" s="267">
        <v>758.5</v>
      </c>
      <c r="O169" s="267">
        <v>16179200</v>
      </c>
      <c r="P169" s="268">
        <v>-5.0248896402742556E-2</v>
      </c>
    </row>
    <row r="170" spans="1:16" ht="12.75" customHeight="1">
      <c r="A170" s="259">
        <v>160</v>
      </c>
      <c r="B170" s="272" t="s">
        <v>68</v>
      </c>
      <c r="C170" s="264" t="s">
        <v>214</v>
      </c>
      <c r="D170" s="265">
        <v>45288</v>
      </c>
      <c r="E170" s="264">
        <v>1478.5</v>
      </c>
      <c r="F170" s="264">
        <v>1473.7833333333335</v>
      </c>
      <c r="G170" s="266">
        <v>1463.7666666666671</v>
      </c>
      <c r="H170" s="266">
        <v>1449.0333333333335</v>
      </c>
      <c r="I170" s="266">
        <v>1439.0166666666671</v>
      </c>
      <c r="J170" s="266">
        <v>1488.5166666666671</v>
      </c>
      <c r="K170" s="266">
        <v>1498.5333333333335</v>
      </c>
      <c r="L170" s="266">
        <v>1513.2666666666671</v>
      </c>
      <c r="M170" s="267">
        <v>1483.8</v>
      </c>
      <c r="N170" s="267">
        <v>1459.05</v>
      </c>
      <c r="O170" s="267">
        <v>5733750</v>
      </c>
      <c r="P170" s="268">
        <v>-8.0356068807891257E-2</v>
      </c>
    </row>
    <row r="171" spans="1:16" ht="12.75" customHeight="1">
      <c r="A171" s="259">
        <v>161</v>
      </c>
      <c r="B171" s="272" t="s">
        <v>63</v>
      </c>
      <c r="C171" s="264" t="s">
        <v>215</v>
      </c>
      <c r="D171" s="265">
        <v>45288</v>
      </c>
      <c r="E171" s="264">
        <v>627.5</v>
      </c>
      <c r="F171" s="264">
        <v>627.93333333333339</v>
      </c>
      <c r="G171" s="266">
        <v>625.16666666666674</v>
      </c>
      <c r="H171" s="266">
        <v>622.83333333333337</v>
      </c>
      <c r="I171" s="266">
        <v>620.06666666666672</v>
      </c>
      <c r="J171" s="266">
        <v>630.26666666666677</v>
      </c>
      <c r="K171" s="266">
        <v>633.03333333333342</v>
      </c>
      <c r="L171" s="266">
        <v>635.36666666666679</v>
      </c>
      <c r="M171" s="267">
        <v>630.70000000000005</v>
      </c>
      <c r="N171" s="267">
        <v>625.6</v>
      </c>
      <c r="O171" s="267">
        <v>99666000</v>
      </c>
      <c r="P171" s="268">
        <v>2.1806661950604374E-2</v>
      </c>
    </row>
    <row r="172" spans="1:16" ht="12.75" customHeight="1">
      <c r="A172" s="259">
        <v>162</v>
      </c>
      <c r="B172" s="272" t="s">
        <v>49</v>
      </c>
      <c r="C172" s="264" t="s">
        <v>216</v>
      </c>
      <c r="D172" s="265">
        <v>45288</v>
      </c>
      <c r="E172" s="264">
        <v>28907.4</v>
      </c>
      <c r="F172" s="264">
        <v>28829.433333333334</v>
      </c>
      <c r="G172" s="266">
        <v>28618.01666666667</v>
      </c>
      <c r="H172" s="266">
        <v>28328.633333333335</v>
      </c>
      <c r="I172" s="266">
        <v>28117.216666666671</v>
      </c>
      <c r="J172" s="266">
        <v>29118.816666666669</v>
      </c>
      <c r="K172" s="266">
        <v>29330.233333333334</v>
      </c>
      <c r="L172" s="266">
        <v>29619.616666666669</v>
      </c>
      <c r="M172" s="267">
        <v>29040.85</v>
      </c>
      <c r="N172" s="267">
        <v>28540.05</v>
      </c>
      <c r="O172" s="267">
        <v>158250</v>
      </c>
      <c r="P172" s="268">
        <v>3.8058991436726928E-3</v>
      </c>
    </row>
    <row r="173" spans="1:16" ht="12.75" customHeight="1">
      <c r="A173" s="259">
        <v>163</v>
      </c>
      <c r="B173" s="272" t="s">
        <v>41</v>
      </c>
      <c r="C173" s="264" t="s">
        <v>217</v>
      </c>
      <c r="D173" s="265">
        <v>45288</v>
      </c>
      <c r="E173" s="264">
        <v>3934.2</v>
      </c>
      <c r="F173" s="264">
        <v>3932.0333333333333</v>
      </c>
      <c r="G173" s="266">
        <v>3895.1666666666665</v>
      </c>
      <c r="H173" s="266">
        <v>3856.1333333333332</v>
      </c>
      <c r="I173" s="266">
        <v>3819.2666666666664</v>
      </c>
      <c r="J173" s="266">
        <v>3971.0666666666666</v>
      </c>
      <c r="K173" s="266">
        <v>4007.9333333333334</v>
      </c>
      <c r="L173" s="266">
        <v>4046.9666666666667</v>
      </c>
      <c r="M173" s="267">
        <v>3968.9</v>
      </c>
      <c r="N173" s="267">
        <v>3893</v>
      </c>
      <c r="O173" s="267">
        <v>2231275</v>
      </c>
      <c r="P173" s="268">
        <v>-3.5301620242766195E-2</v>
      </c>
    </row>
    <row r="174" spans="1:16" ht="12.75" customHeight="1">
      <c r="A174" s="259">
        <v>164</v>
      </c>
      <c r="B174" s="272" t="s">
        <v>47</v>
      </c>
      <c r="C174" s="264" t="s">
        <v>218</v>
      </c>
      <c r="D174" s="265">
        <v>45288</v>
      </c>
      <c r="E174" s="264">
        <v>2438.8000000000002</v>
      </c>
      <c r="F174" s="264">
        <v>2433.9</v>
      </c>
      <c r="G174" s="266">
        <v>2417.8000000000002</v>
      </c>
      <c r="H174" s="266">
        <v>2396.8000000000002</v>
      </c>
      <c r="I174" s="266">
        <v>2380.7000000000003</v>
      </c>
      <c r="J174" s="266">
        <v>2454.9</v>
      </c>
      <c r="K174" s="266">
        <v>2470.9999999999995</v>
      </c>
      <c r="L174" s="266">
        <v>2492</v>
      </c>
      <c r="M174" s="267">
        <v>2450</v>
      </c>
      <c r="N174" s="267">
        <v>2412.9</v>
      </c>
      <c r="O174" s="267">
        <v>4615875</v>
      </c>
      <c r="P174" s="268">
        <v>2.7205207377117582E-2</v>
      </c>
    </row>
    <row r="175" spans="1:16" ht="12.75" customHeight="1">
      <c r="A175" s="259">
        <v>165</v>
      </c>
      <c r="B175" s="272" t="s">
        <v>68</v>
      </c>
      <c r="C175" s="264" t="s">
        <v>219</v>
      </c>
      <c r="D175" s="265">
        <v>45288</v>
      </c>
      <c r="E175" s="264">
        <v>2132.75</v>
      </c>
      <c r="F175" s="264">
        <v>2098.2666666666669</v>
      </c>
      <c r="G175" s="266">
        <v>2056.5333333333338</v>
      </c>
      <c r="H175" s="266">
        <v>1980.3166666666668</v>
      </c>
      <c r="I175" s="266">
        <v>1938.5833333333337</v>
      </c>
      <c r="J175" s="266">
        <v>2174.4833333333336</v>
      </c>
      <c r="K175" s="266">
        <v>2216.2166666666662</v>
      </c>
      <c r="L175" s="266">
        <v>2292.4333333333338</v>
      </c>
      <c r="M175" s="267">
        <v>2140</v>
      </c>
      <c r="N175" s="267">
        <v>2022.05</v>
      </c>
      <c r="O175" s="267">
        <v>7545600</v>
      </c>
      <c r="P175" s="268">
        <v>1.94139342601224E-2</v>
      </c>
    </row>
    <row r="176" spans="1:16" ht="12.75" customHeight="1">
      <c r="A176" s="259">
        <v>166</v>
      </c>
      <c r="B176" s="272" t="s">
        <v>43</v>
      </c>
      <c r="C176" s="264" t="s">
        <v>220</v>
      </c>
      <c r="D176" s="265">
        <v>45288</v>
      </c>
      <c r="E176" s="264">
        <v>1239.3499999999999</v>
      </c>
      <c r="F176" s="264">
        <v>1240.3166666666666</v>
      </c>
      <c r="G176" s="266">
        <v>1230.6333333333332</v>
      </c>
      <c r="H176" s="266">
        <v>1221.9166666666665</v>
      </c>
      <c r="I176" s="266">
        <v>1212.2333333333331</v>
      </c>
      <c r="J176" s="266">
        <v>1249.0333333333333</v>
      </c>
      <c r="K176" s="266">
        <v>1258.7166666666667</v>
      </c>
      <c r="L176" s="266">
        <v>1267.4333333333334</v>
      </c>
      <c r="M176" s="267">
        <v>1250</v>
      </c>
      <c r="N176" s="267">
        <v>1231.5999999999999</v>
      </c>
      <c r="O176" s="267">
        <v>16779000</v>
      </c>
      <c r="P176" s="268">
        <v>2.0608021800221407E-2</v>
      </c>
    </row>
    <row r="177" spans="1:16" ht="12.75" customHeight="1">
      <c r="A177" s="259">
        <v>167</v>
      </c>
      <c r="B177" s="272" t="s">
        <v>205</v>
      </c>
      <c r="C177" s="264" t="s">
        <v>221</v>
      </c>
      <c r="D177" s="265">
        <v>45288</v>
      </c>
      <c r="E177" s="264">
        <v>692.5</v>
      </c>
      <c r="F177" s="264">
        <v>692.56666666666661</v>
      </c>
      <c r="G177" s="266">
        <v>685.63333333333321</v>
      </c>
      <c r="H177" s="266">
        <v>678.76666666666665</v>
      </c>
      <c r="I177" s="266">
        <v>671.83333333333326</v>
      </c>
      <c r="J177" s="266">
        <v>699.43333333333317</v>
      </c>
      <c r="K177" s="266">
        <v>706.36666666666656</v>
      </c>
      <c r="L177" s="266">
        <v>713.23333333333312</v>
      </c>
      <c r="M177" s="267">
        <v>699.5</v>
      </c>
      <c r="N177" s="267">
        <v>685.7</v>
      </c>
      <c r="O177" s="267">
        <v>7153500</v>
      </c>
      <c r="P177" s="268">
        <v>-4.8863183087355405E-2</v>
      </c>
    </row>
    <row r="178" spans="1:16" ht="12.75" customHeight="1">
      <c r="A178" s="259">
        <v>168</v>
      </c>
      <c r="B178" s="272" t="s">
        <v>43</v>
      </c>
      <c r="C178" s="271" t="s">
        <v>222</v>
      </c>
      <c r="D178" s="265">
        <v>45288</v>
      </c>
      <c r="E178" s="264">
        <v>701.55</v>
      </c>
      <c r="F178" s="264">
        <v>701.66666666666663</v>
      </c>
      <c r="G178" s="266">
        <v>697.23333333333323</v>
      </c>
      <c r="H178" s="266">
        <v>692.91666666666663</v>
      </c>
      <c r="I178" s="266">
        <v>688.48333333333323</v>
      </c>
      <c r="J178" s="266">
        <v>705.98333333333323</v>
      </c>
      <c r="K178" s="266">
        <v>710.41666666666663</v>
      </c>
      <c r="L178" s="266">
        <v>714.73333333333323</v>
      </c>
      <c r="M178" s="267">
        <v>706.1</v>
      </c>
      <c r="N178" s="267">
        <v>697.35</v>
      </c>
      <c r="O178" s="267">
        <v>6660000</v>
      </c>
      <c r="P178" s="268">
        <v>3.5930937937470833E-2</v>
      </c>
    </row>
    <row r="179" spans="1:16" ht="12.75" customHeight="1">
      <c r="A179" s="259">
        <v>169</v>
      </c>
      <c r="B179" s="272" t="s">
        <v>39</v>
      </c>
      <c r="C179" s="264" t="s">
        <v>223</v>
      </c>
      <c r="D179" s="265">
        <v>45288</v>
      </c>
      <c r="E179" s="264">
        <v>1015.25</v>
      </c>
      <c r="F179" s="264">
        <v>1016.4</v>
      </c>
      <c r="G179" s="266">
        <v>1009.15</v>
      </c>
      <c r="H179" s="266">
        <v>1003.05</v>
      </c>
      <c r="I179" s="266">
        <v>995.8</v>
      </c>
      <c r="J179" s="266">
        <v>1022.5</v>
      </c>
      <c r="K179" s="266">
        <v>1029.75</v>
      </c>
      <c r="L179" s="266">
        <v>1035.8499999999999</v>
      </c>
      <c r="M179" s="267">
        <v>1023.65</v>
      </c>
      <c r="N179" s="267">
        <v>1010.3</v>
      </c>
      <c r="O179" s="267">
        <v>11892100</v>
      </c>
      <c r="P179" s="268">
        <v>-2.3991879671495801E-3</v>
      </c>
    </row>
    <row r="180" spans="1:16" ht="12.75" customHeight="1">
      <c r="A180" s="259">
        <v>170</v>
      </c>
      <c r="B180" s="272" t="s">
        <v>79</v>
      </c>
      <c r="C180" s="270" t="s">
        <v>224</v>
      </c>
      <c r="D180" s="265">
        <v>45288</v>
      </c>
      <c r="E180" s="264">
        <v>1755.8</v>
      </c>
      <c r="F180" s="264">
        <v>1747.8</v>
      </c>
      <c r="G180" s="266">
        <v>1732.8</v>
      </c>
      <c r="H180" s="266">
        <v>1709.8</v>
      </c>
      <c r="I180" s="266">
        <v>1694.8</v>
      </c>
      <c r="J180" s="266">
        <v>1770.8</v>
      </c>
      <c r="K180" s="266">
        <v>1785.8</v>
      </c>
      <c r="L180" s="266">
        <v>1808.8</v>
      </c>
      <c r="M180" s="267">
        <v>1762.8</v>
      </c>
      <c r="N180" s="267">
        <v>1724.8</v>
      </c>
      <c r="O180" s="267">
        <v>7217000</v>
      </c>
      <c r="P180" s="268">
        <v>-1.876274643099932E-2</v>
      </c>
    </row>
    <row r="181" spans="1:16" ht="12.75" customHeight="1">
      <c r="A181" s="259">
        <v>171</v>
      </c>
      <c r="B181" s="272" t="s">
        <v>59</v>
      </c>
      <c r="C181" s="264" t="s">
        <v>225</v>
      </c>
      <c r="D181" s="265">
        <v>45288</v>
      </c>
      <c r="E181" s="264">
        <v>956.3</v>
      </c>
      <c r="F181" s="264">
        <v>956.83333333333337</v>
      </c>
      <c r="G181" s="266">
        <v>950.61666666666679</v>
      </c>
      <c r="H181" s="266">
        <v>944.93333333333339</v>
      </c>
      <c r="I181" s="266">
        <v>938.71666666666681</v>
      </c>
      <c r="J181" s="266">
        <v>962.51666666666677</v>
      </c>
      <c r="K181" s="266">
        <v>968.73333333333323</v>
      </c>
      <c r="L181" s="266">
        <v>974.41666666666674</v>
      </c>
      <c r="M181" s="267">
        <v>963.05</v>
      </c>
      <c r="N181" s="267">
        <v>951.15</v>
      </c>
      <c r="O181" s="267">
        <v>8522100</v>
      </c>
      <c r="P181" s="268">
        <v>3.9228159457167094E-3</v>
      </c>
    </row>
    <row r="182" spans="1:16" ht="12.75" customHeight="1">
      <c r="A182" s="259">
        <v>172</v>
      </c>
      <c r="B182" s="272" t="s">
        <v>56</v>
      </c>
      <c r="C182" s="264" t="s">
        <v>226</v>
      </c>
      <c r="D182" s="265">
        <v>45288</v>
      </c>
      <c r="E182" s="264">
        <v>724.6</v>
      </c>
      <c r="F182" s="264">
        <v>725.35</v>
      </c>
      <c r="G182" s="266">
        <v>722.45</v>
      </c>
      <c r="H182" s="266">
        <v>720.30000000000007</v>
      </c>
      <c r="I182" s="266">
        <v>717.40000000000009</v>
      </c>
      <c r="J182" s="266">
        <v>727.5</v>
      </c>
      <c r="K182" s="266">
        <v>730.39999999999986</v>
      </c>
      <c r="L182" s="266">
        <v>732.55</v>
      </c>
      <c r="M182" s="267">
        <v>728.25</v>
      </c>
      <c r="N182" s="267">
        <v>723.2</v>
      </c>
      <c r="O182" s="267">
        <v>64687875</v>
      </c>
      <c r="P182" s="268">
        <v>1.052936200525355E-2</v>
      </c>
    </row>
    <row r="183" spans="1:16" ht="12.75" customHeight="1">
      <c r="A183" s="259">
        <v>173</v>
      </c>
      <c r="B183" s="272" t="s">
        <v>190</v>
      </c>
      <c r="C183" s="264" t="s">
        <v>227</v>
      </c>
      <c r="D183" s="265">
        <v>45288</v>
      </c>
      <c r="E183" s="264">
        <v>337.05</v>
      </c>
      <c r="F183" s="264">
        <v>338.86666666666667</v>
      </c>
      <c r="G183" s="266">
        <v>334.28333333333336</v>
      </c>
      <c r="H183" s="266">
        <v>331.51666666666671</v>
      </c>
      <c r="I183" s="266">
        <v>326.93333333333339</v>
      </c>
      <c r="J183" s="266">
        <v>341.63333333333333</v>
      </c>
      <c r="K183" s="266">
        <v>346.21666666666658</v>
      </c>
      <c r="L183" s="266">
        <v>348.98333333333329</v>
      </c>
      <c r="M183" s="267">
        <v>343.45</v>
      </c>
      <c r="N183" s="267">
        <v>336.1</v>
      </c>
      <c r="O183" s="267">
        <v>109802250</v>
      </c>
      <c r="P183" s="268">
        <v>-9.0463281654533829E-3</v>
      </c>
    </row>
    <row r="184" spans="1:16" ht="12.75" customHeight="1">
      <c r="A184" s="259">
        <v>174</v>
      </c>
      <c r="B184" s="272" t="s">
        <v>132</v>
      </c>
      <c r="C184" s="264" t="s">
        <v>228</v>
      </c>
      <c r="D184" s="265">
        <v>45288</v>
      </c>
      <c r="E184" s="264">
        <v>132.9</v>
      </c>
      <c r="F184" s="264">
        <v>132.96666666666667</v>
      </c>
      <c r="G184" s="266">
        <v>131.93333333333334</v>
      </c>
      <c r="H184" s="266">
        <v>130.96666666666667</v>
      </c>
      <c r="I184" s="266">
        <v>129.93333333333334</v>
      </c>
      <c r="J184" s="266">
        <v>133.93333333333334</v>
      </c>
      <c r="K184" s="266">
        <v>134.9666666666667</v>
      </c>
      <c r="L184" s="266">
        <v>135.93333333333334</v>
      </c>
      <c r="M184" s="267">
        <v>134</v>
      </c>
      <c r="N184" s="267">
        <v>132</v>
      </c>
      <c r="O184" s="267">
        <v>217965000</v>
      </c>
      <c r="P184" s="268">
        <v>1.0144779771615008E-2</v>
      </c>
    </row>
    <row r="185" spans="1:16" ht="12.75" customHeight="1">
      <c r="A185" s="259">
        <v>175</v>
      </c>
      <c r="B185" s="272" t="s">
        <v>87</v>
      </c>
      <c r="C185" s="264" t="s">
        <v>229</v>
      </c>
      <c r="D185" s="265">
        <v>45288</v>
      </c>
      <c r="E185" s="264">
        <v>3692.2</v>
      </c>
      <c r="F185" s="264">
        <v>3678.1333333333332</v>
      </c>
      <c r="G185" s="266">
        <v>3655.2166666666662</v>
      </c>
      <c r="H185" s="266">
        <v>3618.2333333333331</v>
      </c>
      <c r="I185" s="266">
        <v>3595.3166666666662</v>
      </c>
      <c r="J185" s="266">
        <v>3715.1166666666663</v>
      </c>
      <c r="K185" s="266">
        <v>3738.0333333333333</v>
      </c>
      <c r="L185" s="266">
        <v>3775.0166666666664</v>
      </c>
      <c r="M185" s="267">
        <v>3701.05</v>
      </c>
      <c r="N185" s="267">
        <v>3641.15</v>
      </c>
      <c r="O185" s="267">
        <v>11287500</v>
      </c>
      <c r="P185" s="268">
        <v>1.0512462987043506E-2</v>
      </c>
    </row>
    <row r="186" spans="1:16" ht="12.75" customHeight="1">
      <c r="A186" s="259">
        <v>176</v>
      </c>
      <c r="B186" s="272" t="s">
        <v>87</v>
      </c>
      <c r="C186" s="264" t="s">
        <v>230</v>
      </c>
      <c r="D186" s="265">
        <v>45288</v>
      </c>
      <c r="E186" s="264">
        <v>1270.6500000000001</v>
      </c>
      <c r="F186" s="264">
        <v>1260.6333333333334</v>
      </c>
      <c r="G186" s="266">
        <v>1245.2666666666669</v>
      </c>
      <c r="H186" s="266">
        <v>1219.8833333333334</v>
      </c>
      <c r="I186" s="266">
        <v>1204.5166666666669</v>
      </c>
      <c r="J186" s="266">
        <v>1286.0166666666669</v>
      </c>
      <c r="K186" s="266">
        <v>1301.3833333333332</v>
      </c>
      <c r="L186" s="266">
        <v>1326.7666666666669</v>
      </c>
      <c r="M186" s="267">
        <v>1276</v>
      </c>
      <c r="N186" s="267">
        <v>1235.25</v>
      </c>
      <c r="O186" s="267">
        <v>14846400</v>
      </c>
      <c r="P186" s="268">
        <v>-3.8470505945441831E-2</v>
      </c>
    </row>
    <row r="187" spans="1:16" ht="12.75" customHeight="1">
      <c r="A187" s="259">
        <v>177</v>
      </c>
      <c r="B187" s="272" t="s">
        <v>59</v>
      </c>
      <c r="C187" s="264" t="s">
        <v>231</v>
      </c>
      <c r="D187" s="265">
        <v>45288</v>
      </c>
      <c r="E187" s="264">
        <v>3615.75</v>
      </c>
      <c r="F187" s="264">
        <v>3620.65</v>
      </c>
      <c r="G187" s="266">
        <v>3602.65</v>
      </c>
      <c r="H187" s="266">
        <v>3589.55</v>
      </c>
      <c r="I187" s="266">
        <v>3571.55</v>
      </c>
      <c r="J187" s="266">
        <v>3633.75</v>
      </c>
      <c r="K187" s="266">
        <v>3651.75</v>
      </c>
      <c r="L187" s="266">
        <v>3664.85</v>
      </c>
      <c r="M187" s="267">
        <v>3638.65</v>
      </c>
      <c r="N187" s="267">
        <v>3607.55</v>
      </c>
      <c r="O187" s="267">
        <v>4648175</v>
      </c>
      <c r="P187" s="268">
        <v>-1.1625928957972294E-2</v>
      </c>
    </row>
    <row r="188" spans="1:16" ht="12.75" customHeight="1">
      <c r="A188" s="259">
        <v>178</v>
      </c>
      <c r="B188" s="272" t="s">
        <v>43</v>
      </c>
      <c r="C188" s="264" t="s">
        <v>232</v>
      </c>
      <c r="D188" s="265">
        <v>45288</v>
      </c>
      <c r="E188" s="264">
        <v>2112.6999999999998</v>
      </c>
      <c r="F188" s="264">
        <v>2105.2666666666669</v>
      </c>
      <c r="G188" s="266">
        <v>2092.8833333333337</v>
      </c>
      <c r="H188" s="266">
        <v>2073.0666666666666</v>
      </c>
      <c r="I188" s="266">
        <v>2060.6833333333334</v>
      </c>
      <c r="J188" s="266">
        <v>2125.0833333333339</v>
      </c>
      <c r="K188" s="266">
        <v>2137.4666666666672</v>
      </c>
      <c r="L188" s="266">
        <v>2157.2833333333342</v>
      </c>
      <c r="M188" s="267">
        <v>2117.65</v>
      </c>
      <c r="N188" s="267">
        <v>2085.4499999999998</v>
      </c>
      <c r="O188" s="267">
        <v>1695500</v>
      </c>
      <c r="P188" s="268">
        <v>-1.4530659691950014E-2</v>
      </c>
    </row>
    <row r="189" spans="1:16" ht="12.75" customHeight="1">
      <c r="A189" s="259">
        <v>179</v>
      </c>
      <c r="B189" s="272" t="s">
        <v>45</v>
      </c>
      <c r="C189" s="264" t="s">
        <v>233</v>
      </c>
      <c r="D189" s="265">
        <v>45288</v>
      </c>
      <c r="E189" s="264">
        <v>2999</v>
      </c>
      <c r="F189" s="264">
        <v>2987.6333333333332</v>
      </c>
      <c r="G189" s="266">
        <v>2969.2666666666664</v>
      </c>
      <c r="H189" s="266">
        <v>2939.5333333333333</v>
      </c>
      <c r="I189" s="266">
        <v>2921.1666666666665</v>
      </c>
      <c r="J189" s="266">
        <v>3017.3666666666663</v>
      </c>
      <c r="K189" s="266">
        <v>3035.7333333333331</v>
      </c>
      <c r="L189" s="266">
        <v>3065.4666666666662</v>
      </c>
      <c r="M189" s="267">
        <v>3006</v>
      </c>
      <c r="N189" s="267">
        <v>2957.9</v>
      </c>
      <c r="O189" s="267">
        <v>3195200</v>
      </c>
      <c r="P189" s="268">
        <v>2.007024586051179E-3</v>
      </c>
    </row>
    <row r="190" spans="1:16" ht="12.75" customHeight="1">
      <c r="A190" s="259">
        <v>180</v>
      </c>
      <c r="B190" s="272" t="s">
        <v>56</v>
      </c>
      <c r="C190" s="264" t="s">
        <v>234</v>
      </c>
      <c r="D190" s="265">
        <v>45288</v>
      </c>
      <c r="E190" s="264">
        <v>2044.5</v>
      </c>
      <c r="F190" s="264">
        <v>2031.2333333333333</v>
      </c>
      <c r="G190" s="266">
        <v>2012.2666666666669</v>
      </c>
      <c r="H190" s="266">
        <v>1980.0333333333335</v>
      </c>
      <c r="I190" s="266">
        <v>1961.0666666666671</v>
      </c>
      <c r="J190" s="266">
        <v>2063.4666666666667</v>
      </c>
      <c r="K190" s="266">
        <v>2082.4333333333334</v>
      </c>
      <c r="L190" s="266">
        <v>2114.6666666666665</v>
      </c>
      <c r="M190" s="267">
        <v>2050.1999999999998</v>
      </c>
      <c r="N190" s="267">
        <v>1999</v>
      </c>
      <c r="O190" s="267">
        <v>7973700</v>
      </c>
      <c r="P190" s="268">
        <v>2.0241827138378861E-2</v>
      </c>
    </row>
    <row r="191" spans="1:16" ht="12.75" customHeight="1">
      <c r="A191" s="259">
        <v>181</v>
      </c>
      <c r="B191" s="272" t="s">
        <v>59</v>
      </c>
      <c r="C191" s="264" t="s">
        <v>235</v>
      </c>
      <c r="D191" s="265">
        <v>45288</v>
      </c>
      <c r="E191" s="264">
        <v>1728.15</v>
      </c>
      <c r="F191" s="264">
        <v>1725.1000000000001</v>
      </c>
      <c r="G191" s="266">
        <v>1715.0500000000002</v>
      </c>
      <c r="H191" s="266">
        <v>1701.95</v>
      </c>
      <c r="I191" s="266">
        <v>1691.9</v>
      </c>
      <c r="J191" s="266">
        <v>1738.2000000000003</v>
      </c>
      <c r="K191" s="266">
        <v>1748.25</v>
      </c>
      <c r="L191" s="266">
        <v>1761.3500000000004</v>
      </c>
      <c r="M191" s="267">
        <v>1735.15</v>
      </c>
      <c r="N191" s="267">
        <v>1712</v>
      </c>
      <c r="O191" s="267">
        <v>3100000</v>
      </c>
      <c r="P191" s="268">
        <v>1.692691247867734E-2</v>
      </c>
    </row>
    <row r="192" spans="1:16" ht="12.75" customHeight="1">
      <c r="A192" s="259">
        <v>182</v>
      </c>
      <c r="B192" s="272" t="s">
        <v>49</v>
      </c>
      <c r="C192" s="264" t="s">
        <v>236</v>
      </c>
      <c r="D192" s="265">
        <v>45288</v>
      </c>
      <c r="E192" s="264">
        <v>9942.1</v>
      </c>
      <c r="F192" s="264">
        <v>9882.3166666666675</v>
      </c>
      <c r="G192" s="266">
        <v>9804.7833333333347</v>
      </c>
      <c r="H192" s="266">
        <v>9667.4666666666672</v>
      </c>
      <c r="I192" s="266">
        <v>9589.9333333333343</v>
      </c>
      <c r="J192" s="266">
        <v>10019.633333333335</v>
      </c>
      <c r="K192" s="266">
        <v>10097.166666666668</v>
      </c>
      <c r="L192" s="266">
        <v>10234.483333333335</v>
      </c>
      <c r="M192" s="267">
        <v>9959.85</v>
      </c>
      <c r="N192" s="267">
        <v>9745</v>
      </c>
      <c r="O192" s="267">
        <v>2188100</v>
      </c>
      <c r="P192" s="268">
        <v>-9.1024363735168912E-3</v>
      </c>
    </row>
    <row r="193" spans="1:16" ht="12.75" customHeight="1">
      <c r="A193" s="259">
        <v>183</v>
      </c>
      <c r="B193" s="272" t="s">
        <v>39</v>
      </c>
      <c r="C193" s="264" t="s">
        <v>237</v>
      </c>
      <c r="D193" s="265">
        <v>45288</v>
      </c>
      <c r="E193" s="264">
        <v>602.35</v>
      </c>
      <c r="F193" s="264">
        <v>602.56666666666672</v>
      </c>
      <c r="G193" s="266">
        <v>599.33333333333348</v>
      </c>
      <c r="H193" s="266">
        <v>596.31666666666672</v>
      </c>
      <c r="I193" s="266">
        <v>593.08333333333348</v>
      </c>
      <c r="J193" s="266">
        <v>605.58333333333348</v>
      </c>
      <c r="K193" s="266">
        <v>608.81666666666683</v>
      </c>
      <c r="L193" s="266">
        <v>611.83333333333348</v>
      </c>
      <c r="M193" s="267">
        <v>605.79999999999995</v>
      </c>
      <c r="N193" s="267">
        <v>599.54999999999995</v>
      </c>
      <c r="O193" s="267">
        <v>30713800</v>
      </c>
      <c r="P193" s="268">
        <v>1.2644121555012645E-2</v>
      </c>
    </row>
    <row r="194" spans="1:16" ht="12.75" customHeight="1">
      <c r="A194" s="259">
        <v>184</v>
      </c>
      <c r="B194" s="272" t="s">
        <v>132</v>
      </c>
      <c r="C194" s="264" t="s">
        <v>238</v>
      </c>
      <c r="D194" s="265">
        <v>45288</v>
      </c>
      <c r="E194" s="264">
        <v>255.4</v>
      </c>
      <c r="F194" s="264">
        <v>254.46666666666667</v>
      </c>
      <c r="G194" s="266">
        <v>250.08333333333331</v>
      </c>
      <c r="H194" s="266">
        <v>244.76666666666665</v>
      </c>
      <c r="I194" s="266">
        <v>240.3833333333333</v>
      </c>
      <c r="J194" s="266">
        <v>259.7833333333333</v>
      </c>
      <c r="K194" s="266">
        <v>264.16666666666674</v>
      </c>
      <c r="L194" s="266">
        <v>269.48333333333335</v>
      </c>
      <c r="M194" s="267">
        <v>258.85000000000002</v>
      </c>
      <c r="N194" s="267">
        <v>249.15</v>
      </c>
      <c r="O194" s="267">
        <v>94626400</v>
      </c>
      <c r="P194" s="268">
        <v>7.6382374019131269E-3</v>
      </c>
    </row>
    <row r="195" spans="1:16" ht="12.75" customHeight="1">
      <c r="A195" s="259">
        <v>185</v>
      </c>
      <c r="B195" s="272" t="s">
        <v>41</v>
      </c>
      <c r="C195" s="264" t="s">
        <v>239</v>
      </c>
      <c r="D195" s="265">
        <v>45288</v>
      </c>
      <c r="E195" s="264">
        <v>859.6</v>
      </c>
      <c r="F195" s="264">
        <v>860.69999999999993</v>
      </c>
      <c r="G195" s="266">
        <v>854.24999999999989</v>
      </c>
      <c r="H195" s="266">
        <v>848.9</v>
      </c>
      <c r="I195" s="266">
        <v>842.44999999999993</v>
      </c>
      <c r="J195" s="266">
        <v>866.04999999999984</v>
      </c>
      <c r="K195" s="266">
        <v>872.49999999999989</v>
      </c>
      <c r="L195" s="266">
        <v>877.8499999999998</v>
      </c>
      <c r="M195" s="267">
        <v>867.15</v>
      </c>
      <c r="N195" s="267">
        <v>855.35</v>
      </c>
      <c r="O195" s="267">
        <v>10918200</v>
      </c>
      <c r="P195" s="268">
        <v>4.3106907423330468E-2</v>
      </c>
    </row>
    <row r="196" spans="1:16" ht="12.75" customHeight="1">
      <c r="A196" s="259">
        <v>186</v>
      </c>
      <c r="B196" s="272" t="s">
        <v>87</v>
      </c>
      <c r="C196" s="264" t="s">
        <v>240</v>
      </c>
      <c r="D196" s="265">
        <v>45288</v>
      </c>
      <c r="E196" s="264">
        <v>436.15</v>
      </c>
      <c r="F196" s="264">
        <v>433.31666666666661</v>
      </c>
      <c r="G196" s="266">
        <v>428.93333333333322</v>
      </c>
      <c r="H196" s="266">
        <v>421.71666666666664</v>
      </c>
      <c r="I196" s="266">
        <v>417.33333333333326</v>
      </c>
      <c r="J196" s="266">
        <v>440.53333333333319</v>
      </c>
      <c r="K196" s="266">
        <v>444.91666666666663</v>
      </c>
      <c r="L196" s="266">
        <v>452.13333333333316</v>
      </c>
      <c r="M196" s="267">
        <v>437.7</v>
      </c>
      <c r="N196" s="267">
        <v>426.1</v>
      </c>
      <c r="O196" s="267">
        <v>50842500</v>
      </c>
      <c r="P196" s="268">
        <v>-3.5210064898098602E-2</v>
      </c>
    </row>
    <row r="197" spans="1:16" ht="12.75" customHeight="1">
      <c r="A197" s="259">
        <v>187</v>
      </c>
      <c r="B197" s="272" t="s">
        <v>205</v>
      </c>
      <c r="C197" s="264" t="s">
        <v>241</v>
      </c>
      <c r="D197" s="265">
        <v>45288</v>
      </c>
      <c r="E197" s="264">
        <v>278.7</v>
      </c>
      <c r="F197" s="264">
        <v>275.8</v>
      </c>
      <c r="G197" s="266">
        <v>262.90000000000003</v>
      </c>
      <c r="H197" s="266">
        <v>247.10000000000002</v>
      </c>
      <c r="I197" s="266">
        <v>234.20000000000005</v>
      </c>
      <c r="J197" s="266">
        <v>291.60000000000002</v>
      </c>
      <c r="K197" s="266">
        <v>304.5</v>
      </c>
      <c r="L197" s="266">
        <v>320.3</v>
      </c>
      <c r="M197" s="267">
        <v>288.7</v>
      </c>
      <c r="N197" s="267">
        <v>260</v>
      </c>
      <c r="O197" s="267">
        <v>103293000</v>
      </c>
      <c r="P197" s="268">
        <v>-5.2531645569620256E-2</v>
      </c>
    </row>
    <row r="198" spans="1:16" ht="12.75" customHeight="1">
      <c r="A198" s="259">
        <v>188</v>
      </c>
      <c r="B198" s="272" t="s">
        <v>43</v>
      </c>
      <c r="C198" s="264" t="s">
        <v>242</v>
      </c>
      <c r="D198" s="265">
        <v>45288</v>
      </c>
      <c r="E198" s="264">
        <v>648.6</v>
      </c>
      <c r="F198" s="264">
        <v>648.75</v>
      </c>
      <c r="G198" s="266">
        <v>644.1</v>
      </c>
      <c r="H198" s="266">
        <v>639.6</v>
      </c>
      <c r="I198" s="266">
        <v>634.95000000000005</v>
      </c>
      <c r="J198" s="266">
        <v>653.25</v>
      </c>
      <c r="K198" s="266">
        <v>657.90000000000009</v>
      </c>
      <c r="L198" s="266">
        <v>662.4</v>
      </c>
      <c r="M198" s="267">
        <v>653.4</v>
      </c>
      <c r="N198" s="267">
        <v>644.25</v>
      </c>
      <c r="O198" s="267">
        <v>7388100</v>
      </c>
      <c r="P198" s="268">
        <v>4.3738080101716467E-2</v>
      </c>
    </row>
    <row r="199" spans="1:16" ht="12.75" customHeight="1">
      <c r="A199" s="253"/>
      <c r="B199" s="260"/>
      <c r="C199" s="253"/>
      <c r="D199" s="254"/>
      <c r="E199" s="255"/>
      <c r="F199" s="255"/>
      <c r="G199" s="256"/>
      <c r="H199" s="256"/>
      <c r="I199" s="256"/>
      <c r="J199" s="256"/>
      <c r="K199" s="256"/>
      <c r="L199" s="256"/>
      <c r="M199" s="253"/>
      <c r="N199" s="253"/>
      <c r="O199" s="257"/>
      <c r="P199" s="258"/>
    </row>
    <row r="200" spans="1:16" ht="12.75" customHeight="1">
      <c r="A200" s="253"/>
      <c r="B200" s="260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3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3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45275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35" t="s">
        <v>16</v>
      </c>
      <c r="B8" s="337"/>
      <c r="C8" s="340" t="s">
        <v>20</v>
      </c>
      <c r="D8" s="340" t="s">
        <v>21</v>
      </c>
      <c r="E8" s="332" t="s">
        <v>22</v>
      </c>
      <c r="F8" s="333"/>
      <c r="G8" s="334"/>
      <c r="H8" s="332" t="s">
        <v>23</v>
      </c>
      <c r="I8" s="333"/>
      <c r="J8" s="334"/>
      <c r="K8" s="26"/>
      <c r="L8" s="48"/>
      <c r="M8" s="48"/>
      <c r="N8" s="1"/>
      <c r="O8" s="1"/>
    </row>
    <row r="9" spans="1:15" ht="36" customHeight="1">
      <c r="A9" s="336"/>
      <c r="B9" s="339"/>
      <c r="C9" s="339"/>
      <c r="D9" s="33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21182.7</v>
      </c>
      <c r="D10" s="34">
        <v>21156.016666666666</v>
      </c>
      <c r="E10" s="34">
        <v>21101.133333333331</v>
      </c>
      <c r="F10" s="34">
        <v>21019.566666666666</v>
      </c>
      <c r="G10" s="34">
        <v>20964.683333333331</v>
      </c>
      <c r="H10" s="34">
        <v>21237.583333333332</v>
      </c>
      <c r="I10" s="34">
        <v>21292.466666666671</v>
      </c>
      <c r="J10" s="34">
        <v>21374.033333333333</v>
      </c>
      <c r="K10" s="34">
        <v>21210.9</v>
      </c>
      <c r="L10" s="34">
        <v>21074.45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47732.3</v>
      </c>
      <c r="D11" s="34">
        <v>47728.916666666664</v>
      </c>
      <c r="E11" s="34">
        <v>47514.23333333333</v>
      </c>
      <c r="F11" s="34">
        <v>47296.166666666664</v>
      </c>
      <c r="G11" s="34">
        <v>47081.48333333333</v>
      </c>
      <c r="H11" s="34">
        <v>47946.98333333333</v>
      </c>
      <c r="I11" s="34">
        <v>48161.666666666664</v>
      </c>
      <c r="J11" s="34">
        <v>48379.73333333333</v>
      </c>
      <c r="K11" s="34">
        <v>47943.6</v>
      </c>
      <c r="L11" s="34">
        <v>47510.85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4586.75</v>
      </c>
      <c r="D12" s="36">
        <v>4589.7166666666672</v>
      </c>
      <c r="E12" s="36">
        <v>4566.7333333333345</v>
      </c>
      <c r="F12" s="36">
        <v>4546.7166666666672</v>
      </c>
      <c r="G12" s="36">
        <v>4523.7333333333345</v>
      </c>
      <c r="H12" s="36">
        <v>4609.7333333333345</v>
      </c>
      <c r="I12" s="36">
        <v>4632.7166666666681</v>
      </c>
      <c r="J12" s="36">
        <v>4652.7333333333345</v>
      </c>
      <c r="K12" s="36">
        <v>4612.7</v>
      </c>
      <c r="L12" s="36">
        <v>4569.7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7082.15</v>
      </c>
      <c r="D13" s="36">
        <v>7069.75</v>
      </c>
      <c r="E13" s="36">
        <v>7047.65</v>
      </c>
      <c r="F13" s="36">
        <v>7013.15</v>
      </c>
      <c r="G13" s="36">
        <v>6991.0499999999993</v>
      </c>
      <c r="H13" s="36">
        <v>7104.25</v>
      </c>
      <c r="I13" s="36">
        <v>7126.35</v>
      </c>
      <c r="J13" s="36">
        <v>7160.85</v>
      </c>
      <c r="K13" s="36">
        <v>7091.85</v>
      </c>
      <c r="L13" s="36">
        <v>7035.25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34223.35</v>
      </c>
      <c r="D14" s="36">
        <v>33983.666666666664</v>
      </c>
      <c r="E14" s="36">
        <v>33658.783333333326</v>
      </c>
      <c r="F14" s="36">
        <v>33094.21666666666</v>
      </c>
      <c r="G14" s="36">
        <v>32769.333333333321</v>
      </c>
      <c r="H14" s="36">
        <v>34548.23333333333</v>
      </c>
      <c r="I14" s="36">
        <v>34873.116666666676</v>
      </c>
      <c r="J14" s="36">
        <v>35437.683333333334</v>
      </c>
      <c r="K14" s="36">
        <v>34308.550000000003</v>
      </c>
      <c r="L14" s="36">
        <v>33419.1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7548</v>
      </c>
      <c r="D15" s="36">
        <v>7544.6166666666659</v>
      </c>
      <c r="E15" s="36">
        <v>7513.0333333333319</v>
      </c>
      <c r="F15" s="36">
        <v>7478.0666666666657</v>
      </c>
      <c r="G15" s="36">
        <v>7446.4833333333318</v>
      </c>
      <c r="H15" s="36">
        <v>7579.5833333333321</v>
      </c>
      <c r="I15" s="36">
        <v>7611.1666666666661</v>
      </c>
      <c r="J15" s="36">
        <v>7646.1333333333323</v>
      </c>
      <c r="K15" s="36">
        <v>7576.2</v>
      </c>
      <c r="L15" s="36">
        <v>7509.65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13000.7</v>
      </c>
      <c r="D16" s="36">
        <v>12971.483333333335</v>
      </c>
      <c r="E16" s="36">
        <v>12919.61666666667</v>
      </c>
      <c r="F16" s="36">
        <v>12838.533333333335</v>
      </c>
      <c r="G16" s="36">
        <v>12786.66666666667</v>
      </c>
      <c r="H16" s="36">
        <v>13052.566666666671</v>
      </c>
      <c r="I16" s="36">
        <v>13104.433333333336</v>
      </c>
      <c r="J16" s="36">
        <v>13185.516666666672</v>
      </c>
      <c r="K16" s="36">
        <v>13023.35</v>
      </c>
      <c r="L16" s="36">
        <v>12890.4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4792.3999999999996</v>
      </c>
      <c r="D17" s="36">
        <v>4787.3499999999995</v>
      </c>
      <c r="E17" s="36">
        <v>4739.7499999999991</v>
      </c>
      <c r="F17" s="36">
        <v>4687.0999999999995</v>
      </c>
      <c r="G17" s="36">
        <v>4639.4999999999991</v>
      </c>
      <c r="H17" s="36">
        <v>4839.9999999999991</v>
      </c>
      <c r="I17" s="36">
        <v>4887.5999999999995</v>
      </c>
      <c r="J17" s="36">
        <v>4940.2499999999991</v>
      </c>
      <c r="K17" s="31">
        <v>4834.95</v>
      </c>
      <c r="L17" s="31">
        <v>4734.7</v>
      </c>
      <c r="M17" s="31">
        <v>1.50017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22742</v>
      </c>
      <c r="D18" s="36">
        <v>22716.733333333334</v>
      </c>
      <c r="E18" s="36">
        <v>22527.316666666666</v>
      </c>
      <c r="F18" s="36">
        <v>22312.633333333331</v>
      </c>
      <c r="G18" s="36">
        <v>22123.216666666664</v>
      </c>
      <c r="H18" s="36">
        <v>22931.416666666668</v>
      </c>
      <c r="I18" s="36">
        <v>23120.833333333332</v>
      </c>
      <c r="J18" s="36">
        <v>23335.51666666667</v>
      </c>
      <c r="K18" s="31">
        <v>22906.15</v>
      </c>
      <c r="L18" s="31">
        <v>22502.05</v>
      </c>
      <c r="M18" s="31">
        <v>0.12923000000000001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166.3</v>
      </c>
      <c r="D19" s="36">
        <v>166.31666666666666</v>
      </c>
      <c r="E19" s="36">
        <v>164.93333333333334</v>
      </c>
      <c r="F19" s="36">
        <v>163.56666666666666</v>
      </c>
      <c r="G19" s="36">
        <v>162.18333333333334</v>
      </c>
      <c r="H19" s="36">
        <v>167.68333333333334</v>
      </c>
      <c r="I19" s="36">
        <v>169.06666666666666</v>
      </c>
      <c r="J19" s="36">
        <v>170.43333333333334</v>
      </c>
      <c r="K19" s="31">
        <v>167.7</v>
      </c>
      <c r="L19" s="31">
        <v>164.95</v>
      </c>
      <c r="M19" s="31">
        <v>66.133930000000007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229.2</v>
      </c>
      <c r="D20" s="36">
        <v>229.01666666666665</v>
      </c>
      <c r="E20" s="36">
        <v>227.33333333333331</v>
      </c>
      <c r="F20" s="36">
        <v>225.46666666666667</v>
      </c>
      <c r="G20" s="36">
        <v>223.78333333333333</v>
      </c>
      <c r="H20" s="36">
        <v>230.8833333333333</v>
      </c>
      <c r="I20" s="36">
        <v>232.56666666666663</v>
      </c>
      <c r="J20" s="36">
        <v>234.43333333333328</v>
      </c>
      <c r="K20" s="31">
        <v>230.7</v>
      </c>
      <c r="L20" s="31">
        <v>227.15</v>
      </c>
      <c r="M20" s="31">
        <v>19.289290000000001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2234.3000000000002</v>
      </c>
      <c r="D21" s="36">
        <v>2225.8833333333337</v>
      </c>
      <c r="E21" s="36">
        <v>2200.7166666666672</v>
      </c>
      <c r="F21" s="36">
        <v>2167.1333333333337</v>
      </c>
      <c r="G21" s="36">
        <v>2141.9666666666672</v>
      </c>
      <c r="H21" s="36">
        <v>2259.4666666666672</v>
      </c>
      <c r="I21" s="36">
        <v>2284.6333333333341</v>
      </c>
      <c r="J21" s="36">
        <v>2318.2166666666672</v>
      </c>
      <c r="K21" s="31">
        <v>2251.0500000000002</v>
      </c>
      <c r="L21" s="31">
        <v>2192.3000000000002</v>
      </c>
      <c r="M21" s="31">
        <v>8.3102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2894.05</v>
      </c>
      <c r="D22" s="36">
        <v>2904.6666666666665</v>
      </c>
      <c r="E22" s="36">
        <v>2876.3833333333332</v>
      </c>
      <c r="F22" s="36">
        <v>2858.7166666666667</v>
      </c>
      <c r="G22" s="36">
        <v>2830.4333333333334</v>
      </c>
      <c r="H22" s="36">
        <v>2922.333333333333</v>
      </c>
      <c r="I22" s="36">
        <v>2950.6166666666668</v>
      </c>
      <c r="J22" s="36">
        <v>2968.2833333333328</v>
      </c>
      <c r="K22" s="31">
        <v>2932.95</v>
      </c>
      <c r="L22" s="31">
        <v>2887</v>
      </c>
      <c r="M22" s="31">
        <v>32.246810000000004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1508.3</v>
      </c>
      <c r="D23" s="36">
        <v>1493.0833333333333</v>
      </c>
      <c r="E23" s="36">
        <v>1451.1666666666665</v>
      </c>
      <c r="F23" s="36">
        <v>1394.0333333333333</v>
      </c>
      <c r="G23" s="36">
        <v>1352.1166666666666</v>
      </c>
      <c r="H23" s="36">
        <v>1550.2166666666665</v>
      </c>
      <c r="I23" s="36">
        <v>1592.133333333333</v>
      </c>
      <c r="J23" s="36">
        <v>1649.2666666666664</v>
      </c>
      <c r="K23" s="31">
        <v>1535</v>
      </c>
      <c r="L23" s="31">
        <v>1435.95</v>
      </c>
      <c r="M23" s="31">
        <v>34.379359999999998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1074.7</v>
      </c>
      <c r="D24" s="36">
        <v>1075.8666666666668</v>
      </c>
      <c r="E24" s="36">
        <v>1061.8333333333335</v>
      </c>
      <c r="F24" s="36">
        <v>1048.9666666666667</v>
      </c>
      <c r="G24" s="36">
        <v>1034.9333333333334</v>
      </c>
      <c r="H24" s="36">
        <v>1088.7333333333336</v>
      </c>
      <c r="I24" s="36">
        <v>1102.7666666666669</v>
      </c>
      <c r="J24" s="36">
        <v>1115.6333333333337</v>
      </c>
      <c r="K24" s="31">
        <v>1089.9000000000001</v>
      </c>
      <c r="L24" s="31">
        <v>1063</v>
      </c>
      <c r="M24" s="31">
        <v>80.041309999999996</v>
      </c>
      <c r="N24" s="1"/>
      <c r="O24" s="1"/>
    </row>
    <row r="25" spans="1:15" ht="12.75" customHeight="1">
      <c r="A25" s="51">
        <v>16</v>
      </c>
      <c r="B25" s="53" t="s">
        <v>842</v>
      </c>
      <c r="C25" s="31">
        <v>528.95000000000005</v>
      </c>
      <c r="D25" s="36">
        <v>521.86666666666667</v>
      </c>
      <c r="E25" s="36">
        <v>512.7833333333333</v>
      </c>
      <c r="F25" s="36">
        <v>496.61666666666662</v>
      </c>
      <c r="G25" s="36">
        <v>487.53333333333325</v>
      </c>
      <c r="H25" s="36">
        <v>538.0333333333333</v>
      </c>
      <c r="I25" s="36">
        <v>547.11666666666656</v>
      </c>
      <c r="J25" s="36">
        <v>563.28333333333342</v>
      </c>
      <c r="K25" s="31">
        <v>530.95000000000005</v>
      </c>
      <c r="L25" s="31">
        <v>505.7</v>
      </c>
      <c r="M25" s="31">
        <v>35.888179999999998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4857.2</v>
      </c>
      <c r="D26" s="36">
        <v>4876.7333333333336</v>
      </c>
      <c r="E26" s="36">
        <v>4828.4666666666672</v>
      </c>
      <c r="F26" s="36">
        <v>4799.7333333333336</v>
      </c>
      <c r="G26" s="36">
        <v>4751.4666666666672</v>
      </c>
      <c r="H26" s="36">
        <v>4905.4666666666672</v>
      </c>
      <c r="I26" s="36">
        <v>4953.7333333333336</v>
      </c>
      <c r="J26" s="36">
        <v>4982.4666666666672</v>
      </c>
      <c r="K26" s="31">
        <v>4925</v>
      </c>
      <c r="L26" s="31">
        <v>4848</v>
      </c>
      <c r="M26" s="31">
        <v>3.0194700000000001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520.25</v>
      </c>
      <c r="D27" s="36">
        <v>518.5</v>
      </c>
      <c r="E27" s="36">
        <v>513.6</v>
      </c>
      <c r="F27" s="36">
        <v>506.95000000000005</v>
      </c>
      <c r="G27" s="36">
        <v>502.05000000000007</v>
      </c>
      <c r="H27" s="36">
        <v>525.15</v>
      </c>
      <c r="I27" s="36">
        <v>530.05000000000007</v>
      </c>
      <c r="J27" s="36">
        <v>536.69999999999993</v>
      </c>
      <c r="K27" s="31">
        <v>523.4</v>
      </c>
      <c r="L27" s="31">
        <v>511.85</v>
      </c>
      <c r="M27" s="31">
        <v>58.582230000000003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5515.9</v>
      </c>
      <c r="D28" s="36">
        <v>5500.3166666666657</v>
      </c>
      <c r="E28" s="36">
        <v>5467.6833333333316</v>
      </c>
      <c r="F28" s="36">
        <v>5419.4666666666662</v>
      </c>
      <c r="G28" s="36">
        <v>5386.8333333333321</v>
      </c>
      <c r="H28" s="36">
        <v>5548.533333333331</v>
      </c>
      <c r="I28" s="36">
        <v>5581.1666666666661</v>
      </c>
      <c r="J28" s="36">
        <v>5629.3833333333305</v>
      </c>
      <c r="K28" s="31">
        <v>5532.95</v>
      </c>
      <c r="L28" s="31">
        <v>5452.1</v>
      </c>
      <c r="M28" s="31">
        <v>4.9055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450.85</v>
      </c>
      <c r="D29" s="36">
        <v>453.08333333333331</v>
      </c>
      <c r="E29" s="36">
        <v>441.51666666666665</v>
      </c>
      <c r="F29" s="36">
        <v>432.18333333333334</v>
      </c>
      <c r="G29" s="36">
        <v>420.61666666666667</v>
      </c>
      <c r="H29" s="36">
        <v>462.41666666666663</v>
      </c>
      <c r="I29" s="36">
        <v>473.98333333333335</v>
      </c>
      <c r="J29" s="36">
        <v>483.31666666666661</v>
      </c>
      <c r="K29" s="31">
        <v>464.65</v>
      </c>
      <c r="L29" s="31">
        <v>443.75</v>
      </c>
      <c r="M29" s="31">
        <v>31.504000000000001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176</v>
      </c>
      <c r="D30" s="36">
        <v>175.75</v>
      </c>
      <c r="E30" s="36">
        <v>174.8</v>
      </c>
      <c r="F30" s="36">
        <v>173.60000000000002</v>
      </c>
      <c r="G30" s="36">
        <v>172.65000000000003</v>
      </c>
      <c r="H30" s="36">
        <v>176.95</v>
      </c>
      <c r="I30" s="36">
        <v>177.89999999999998</v>
      </c>
      <c r="J30" s="36">
        <v>179.09999999999997</v>
      </c>
      <c r="K30" s="31">
        <v>176.7</v>
      </c>
      <c r="L30" s="31">
        <v>174.55</v>
      </c>
      <c r="M30" s="31">
        <v>147.87422000000001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3241.35</v>
      </c>
      <c r="D31" s="36">
        <v>3239.3166666666671</v>
      </c>
      <c r="E31" s="36">
        <v>3220.0333333333342</v>
      </c>
      <c r="F31" s="36">
        <v>3198.7166666666672</v>
      </c>
      <c r="G31" s="36">
        <v>3179.4333333333343</v>
      </c>
      <c r="H31" s="36">
        <v>3260.6333333333341</v>
      </c>
      <c r="I31" s="36">
        <v>3279.916666666667</v>
      </c>
      <c r="J31" s="36">
        <v>3301.233333333334</v>
      </c>
      <c r="K31" s="31">
        <v>3258.6</v>
      </c>
      <c r="L31" s="31">
        <v>3218</v>
      </c>
      <c r="M31" s="31">
        <v>9.2310700000000008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1949.95</v>
      </c>
      <c r="D32" s="36">
        <v>1939.7666666666667</v>
      </c>
      <c r="E32" s="36">
        <v>1921.7333333333333</v>
      </c>
      <c r="F32" s="36">
        <v>1893.5166666666667</v>
      </c>
      <c r="G32" s="36">
        <v>1875.4833333333333</v>
      </c>
      <c r="H32" s="36">
        <v>1967.9833333333333</v>
      </c>
      <c r="I32" s="36">
        <v>1986.0166666666667</v>
      </c>
      <c r="J32" s="36">
        <v>2014.2333333333333</v>
      </c>
      <c r="K32" s="31">
        <v>1957.8</v>
      </c>
      <c r="L32" s="31">
        <v>1911.55</v>
      </c>
      <c r="M32" s="31">
        <v>4.2143499999999996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1051.55</v>
      </c>
      <c r="D33" s="36">
        <v>1045.5166666666667</v>
      </c>
      <c r="E33" s="36">
        <v>1011.0333333333333</v>
      </c>
      <c r="F33" s="36">
        <v>970.51666666666665</v>
      </c>
      <c r="G33" s="36">
        <v>936.0333333333333</v>
      </c>
      <c r="H33" s="36">
        <v>1086.0333333333333</v>
      </c>
      <c r="I33" s="36">
        <v>1120.5166666666664</v>
      </c>
      <c r="J33" s="36">
        <v>1161.0333333333333</v>
      </c>
      <c r="K33" s="31">
        <v>1080</v>
      </c>
      <c r="L33" s="31">
        <v>1005</v>
      </c>
      <c r="M33" s="31">
        <v>75.053120000000007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760</v>
      </c>
      <c r="D34" s="36">
        <v>752.66666666666663</v>
      </c>
      <c r="E34" s="36">
        <v>744.33333333333326</v>
      </c>
      <c r="F34" s="36">
        <v>728.66666666666663</v>
      </c>
      <c r="G34" s="36">
        <v>720.33333333333326</v>
      </c>
      <c r="H34" s="36">
        <v>768.33333333333326</v>
      </c>
      <c r="I34" s="36">
        <v>776.66666666666652</v>
      </c>
      <c r="J34" s="36">
        <v>792.33333333333326</v>
      </c>
      <c r="K34" s="31">
        <v>761</v>
      </c>
      <c r="L34" s="31">
        <v>737</v>
      </c>
      <c r="M34" s="31">
        <v>16.69614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1045.3499999999999</v>
      </c>
      <c r="D35" s="36">
        <v>1041.3833333333332</v>
      </c>
      <c r="E35" s="36">
        <v>1032.9666666666665</v>
      </c>
      <c r="F35" s="36">
        <v>1020.5833333333333</v>
      </c>
      <c r="G35" s="36">
        <v>1012.1666666666665</v>
      </c>
      <c r="H35" s="36">
        <v>1053.7666666666664</v>
      </c>
      <c r="I35" s="36">
        <v>1062.1833333333334</v>
      </c>
      <c r="J35" s="36">
        <v>1074.5666666666664</v>
      </c>
      <c r="K35" s="31">
        <v>1049.8</v>
      </c>
      <c r="L35" s="31">
        <v>1029</v>
      </c>
      <c r="M35" s="31">
        <v>13.61652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370.05</v>
      </c>
      <c r="D36" s="36">
        <v>370.76666666666665</v>
      </c>
      <c r="E36" s="36">
        <v>367.0333333333333</v>
      </c>
      <c r="F36" s="36">
        <v>364.01666666666665</v>
      </c>
      <c r="G36" s="36">
        <v>360.2833333333333</v>
      </c>
      <c r="H36" s="36">
        <v>373.7833333333333</v>
      </c>
      <c r="I36" s="36">
        <v>377.51666666666665</v>
      </c>
      <c r="J36" s="36">
        <v>380.5333333333333</v>
      </c>
      <c r="K36" s="31">
        <v>374.5</v>
      </c>
      <c r="L36" s="31">
        <v>367.75</v>
      </c>
      <c r="M36" s="31">
        <v>18.713699999999999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1120.45</v>
      </c>
      <c r="D37" s="36">
        <v>1125.6500000000001</v>
      </c>
      <c r="E37" s="36">
        <v>1112.7000000000003</v>
      </c>
      <c r="F37" s="36">
        <v>1104.9500000000003</v>
      </c>
      <c r="G37" s="36">
        <v>1092.0000000000005</v>
      </c>
      <c r="H37" s="36">
        <v>1133.4000000000001</v>
      </c>
      <c r="I37" s="36">
        <v>1146.3499999999999</v>
      </c>
      <c r="J37" s="36">
        <v>1154.0999999999999</v>
      </c>
      <c r="K37" s="31">
        <v>1138.5999999999999</v>
      </c>
      <c r="L37" s="31">
        <v>1117.9000000000001</v>
      </c>
      <c r="M37" s="31">
        <v>94.211929999999995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6334.85</v>
      </c>
      <c r="D38" s="36">
        <v>6326.3499999999995</v>
      </c>
      <c r="E38" s="36">
        <v>6292.6999999999989</v>
      </c>
      <c r="F38" s="36">
        <v>6250.5499999999993</v>
      </c>
      <c r="G38" s="36">
        <v>6216.8999999999987</v>
      </c>
      <c r="H38" s="36">
        <v>6368.4999999999991</v>
      </c>
      <c r="I38" s="36">
        <v>6402.1499999999987</v>
      </c>
      <c r="J38" s="36">
        <v>6444.2999999999993</v>
      </c>
      <c r="K38" s="31">
        <v>6360</v>
      </c>
      <c r="L38" s="31">
        <v>6284.2</v>
      </c>
      <c r="M38" s="31">
        <v>4.1921200000000001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1730.95</v>
      </c>
      <c r="D39" s="36">
        <v>1720.95</v>
      </c>
      <c r="E39" s="36">
        <v>1708</v>
      </c>
      <c r="F39" s="36">
        <v>1685.05</v>
      </c>
      <c r="G39" s="36">
        <v>1672.1</v>
      </c>
      <c r="H39" s="36">
        <v>1743.9</v>
      </c>
      <c r="I39" s="36">
        <v>1756.8500000000004</v>
      </c>
      <c r="J39" s="36">
        <v>1779.8000000000002</v>
      </c>
      <c r="K39" s="31">
        <v>1733.9</v>
      </c>
      <c r="L39" s="31">
        <v>1698</v>
      </c>
      <c r="M39" s="31">
        <v>21.30836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8325.6</v>
      </c>
      <c r="D40" s="36">
        <v>8278.5666666666657</v>
      </c>
      <c r="E40" s="36">
        <v>8207.1333333333314</v>
      </c>
      <c r="F40" s="36">
        <v>8088.6666666666661</v>
      </c>
      <c r="G40" s="36">
        <v>8017.2333333333318</v>
      </c>
      <c r="H40" s="36">
        <v>8397.033333333331</v>
      </c>
      <c r="I40" s="36">
        <v>8468.4666666666653</v>
      </c>
      <c r="J40" s="36">
        <v>8586.9333333333307</v>
      </c>
      <c r="K40" s="31">
        <v>8350</v>
      </c>
      <c r="L40" s="31">
        <v>8160.1</v>
      </c>
      <c r="M40" s="31">
        <v>0.41327000000000003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7474.2</v>
      </c>
      <c r="D41" s="36">
        <v>7428.5166666666673</v>
      </c>
      <c r="E41" s="36">
        <v>7345.7833333333347</v>
      </c>
      <c r="F41" s="36">
        <v>7217.3666666666677</v>
      </c>
      <c r="G41" s="36">
        <v>7134.633333333335</v>
      </c>
      <c r="H41" s="36">
        <v>7556.9333333333343</v>
      </c>
      <c r="I41" s="36">
        <v>7639.6666666666661</v>
      </c>
      <c r="J41" s="36">
        <v>7768.0833333333339</v>
      </c>
      <c r="K41" s="31">
        <v>7511.25</v>
      </c>
      <c r="L41" s="31">
        <v>7300.1</v>
      </c>
      <c r="M41" s="31">
        <v>17.295670000000001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2612.75</v>
      </c>
      <c r="D42" s="36">
        <v>2603.4666666666667</v>
      </c>
      <c r="E42" s="36">
        <v>2586.3333333333335</v>
      </c>
      <c r="F42" s="36">
        <v>2559.916666666667</v>
      </c>
      <c r="G42" s="36">
        <v>2542.7833333333338</v>
      </c>
      <c r="H42" s="36">
        <v>2629.8833333333332</v>
      </c>
      <c r="I42" s="36">
        <v>2647.0166666666664</v>
      </c>
      <c r="J42" s="36">
        <v>2673.4333333333329</v>
      </c>
      <c r="K42" s="31">
        <v>2620.6</v>
      </c>
      <c r="L42" s="31">
        <v>2577.0500000000002</v>
      </c>
      <c r="M42" s="31">
        <v>3.2010900000000002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243.05</v>
      </c>
      <c r="D43" s="36">
        <v>243.23333333333335</v>
      </c>
      <c r="E43" s="36">
        <v>241.06666666666669</v>
      </c>
      <c r="F43" s="36">
        <v>239.08333333333334</v>
      </c>
      <c r="G43" s="36">
        <v>236.91666666666669</v>
      </c>
      <c r="H43" s="36">
        <v>245.2166666666667</v>
      </c>
      <c r="I43" s="36">
        <v>247.38333333333333</v>
      </c>
      <c r="J43" s="36">
        <v>249.3666666666667</v>
      </c>
      <c r="K43" s="31">
        <v>245.4</v>
      </c>
      <c r="L43" s="31">
        <v>241.25</v>
      </c>
      <c r="M43" s="31">
        <v>142.42089000000001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220.1</v>
      </c>
      <c r="D44" s="36">
        <v>221.36666666666667</v>
      </c>
      <c r="E44" s="36">
        <v>218.33333333333334</v>
      </c>
      <c r="F44" s="36">
        <v>216.56666666666666</v>
      </c>
      <c r="G44" s="36">
        <v>213.53333333333333</v>
      </c>
      <c r="H44" s="36">
        <v>223.13333333333335</v>
      </c>
      <c r="I44" s="36">
        <v>226.16666666666666</v>
      </c>
      <c r="J44" s="36">
        <v>227.93333333333337</v>
      </c>
      <c r="K44" s="31">
        <v>224.4</v>
      </c>
      <c r="L44" s="31">
        <v>219.6</v>
      </c>
      <c r="M44" s="31">
        <v>182.47185999999999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111.6</v>
      </c>
      <c r="D45" s="36">
        <v>112.53333333333332</v>
      </c>
      <c r="E45" s="36">
        <v>110.26666666666664</v>
      </c>
      <c r="F45" s="36">
        <v>108.93333333333332</v>
      </c>
      <c r="G45" s="36">
        <v>106.66666666666664</v>
      </c>
      <c r="H45" s="36">
        <v>113.86666666666663</v>
      </c>
      <c r="I45" s="36">
        <v>116.13333333333331</v>
      </c>
      <c r="J45" s="36">
        <v>117.46666666666663</v>
      </c>
      <c r="K45" s="31">
        <v>114.8</v>
      </c>
      <c r="L45" s="31">
        <v>111.2</v>
      </c>
      <c r="M45" s="31">
        <v>374.11189000000002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1652.25</v>
      </c>
      <c r="D46" s="36">
        <v>1650.95</v>
      </c>
      <c r="E46" s="36">
        <v>1637.3000000000002</v>
      </c>
      <c r="F46" s="36">
        <v>1622.3500000000001</v>
      </c>
      <c r="G46" s="36">
        <v>1608.7000000000003</v>
      </c>
      <c r="H46" s="36">
        <v>1665.9</v>
      </c>
      <c r="I46" s="36">
        <v>1679.5500000000002</v>
      </c>
      <c r="J46" s="36">
        <v>1694.5</v>
      </c>
      <c r="K46" s="31">
        <v>1664.6</v>
      </c>
      <c r="L46" s="31">
        <v>1636</v>
      </c>
      <c r="M46" s="31">
        <v>2.8624700000000001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164</v>
      </c>
      <c r="D47" s="36">
        <v>163.65</v>
      </c>
      <c r="E47" s="36">
        <v>162.95000000000002</v>
      </c>
      <c r="F47" s="36">
        <v>161.9</v>
      </c>
      <c r="G47" s="36">
        <v>161.20000000000002</v>
      </c>
      <c r="H47" s="36">
        <v>164.70000000000002</v>
      </c>
      <c r="I47" s="36">
        <v>165.4</v>
      </c>
      <c r="J47" s="36">
        <v>166.45000000000002</v>
      </c>
      <c r="K47" s="31">
        <v>164.35</v>
      </c>
      <c r="L47" s="31">
        <v>162.6</v>
      </c>
      <c r="M47" s="31">
        <v>138.87945999999999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580.04999999999995</v>
      </c>
      <c r="D48" s="36">
        <v>577.4666666666667</v>
      </c>
      <c r="E48" s="36">
        <v>572.83333333333337</v>
      </c>
      <c r="F48" s="36">
        <v>565.61666666666667</v>
      </c>
      <c r="G48" s="36">
        <v>560.98333333333335</v>
      </c>
      <c r="H48" s="36">
        <v>584.68333333333339</v>
      </c>
      <c r="I48" s="36">
        <v>589.31666666666661</v>
      </c>
      <c r="J48" s="36">
        <v>596.53333333333342</v>
      </c>
      <c r="K48" s="31">
        <v>582.1</v>
      </c>
      <c r="L48" s="31">
        <v>570.25</v>
      </c>
      <c r="M48" s="31">
        <v>10.2128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1201.0999999999999</v>
      </c>
      <c r="D49" s="36">
        <v>1198.45</v>
      </c>
      <c r="E49" s="36">
        <v>1190.9000000000001</v>
      </c>
      <c r="F49" s="36">
        <v>1180.7</v>
      </c>
      <c r="G49" s="36">
        <v>1173.1500000000001</v>
      </c>
      <c r="H49" s="36">
        <v>1208.6500000000001</v>
      </c>
      <c r="I49" s="36">
        <v>1216.1999999999998</v>
      </c>
      <c r="J49" s="36">
        <v>1226.4000000000001</v>
      </c>
      <c r="K49" s="31">
        <v>1206</v>
      </c>
      <c r="L49" s="31">
        <v>1188.25</v>
      </c>
      <c r="M49" s="31">
        <v>5.93147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1005.2</v>
      </c>
      <c r="D50" s="36">
        <v>1005.1833333333334</v>
      </c>
      <c r="E50" s="36">
        <v>999.16666666666674</v>
      </c>
      <c r="F50" s="36">
        <v>993.13333333333333</v>
      </c>
      <c r="G50" s="36">
        <v>987.11666666666667</v>
      </c>
      <c r="H50" s="36">
        <v>1011.2166666666668</v>
      </c>
      <c r="I50" s="36">
        <v>1017.2333333333335</v>
      </c>
      <c r="J50" s="36">
        <v>1023.2666666666669</v>
      </c>
      <c r="K50" s="31">
        <v>1011.2</v>
      </c>
      <c r="L50" s="31">
        <v>999.15</v>
      </c>
      <c r="M50" s="31">
        <v>65.416730000000001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181.4</v>
      </c>
      <c r="D51" s="36">
        <v>181.95000000000002</v>
      </c>
      <c r="E51" s="36">
        <v>179.70000000000005</v>
      </c>
      <c r="F51" s="36">
        <v>178.00000000000003</v>
      </c>
      <c r="G51" s="36">
        <v>175.75000000000006</v>
      </c>
      <c r="H51" s="36">
        <v>183.65000000000003</v>
      </c>
      <c r="I51" s="36">
        <v>185.89999999999998</v>
      </c>
      <c r="J51" s="36">
        <v>187.60000000000002</v>
      </c>
      <c r="K51" s="31">
        <v>184.2</v>
      </c>
      <c r="L51" s="31">
        <v>180.25</v>
      </c>
      <c r="M51" s="31">
        <v>234.2783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248.05</v>
      </c>
      <c r="D52" s="36">
        <v>248.86666666666667</v>
      </c>
      <c r="E52" s="36">
        <v>246.08333333333334</v>
      </c>
      <c r="F52" s="36">
        <v>244.11666666666667</v>
      </c>
      <c r="G52" s="36">
        <v>241.33333333333334</v>
      </c>
      <c r="H52" s="36">
        <v>250.83333333333334</v>
      </c>
      <c r="I52" s="36">
        <v>253.61666666666665</v>
      </c>
      <c r="J52" s="36">
        <v>255.58333333333334</v>
      </c>
      <c r="K52" s="31">
        <v>251.65</v>
      </c>
      <c r="L52" s="31">
        <v>246.9</v>
      </c>
      <c r="M52" s="31">
        <v>73.988299999999995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22061.85</v>
      </c>
      <c r="D53" s="36">
        <v>22051.95</v>
      </c>
      <c r="E53" s="36">
        <v>21859.9</v>
      </c>
      <c r="F53" s="36">
        <v>21657.95</v>
      </c>
      <c r="G53" s="36">
        <v>21465.9</v>
      </c>
      <c r="H53" s="36">
        <v>22253.9</v>
      </c>
      <c r="I53" s="36">
        <v>22445.949999999997</v>
      </c>
      <c r="J53" s="36">
        <v>22647.9</v>
      </c>
      <c r="K53" s="31">
        <v>22244</v>
      </c>
      <c r="L53" s="31">
        <v>21850</v>
      </c>
      <c r="M53" s="31">
        <v>0.28366999999999998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445.7</v>
      </c>
      <c r="D54" s="36">
        <v>445.90000000000003</v>
      </c>
      <c r="E54" s="36">
        <v>441.85000000000008</v>
      </c>
      <c r="F54" s="36">
        <v>438.00000000000006</v>
      </c>
      <c r="G54" s="36">
        <v>433.9500000000001</v>
      </c>
      <c r="H54" s="36">
        <v>449.75000000000006</v>
      </c>
      <c r="I54" s="36">
        <v>453.8</v>
      </c>
      <c r="J54" s="36">
        <v>457.65000000000003</v>
      </c>
      <c r="K54" s="31">
        <v>449.95</v>
      </c>
      <c r="L54" s="31">
        <v>442.05</v>
      </c>
      <c r="M54" s="31">
        <v>62.777839999999998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4946.6499999999996</v>
      </c>
      <c r="D55" s="36">
        <v>4936.2166666666662</v>
      </c>
      <c r="E55" s="36">
        <v>4907.4333333333325</v>
      </c>
      <c r="F55" s="36">
        <v>4868.2166666666662</v>
      </c>
      <c r="G55" s="36">
        <v>4839.4333333333325</v>
      </c>
      <c r="H55" s="36">
        <v>4975.4333333333325</v>
      </c>
      <c r="I55" s="36">
        <v>5004.2166666666672</v>
      </c>
      <c r="J55" s="36">
        <v>5043.4333333333325</v>
      </c>
      <c r="K55" s="31">
        <v>4965</v>
      </c>
      <c r="L55" s="31">
        <v>4897</v>
      </c>
      <c r="M55" s="31">
        <v>1.7450300000000001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448.2</v>
      </c>
      <c r="D56" s="36">
        <v>449.9666666666667</v>
      </c>
      <c r="E56" s="36">
        <v>445.23333333333341</v>
      </c>
      <c r="F56" s="36">
        <v>442.26666666666671</v>
      </c>
      <c r="G56" s="36">
        <v>437.53333333333342</v>
      </c>
      <c r="H56" s="36">
        <v>452.93333333333339</v>
      </c>
      <c r="I56" s="36">
        <v>457.66666666666674</v>
      </c>
      <c r="J56" s="36">
        <v>460.63333333333338</v>
      </c>
      <c r="K56" s="31">
        <v>454.7</v>
      </c>
      <c r="L56" s="31">
        <v>447</v>
      </c>
      <c r="M56" s="31">
        <v>43.607849999999999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465.9</v>
      </c>
      <c r="D57" s="36">
        <v>465.01666666666665</v>
      </c>
      <c r="E57" s="36">
        <v>454.68333333333328</v>
      </c>
      <c r="F57" s="36">
        <v>443.46666666666664</v>
      </c>
      <c r="G57" s="36">
        <v>433.13333333333327</v>
      </c>
      <c r="H57" s="36">
        <v>476.23333333333329</v>
      </c>
      <c r="I57" s="36">
        <v>486.56666666666666</v>
      </c>
      <c r="J57" s="36">
        <v>497.7833333333333</v>
      </c>
      <c r="K57" s="31">
        <v>475.35</v>
      </c>
      <c r="L57" s="31">
        <v>453.8</v>
      </c>
      <c r="M57" s="31">
        <v>29.835619999999999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1228.9000000000001</v>
      </c>
      <c r="D58" s="36">
        <v>1216.4666666666667</v>
      </c>
      <c r="E58" s="36">
        <v>1200.9333333333334</v>
      </c>
      <c r="F58" s="36">
        <v>1172.9666666666667</v>
      </c>
      <c r="G58" s="36">
        <v>1157.4333333333334</v>
      </c>
      <c r="H58" s="36">
        <v>1244.4333333333334</v>
      </c>
      <c r="I58" s="36">
        <v>1259.9666666666667</v>
      </c>
      <c r="J58" s="36">
        <v>1287.9333333333334</v>
      </c>
      <c r="K58" s="31">
        <v>1232</v>
      </c>
      <c r="L58" s="31">
        <v>1188.5</v>
      </c>
      <c r="M58" s="31">
        <v>23.539180000000002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1204.6500000000001</v>
      </c>
      <c r="D59" s="36">
        <v>1209.4333333333332</v>
      </c>
      <c r="E59" s="36">
        <v>1196.3166666666664</v>
      </c>
      <c r="F59" s="36">
        <v>1187.9833333333331</v>
      </c>
      <c r="G59" s="36">
        <v>1174.8666666666663</v>
      </c>
      <c r="H59" s="36">
        <v>1217.7666666666664</v>
      </c>
      <c r="I59" s="36">
        <v>1230.8833333333332</v>
      </c>
      <c r="J59" s="36">
        <v>1239.2166666666665</v>
      </c>
      <c r="K59" s="31">
        <v>1222.55</v>
      </c>
      <c r="L59" s="31">
        <v>1201.0999999999999</v>
      </c>
      <c r="M59" s="31">
        <v>18.092479999999998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347.6</v>
      </c>
      <c r="D60" s="36">
        <v>348.2</v>
      </c>
      <c r="E60" s="36">
        <v>345.2</v>
      </c>
      <c r="F60" s="36">
        <v>342.8</v>
      </c>
      <c r="G60" s="36">
        <v>339.8</v>
      </c>
      <c r="H60" s="36">
        <v>350.59999999999997</v>
      </c>
      <c r="I60" s="36">
        <v>353.59999999999997</v>
      </c>
      <c r="J60" s="36">
        <v>355.99999999999994</v>
      </c>
      <c r="K60" s="31">
        <v>351.2</v>
      </c>
      <c r="L60" s="31">
        <v>345.8</v>
      </c>
      <c r="M60" s="31">
        <v>131.42465999999999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6156.7</v>
      </c>
      <c r="D61" s="36">
        <v>6083.5333333333328</v>
      </c>
      <c r="E61" s="36">
        <v>5961.2166666666653</v>
      </c>
      <c r="F61" s="36">
        <v>5765.7333333333327</v>
      </c>
      <c r="G61" s="36">
        <v>5643.4166666666652</v>
      </c>
      <c r="H61" s="36">
        <v>6279.0166666666655</v>
      </c>
      <c r="I61" s="36">
        <v>6401.333333333333</v>
      </c>
      <c r="J61" s="36">
        <v>6596.8166666666657</v>
      </c>
      <c r="K61" s="31">
        <v>6205.85</v>
      </c>
      <c r="L61" s="31">
        <v>5888.05</v>
      </c>
      <c r="M61" s="31">
        <v>12.432600000000001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2374.9499999999998</v>
      </c>
      <c r="D62" s="36">
        <v>2390.0499999999997</v>
      </c>
      <c r="E62" s="36">
        <v>2351.0999999999995</v>
      </c>
      <c r="F62" s="36">
        <v>2327.2499999999995</v>
      </c>
      <c r="G62" s="36">
        <v>2288.2999999999993</v>
      </c>
      <c r="H62" s="36">
        <v>2413.8999999999996</v>
      </c>
      <c r="I62" s="36">
        <v>2452.8499999999995</v>
      </c>
      <c r="J62" s="36">
        <v>2476.6999999999998</v>
      </c>
      <c r="K62" s="31">
        <v>2429</v>
      </c>
      <c r="L62" s="31">
        <v>2366.1999999999998</v>
      </c>
      <c r="M62" s="31">
        <v>2.7738399999999999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875.75</v>
      </c>
      <c r="D63" s="36">
        <v>870</v>
      </c>
      <c r="E63" s="36">
        <v>861</v>
      </c>
      <c r="F63" s="36">
        <v>846.25</v>
      </c>
      <c r="G63" s="36">
        <v>837.25</v>
      </c>
      <c r="H63" s="36">
        <v>884.75</v>
      </c>
      <c r="I63" s="36">
        <v>893.75</v>
      </c>
      <c r="J63" s="36">
        <v>908.5</v>
      </c>
      <c r="K63" s="31">
        <v>879</v>
      </c>
      <c r="L63" s="31">
        <v>855.25</v>
      </c>
      <c r="M63" s="31">
        <v>17.59665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1241.8</v>
      </c>
      <c r="D64" s="36">
        <v>1245</v>
      </c>
      <c r="E64" s="36">
        <v>1231</v>
      </c>
      <c r="F64" s="36">
        <v>1220.2</v>
      </c>
      <c r="G64" s="36">
        <v>1206.2</v>
      </c>
      <c r="H64" s="36">
        <v>1255.8</v>
      </c>
      <c r="I64" s="36">
        <v>1269.8</v>
      </c>
      <c r="J64" s="36">
        <v>1280.5999999999999</v>
      </c>
      <c r="K64" s="31">
        <v>1259</v>
      </c>
      <c r="L64" s="31">
        <v>1234.2</v>
      </c>
      <c r="M64" s="31">
        <v>1.3206100000000001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291.89999999999998</v>
      </c>
      <c r="D65" s="36">
        <v>293.51666666666665</v>
      </c>
      <c r="E65" s="36">
        <v>289.5333333333333</v>
      </c>
      <c r="F65" s="36">
        <v>287.16666666666663</v>
      </c>
      <c r="G65" s="36">
        <v>283.18333333333328</v>
      </c>
      <c r="H65" s="36">
        <v>295.88333333333333</v>
      </c>
      <c r="I65" s="36">
        <v>299.86666666666667</v>
      </c>
      <c r="J65" s="36">
        <v>302.23333333333335</v>
      </c>
      <c r="K65" s="31">
        <v>297.5</v>
      </c>
      <c r="L65" s="31">
        <v>291.14999999999998</v>
      </c>
      <c r="M65" s="31">
        <v>22.3947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1947.15</v>
      </c>
      <c r="D66" s="36">
        <v>1953.8833333333332</v>
      </c>
      <c r="E66" s="36">
        <v>1928.2666666666664</v>
      </c>
      <c r="F66" s="36">
        <v>1909.3833333333332</v>
      </c>
      <c r="G66" s="36">
        <v>1883.7666666666664</v>
      </c>
      <c r="H66" s="36">
        <v>1972.7666666666664</v>
      </c>
      <c r="I66" s="36">
        <v>1998.3833333333332</v>
      </c>
      <c r="J66" s="36">
        <v>2017.2666666666664</v>
      </c>
      <c r="K66" s="31">
        <v>1979.5</v>
      </c>
      <c r="L66" s="31">
        <v>1935</v>
      </c>
      <c r="M66" s="31">
        <v>7.3840199999999996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547.45000000000005</v>
      </c>
      <c r="D67" s="36">
        <v>547.25</v>
      </c>
      <c r="E67" s="36">
        <v>544.79999999999995</v>
      </c>
      <c r="F67" s="36">
        <v>542.15</v>
      </c>
      <c r="G67" s="36">
        <v>539.69999999999993</v>
      </c>
      <c r="H67" s="36">
        <v>549.9</v>
      </c>
      <c r="I67" s="36">
        <v>552.35</v>
      </c>
      <c r="J67" s="36">
        <v>555</v>
      </c>
      <c r="K67" s="31">
        <v>549.70000000000005</v>
      </c>
      <c r="L67" s="31">
        <v>544.6</v>
      </c>
      <c r="M67" s="31">
        <v>20.78199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2406.65</v>
      </c>
      <c r="D68" s="36">
        <v>2400.1166666666668</v>
      </c>
      <c r="E68" s="36">
        <v>2369.5333333333338</v>
      </c>
      <c r="F68" s="36">
        <v>2332.416666666667</v>
      </c>
      <c r="G68" s="36">
        <v>2301.8333333333339</v>
      </c>
      <c r="H68" s="36">
        <v>2437.2333333333336</v>
      </c>
      <c r="I68" s="36">
        <v>2467.8166666666666</v>
      </c>
      <c r="J68" s="36">
        <v>2504.9333333333334</v>
      </c>
      <c r="K68" s="31">
        <v>2430.6999999999998</v>
      </c>
      <c r="L68" s="31">
        <v>2363</v>
      </c>
      <c r="M68" s="31">
        <v>4.7428299999999997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2269.75</v>
      </c>
      <c r="D69" s="36">
        <v>2263.4166666666665</v>
      </c>
      <c r="E69" s="36">
        <v>2248.333333333333</v>
      </c>
      <c r="F69" s="36">
        <v>2226.9166666666665</v>
      </c>
      <c r="G69" s="36">
        <v>2211.833333333333</v>
      </c>
      <c r="H69" s="36">
        <v>2284.833333333333</v>
      </c>
      <c r="I69" s="36">
        <v>2299.9166666666661</v>
      </c>
      <c r="J69" s="36">
        <v>2321.333333333333</v>
      </c>
      <c r="K69" s="31">
        <v>2278.5</v>
      </c>
      <c r="L69" s="31">
        <v>2242</v>
      </c>
      <c r="M69" s="31">
        <v>2.8449399999999998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369.35</v>
      </c>
      <c r="D70" s="36">
        <v>372.08333333333331</v>
      </c>
      <c r="E70" s="36">
        <v>365.76666666666665</v>
      </c>
      <c r="F70" s="36">
        <v>362.18333333333334</v>
      </c>
      <c r="G70" s="36">
        <v>355.86666666666667</v>
      </c>
      <c r="H70" s="36">
        <v>375.66666666666663</v>
      </c>
      <c r="I70" s="36">
        <v>381.98333333333335</v>
      </c>
      <c r="J70" s="36">
        <v>385.56666666666661</v>
      </c>
      <c r="K70" s="31">
        <v>378.4</v>
      </c>
      <c r="L70" s="31">
        <v>368.5</v>
      </c>
      <c r="M70" s="31">
        <v>14.02988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183</v>
      </c>
      <c r="D71" s="36">
        <v>183.08333333333334</v>
      </c>
      <c r="E71" s="36">
        <v>180.91666666666669</v>
      </c>
      <c r="F71" s="36">
        <v>178.83333333333334</v>
      </c>
      <c r="G71" s="36">
        <v>176.66666666666669</v>
      </c>
      <c r="H71" s="36">
        <v>185.16666666666669</v>
      </c>
      <c r="I71" s="36">
        <v>187.33333333333337</v>
      </c>
      <c r="J71" s="36">
        <v>189.41666666666669</v>
      </c>
      <c r="K71" s="31">
        <v>185.25</v>
      </c>
      <c r="L71" s="31">
        <v>181</v>
      </c>
      <c r="M71" s="31">
        <v>24.004960000000001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3683.2</v>
      </c>
      <c r="D72" s="36">
        <v>3676.0499999999997</v>
      </c>
      <c r="E72" s="36">
        <v>3648.1499999999996</v>
      </c>
      <c r="F72" s="36">
        <v>3613.1</v>
      </c>
      <c r="G72" s="36">
        <v>3585.2</v>
      </c>
      <c r="H72" s="36">
        <v>3711.0999999999995</v>
      </c>
      <c r="I72" s="36">
        <v>3739</v>
      </c>
      <c r="J72" s="36">
        <v>3774.0499999999993</v>
      </c>
      <c r="K72" s="31">
        <v>3703.95</v>
      </c>
      <c r="L72" s="31">
        <v>3641</v>
      </c>
      <c r="M72" s="31">
        <v>4.4809900000000003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6308.05</v>
      </c>
      <c r="D73" s="36">
        <v>6353.166666666667</v>
      </c>
      <c r="E73" s="36">
        <v>6241.3333333333339</v>
      </c>
      <c r="F73" s="36">
        <v>6174.6166666666668</v>
      </c>
      <c r="G73" s="36">
        <v>6062.7833333333338</v>
      </c>
      <c r="H73" s="36">
        <v>6419.8833333333341</v>
      </c>
      <c r="I73" s="36">
        <v>6531.7166666666681</v>
      </c>
      <c r="J73" s="36">
        <v>6598.4333333333343</v>
      </c>
      <c r="K73" s="31">
        <v>6465</v>
      </c>
      <c r="L73" s="31">
        <v>6286.45</v>
      </c>
      <c r="M73" s="31">
        <v>9.6005299999999991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699.5</v>
      </c>
      <c r="D74" s="36">
        <v>694.16666666666663</v>
      </c>
      <c r="E74" s="36">
        <v>686.38333333333321</v>
      </c>
      <c r="F74" s="36">
        <v>673.26666666666654</v>
      </c>
      <c r="G74" s="36">
        <v>665.48333333333312</v>
      </c>
      <c r="H74" s="36">
        <v>707.2833333333333</v>
      </c>
      <c r="I74" s="36">
        <v>715.06666666666683</v>
      </c>
      <c r="J74" s="36">
        <v>728.18333333333339</v>
      </c>
      <c r="K74" s="31">
        <v>701.95</v>
      </c>
      <c r="L74" s="31">
        <v>681.05</v>
      </c>
      <c r="M74" s="31">
        <v>74.647620000000003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4070.05</v>
      </c>
      <c r="D75" s="36">
        <v>4049.0333333333333</v>
      </c>
      <c r="E75" s="36">
        <v>4017.0666666666666</v>
      </c>
      <c r="F75" s="36">
        <v>3964.0833333333335</v>
      </c>
      <c r="G75" s="36">
        <v>3932.1166666666668</v>
      </c>
      <c r="H75" s="36">
        <v>4102.0166666666664</v>
      </c>
      <c r="I75" s="36">
        <v>4133.9833333333327</v>
      </c>
      <c r="J75" s="36">
        <v>4186.9666666666662</v>
      </c>
      <c r="K75" s="31">
        <v>4081</v>
      </c>
      <c r="L75" s="31">
        <v>3996.05</v>
      </c>
      <c r="M75" s="31">
        <v>2.64682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5573.35</v>
      </c>
      <c r="D76" s="36">
        <v>5589.2833333333328</v>
      </c>
      <c r="E76" s="36">
        <v>5551.9666666666653</v>
      </c>
      <c r="F76" s="36">
        <v>5530.5833333333321</v>
      </c>
      <c r="G76" s="36">
        <v>5493.2666666666646</v>
      </c>
      <c r="H76" s="36">
        <v>5610.6666666666661</v>
      </c>
      <c r="I76" s="36">
        <v>5647.9833333333336</v>
      </c>
      <c r="J76" s="36">
        <v>5669.3666666666668</v>
      </c>
      <c r="K76" s="31">
        <v>5626.6</v>
      </c>
      <c r="L76" s="31">
        <v>5567.9</v>
      </c>
      <c r="M76" s="31">
        <v>6.3291199999999996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4086.15</v>
      </c>
      <c r="D77" s="36">
        <v>4077.0499999999997</v>
      </c>
      <c r="E77" s="36">
        <v>4054.0999999999995</v>
      </c>
      <c r="F77" s="36">
        <v>4022.0499999999997</v>
      </c>
      <c r="G77" s="36">
        <v>3999.0999999999995</v>
      </c>
      <c r="H77" s="36">
        <v>4109.0999999999995</v>
      </c>
      <c r="I77" s="36">
        <v>4132.0499999999993</v>
      </c>
      <c r="J77" s="36">
        <v>4164.0999999999995</v>
      </c>
      <c r="K77" s="31">
        <v>4100</v>
      </c>
      <c r="L77" s="31">
        <v>4045</v>
      </c>
      <c r="M77" s="31">
        <v>9.2265800000000002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3145.1</v>
      </c>
      <c r="D78" s="36">
        <v>3143.15</v>
      </c>
      <c r="E78" s="36">
        <v>3127.2000000000003</v>
      </c>
      <c r="F78" s="36">
        <v>3109.3</v>
      </c>
      <c r="G78" s="36">
        <v>3093.3500000000004</v>
      </c>
      <c r="H78" s="36">
        <v>3161.05</v>
      </c>
      <c r="I78" s="36">
        <v>3177</v>
      </c>
      <c r="J78" s="36">
        <v>3194.9</v>
      </c>
      <c r="K78" s="31">
        <v>3159.1</v>
      </c>
      <c r="L78" s="31">
        <v>3125.25</v>
      </c>
      <c r="M78" s="31">
        <v>1.1664699999999999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152.65</v>
      </c>
      <c r="D79" s="36">
        <v>153.23333333333335</v>
      </c>
      <c r="E79" s="36">
        <v>151.81666666666669</v>
      </c>
      <c r="F79" s="36">
        <v>150.98333333333335</v>
      </c>
      <c r="G79" s="36">
        <v>149.56666666666669</v>
      </c>
      <c r="H79" s="36">
        <v>154.06666666666669</v>
      </c>
      <c r="I79" s="36">
        <v>155.48333333333332</v>
      </c>
      <c r="J79" s="36">
        <v>156.31666666666669</v>
      </c>
      <c r="K79" s="31">
        <v>154.65</v>
      </c>
      <c r="L79" s="31">
        <v>152.4</v>
      </c>
      <c r="M79" s="31">
        <v>111.26495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3194.25</v>
      </c>
      <c r="D80" s="36">
        <v>3175.8166666666671</v>
      </c>
      <c r="E80" s="36">
        <v>3122.7833333333342</v>
      </c>
      <c r="F80" s="36">
        <v>3051.3166666666671</v>
      </c>
      <c r="G80" s="36">
        <v>2998.2833333333342</v>
      </c>
      <c r="H80" s="36">
        <v>3247.2833333333342</v>
      </c>
      <c r="I80" s="36">
        <v>3300.3166666666671</v>
      </c>
      <c r="J80" s="36">
        <v>3371.7833333333342</v>
      </c>
      <c r="K80" s="31">
        <v>3228.85</v>
      </c>
      <c r="L80" s="31">
        <v>3104.35</v>
      </c>
      <c r="M80" s="31">
        <v>1.6074999999999999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396.1</v>
      </c>
      <c r="D81" s="36">
        <v>394.3</v>
      </c>
      <c r="E81" s="36">
        <v>390.6</v>
      </c>
      <c r="F81" s="36">
        <v>385.1</v>
      </c>
      <c r="G81" s="36">
        <v>381.40000000000003</v>
      </c>
      <c r="H81" s="36">
        <v>399.8</v>
      </c>
      <c r="I81" s="36">
        <v>403.49999999999994</v>
      </c>
      <c r="J81" s="36">
        <v>409</v>
      </c>
      <c r="K81" s="31">
        <v>398</v>
      </c>
      <c r="L81" s="31">
        <v>388.8</v>
      </c>
      <c r="M81" s="31">
        <v>18.059349999999998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145.55000000000001</v>
      </c>
      <c r="D82" s="36">
        <v>144.86666666666667</v>
      </c>
      <c r="E82" s="36">
        <v>142.33333333333334</v>
      </c>
      <c r="F82" s="36">
        <v>139.11666666666667</v>
      </c>
      <c r="G82" s="36">
        <v>136.58333333333334</v>
      </c>
      <c r="H82" s="36">
        <v>148.08333333333334</v>
      </c>
      <c r="I82" s="36">
        <v>150.61666666666665</v>
      </c>
      <c r="J82" s="36">
        <v>153.83333333333334</v>
      </c>
      <c r="K82" s="31">
        <v>147.4</v>
      </c>
      <c r="L82" s="31">
        <v>141.65</v>
      </c>
      <c r="M82" s="31">
        <v>385.95458000000002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1829.55</v>
      </c>
      <c r="D83" s="36">
        <v>1827.7666666666667</v>
      </c>
      <c r="E83" s="36">
        <v>1798.0333333333333</v>
      </c>
      <c r="F83" s="36">
        <v>1766.5166666666667</v>
      </c>
      <c r="G83" s="36">
        <v>1736.7833333333333</v>
      </c>
      <c r="H83" s="36">
        <v>1859.2833333333333</v>
      </c>
      <c r="I83" s="36">
        <v>1889.0166666666664</v>
      </c>
      <c r="J83" s="36">
        <v>1920.5333333333333</v>
      </c>
      <c r="K83" s="31">
        <v>1857.5</v>
      </c>
      <c r="L83" s="31">
        <v>1796.25</v>
      </c>
      <c r="M83" s="31">
        <v>3.7113900000000002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1044.5</v>
      </c>
      <c r="D84" s="36">
        <v>1045.2333333333333</v>
      </c>
      <c r="E84" s="36">
        <v>1039.2666666666667</v>
      </c>
      <c r="F84" s="36">
        <v>1034.0333333333333</v>
      </c>
      <c r="G84" s="36">
        <v>1028.0666666666666</v>
      </c>
      <c r="H84" s="36">
        <v>1050.4666666666667</v>
      </c>
      <c r="I84" s="36">
        <v>1056.4333333333334</v>
      </c>
      <c r="J84" s="36">
        <v>1061.6666666666667</v>
      </c>
      <c r="K84" s="31">
        <v>1051.2</v>
      </c>
      <c r="L84" s="31">
        <v>1040</v>
      </c>
      <c r="M84" s="31">
        <v>8.9805200000000003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2061.4499999999998</v>
      </c>
      <c r="D85" s="36">
        <v>2027.45</v>
      </c>
      <c r="E85" s="36">
        <v>1982.9</v>
      </c>
      <c r="F85" s="36">
        <v>1904.3500000000001</v>
      </c>
      <c r="G85" s="36">
        <v>1859.8000000000002</v>
      </c>
      <c r="H85" s="36">
        <v>2106</v>
      </c>
      <c r="I85" s="36">
        <v>2150.5499999999997</v>
      </c>
      <c r="J85" s="36">
        <v>2229.1</v>
      </c>
      <c r="K85" s="31">
        <v>2072</v>
      </c>
      <c r="L85" s="31">
        <v>1948.9</v>
      </c>
      <c r="M85" s="31">
        <v>19.822109999999999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2103.9</v>
      </c>
      <c r="D86" s="36">
        <v>2099.2666666666669</v>
      </c>
      <c r="E86" s="36">
        <v>2086.5833333333339</v>
      </c>
      <c r="F86" s="36">
        <v>2069.2666666666669</v>
      </c>
      <c r="G86" s="36">
        <v>2056.5833333333339</v>
      </c>
      <c r="H86" s="36">
        <v>2116.5833333333339</v>
      </c>
      <c r="I86" s="36">
        <v>2129.2666666666673</v>
      </c>
      <c r="J86" s="36">
        <v>2146.5833333333339</v>
      </c>
      <c r="K86" s="31">
        <v>2111.9499999999998</v>
      </c>
      <c r="L86" s="31">
        <v>2081.9499999999998</v>
      </c>
      <c r="M86" s="31">
        <v>6.0470499999999996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441.85</v>
      </c>
      <c r="D87" s="36">
        <v>439.9666666666667</v>
      </c>
      <c r="E87" s="36">
        <v>437.38333333333338</v>
      </c>
      <c r="F87" s="36">
        <v>432.91666666666669</v>
      </c>
      <c r="G87" s="36">
        <v>430.33333333333337</v>
      </c>
      <c r="H87" s="36">
        <v>444.43333333333339</v>
      </c>
      <c r="I87" s="36">
        <v>447.01666666666665</v>
      </c>
      <c r="J87" s="36">
        <v>451.48333333333341</v>
      </c>
      <c r="K87" s="31">
        <v>442.55</v>
      </c>
      <c r="L87" s="31">
        <v>435.5</v>
      </c>
      <c r="M87" s="31">
        <v>8.8708899999999993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2773</v>
      </c>
      <c r="D88" s="36">
        <v>2783.9</v>
      </c>
      <c r="E88" s="36">
        <v>2754.25</v>
      </c>
      <c r="F88" s="36">
        <v>2735.5</v>
      </c>
      <c r="G88" s="36">
        <v>2705.85</v>
      </c>
      <c r="H88" s="36">
        <v>2802.65</v>
      </c>
      <c r="I88" s="36">
        <v>2832.3000000000006</v>
      </c>
      <c r="J88" s="36">
        <v>2851.05</v>
      </c>
      <c r="K88" s="31">
        <v>2813.55</v>
      </c>
      <c r="L88" s="31">
        <v>2765.15</v>
      </c>
      <c r="M88" s="31">
        <v>11.939870000000001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1333.65</v>
      </c>
      <c r="D89" s="36">
        <v>1332.9</v>
      </c>
      <c r="E89" s="36">
        <v>1328.1000000000001</v>
      </c>
      <c r="F89" s="36">
        <v>1322.55</v>
      </c>
      <c r="G89" s="36">
        <v>1317.75</v>
      </c>
      <c r="H89" s="36">
        <v>1338.4500000000003</v>
      </c>
      <c r="I89" s="36">
        <v>1343.2500000000005</v>
      </c>
      <c r="J89" s="36">
        <v>1348.8000000000004</v>
      </c>
      <c r="K89" s="31">
        <v>1337.7</v>
      </c>
      <c r="L89" s="31">
        <v>1327.35</v>
      </c>
      <c r="M89" s="31">
        <v>4.0003900000000003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1414.6</v>
      </c>
      <c r="D90" s="36">
        <v>1405.2833333333335</v>
      </c>
      <c r="E90" s="36">
        <v>1391.3166666666671</v>
      </c>
      <c r="F90" s="36">
        <v>1368.0333333333335</v>
      </c>
      <c r="G90" s="36">
        <v>1354.0666666666671</v>
      </c>
      <c r="H90" s="36">
        <v>1428.5666666666671</v>
      </c>
      <c r="I90" s="36">
        <v>1442.5333333333338</v>
      </c>
      <c r="J90" s="36">
        <v>1465.8166666666671</v>
      </c>
      <c r="K90" s="31">
        <v>1419.25</v>
      </c>
      <c r="L90" s="31">
        <v>1382</v>
      </c>
      <c r="M90" s="31">
        <v>51.455739999999999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3049.55</v>
      </c>
      <c r="D91" s="36">
        <v>3048.9</v>
      </c>
      <c r="E91" s="36">
        <v>3032.1000000000004</v>
      </c>
      <c r="F91" s="36">
        <v>3014.65</v>
      </c>
      <c r="G91" s="36">
        <v>2997.8500000000004</v>
      </c>
      <c r="H91" s="36">
        <v>3066.3500000000004</v>
      </c>
      <c r="I91" s="36">
        <v>3083.1500000000005</v>
      </c>
      <c r="J91" s="36">
        <v>3100.6000000000004</v>
      </c>
      <c r="K91" s="31">
        <v>3065.7</v>
      </c>
      <c r="L91" s="31">
        <v>3031.45</v>
      </c>
      <c r="M91" s="31">
        <v>3.8880699999999999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1650.15</v>
      </c>
      <c r="D92" s="36">
        <v>1651.3666666666668</v>
      </c>
      <c r="E92" s="36">
        <v>1643.7833333333335</v>
      </c>
      <c r="F92" s="36">
        <v>1637.4166666666667</v>
      </c>
      <c r="G92" s="36">
        <v>1629.8333333333335</v>
      </c>
      <c r="H92" s="36">
        <v>1657.7333333333336</v>
      </c>
      <c r="I92" s="36">
        <v>1665.3166666666666</v>
      </c>
      <c r="J92" s="36">
        <v>1671.6833333333336</v>
      </c>
      <c r="K92" s="31">
        <v>1658.95</v>
      </c>
      <c r="L92" s="31">
        <v>1645</v>
      </c>
      <c r="M92" s="31">
        <v>175.86183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684.55</v>
      </c>
      <c r="D93" s="36">
        <v>689.2166666666667</v>
      </c>
      <c r="E93" s="36">
        <v>674.43333333333339</v>
      </c>
      <c r="F93" s="36">
        <v>664.31666666666672</v>
      </c>
      <c r="G93" s="36">
        <v>649.53333333333342</v>
      </c>
      <c r="H93" s="36">
        <v>699.33333333333337</v>
      </c>
      <c r="I93" s="36">
        <v>714.11666666666667</v>
      </c>
      <c r="J93" s="36">
        <v>724.23333333333335</v>
      </c>
      <c r="K93" s="31">
        <v>704</v>
      </c>
      <c r="L93" s="31">
        <v>679.1</v>
      </c>
      <c r="M93" s="31">
        <v>62.517310000000002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3883.65</v>
      </c>
      <c r="D94" s="36">
        <v>3876.0166666666664</v>
      </c>
      <c r="E94" s="36">
        <v>3846.1333333333328</v>
      </c>
      <c r="F94" s="36">
        <v>3808.6166666666663</v>
      </c>
      <c r="G94" s="36">
        <v>3778.7333333333327</v>
      </c>
      <c r="H94" s="36">
        <v>3913.5333333333328</v>
      </c>
      <c r="I94" s="36">
        <v>3943.4166666666661</v>
      </c>
      <c r="J94" s="36">
        <v>3980.9333333333329</v>
      </c>
      <c r="K94" s="31">
        <v>3905.9</v>
      </c>
      <c r="L94" s="31">
        <v>3838.5</v>
      </c>
      <c r="M94" s="31">
        <v>10.67427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543.1</v>
      </c>
      <c r="D95" s="36">
        <v>542.1</v>
      </c>
      <c r="E95" s="36">
        <v>538.25</v>
      </c>
      <c r="F95" s="36">
        <v>533.4</v>
      </c>
      <c r="G95" s="36">
        <v>529.54999999999995</v>
      </c>
      <c r="H95" s="36">
        <v>546.95000000000005</v>
      </c>
      <c r="I95" s="36">
        <v>550.80000000000018</v>
      </c>
      <c r="J95" s="36">
        <v>555.65000000000009</v>
      </c>
      <c r="K95" s="31">
        <v>545.95000000000005</v>
      </c>
      <c r="L95" s="31">
        <v>537.25</v>
      </c>
      <c r="M95" s="31">
        <v>71.906540000000007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375.7</v>
      </c>
      <c r="D96" s="36">
        <v>375.05</v>
      </c>
      <c r="E96" s="36">
        <v>370.1</v>
      </c>
      <c r="F96" s="36">
        <v>364.5</v>
      </c>
      <c r="G96" s="36">
        <v>359.55</v>
      </c>
      <c r="H96" s="36">
        <v>380.65000000000003</v>
      </c>
      <c r="I96" s="36">
        <v>385.59999999999997</v>
      </c>
      <c r="J96" s="36">
        <v>391.20000000000005</v>
      </c>
      <c r="K96" s="31">
        <v>380</v>
      </c>
      <c r="L96" s="31">
        <v>369.45</v>
      </c>
      <c r="M96" s="31">
        <v>65.168629999999993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2516.35</v>
      </c>
      <c r="D97" s="36">
        <v>2514.1166666666663</v>
      </c>
      <c r="E97" s="36">
        <v>2503.4333333333325</v>
      </c>
      <c r="F97" s="36">
        <v>2490.516666666666</v>
      </c>
      <c r="G97" s="36">
        <v>2479.8333333333321</v>
      </c>
      <c r="H97" s="36">
        <v>2527.0333333333328</v>
      </c>
      <c r="I97" s="36">
        <v>2537.7166666666662</v>
      </c>
      <c r="J97" s="36">
        <v>2550.6333333333332</v>
      </c>
      <c r="K97" s="31">
        <v>2524.8000000000002</v>
      </c>
      <c r="L97" s="31">
        <v>2501.1999999999998</v>
      </c>
      <c r="M97" s="31">
        <v>21.665690000000001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319.10000000000002</v>
      </c>
      <c r="D98" s="36">
        <v>320.73333333333335</v>
      </c>
      <c r="E98" s="36">
        <v>316.36666666666667</v>
      </c>
      <c r="F98" s="36">
        <v>313.63333333333333</v>
      </c>
      <c r="G98" s="36">
        <v>309.26666666666665</v>
      </c>
      <c r="H98" s="36">
        <v>323.4666666666667</v>
      </c>
      <c r="I98" s="36">
        <v>327.83333333333337</v>
      </c>
      <c r="J98" s="36">
        <v>330.56666666666672</v>
      </c>
      <c r="K98" s="31">
        <v>325.10000000000002</v>
      </c>
      <c r="L98" s="31">
        <v>318</v>
      </c>
      <c r="M98" s="31">
        <v>8.4642599999999995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35626.449999999997</v>
      </c>
      <c r="D99" s="36">
        <v>35805.450000000004</v>
      </c>
      <c r="E99" s="36">
        <v>35371.000000000007</v>
      </c>
      <c r="F99" s="36">
        <v>35115.550000000003</v>
      </c>
      <c r="G99" s="36">
        <v>34681.100000000006</v>
      </c>
      <c r="H99" s="36">
        <v>36060.900000000009</v>
      </c>
      <c r="I99" s="36">
        <v>36495.350000000006</v>
      </c>
      <c r="J99" s="36">
        <v>36750.80000000001</v>
      </c>
      <c r="K99" s="31">
        <v>36239.9</v>
      </c>
      <c r="L99" s="31">
        <v>35550</v>
      </c>
      <c r="M99" s="31">
        <v>6.8900000000000003E-2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1033.6500000000001</v>
      </c>
      <c r="D100" s="36">
        <v>1031.6333333333334</v>
      </c>
      <c r="E100" s="36">
        <v>1023.2666666666669</v>
      </c>
      <c r="F100" s="36">
        <v>1012.8833333333334</v>
      </c>
      <c r="G100" s="36">
        <v>1004.5166666666669</v>
      </c>
      <c r="H100" s="36">
        <v>1042.0166666666669</v>
      </c>
      <c r="I100" s="36">
        <v>1050.3833333333332</v>
      </c>
      <c r="J100" s="36">
        <v>1060.7666666666669</v>
      </c>
      <c r="K100" s="31">
        <v>1040</v>
      </c>
      <c r="L100" s="31">
        <v>1021.25</v>
      </c>
      <c r="M100" s="31">
        <v>163.17671999999999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1462.95</v>
      </c>
      <c r="D101" s="36">
        <v>1458.6499999999999</v>
      </c>
      <c r="E101" s="36">
        <v>1450.2999999999997</v>
      </c>
      <c r="F101" s="36">
        <v>1437.6499999999999</v>
      </c>
      <c r="G101" s="36">
        <v>1429.2999999999997</v>
      </c>
      <c r="H101" s="36">
        <v>1471.2999999999997</v>
      </c>
      <c r="I101" s="36">
        <v>1479.6499999999996</v>
      </c>
      <c r="J101" s="36">
        <v>1492.2999999999997</v>
      </c>
      <c r="K101" s="31">
        <v>1467</v>
      </c>
      <c r="L101" s="31">
        <v>1446</v>
      </c>
      <c r="M101" s="31">
        <v>6.5531300000000003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532.35</v>
      </c>
      <c r="D102" s="36">
        <v>535.98333333333323</v>
      </c>
      <c r="E102" s="36">
        <v>526.96666666666647</v>
      </c>
      <c r="F102" s="36">
        <v>521.58333333333326</v>
      </c>
      <c r="G102" s="36">
        <v>512.56666666666649</v>
      </c>
      <c r="H102" s="36">
        <v>541.36666666666645</v>
      </c>
      <c r="I102" s="36">
        <v>550.3833333333331</v>
      </c>
      <c r="J102" s="36">
        <v>555.76666666666642</v>
      </c>
      <c r="K102" s="31">
        <v>545</v>
      </c>
      <c r="L102" s="31">
        <v>530.6</v>
      </c>
      <c r="M102" s="31">
        <v>18.269030000000001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13.95</v>
      </c>
      <c r="D103" s="36">
        <v>13.783333333333331</v>
      </c>
      <c r="E103" s="36">
        <v>13.366666666666664</v>
      </c>
      <c r="F103" s="36">
        <v>12.783333333333331</v>
      </c>
      <c r="G103" s="36">
        <v>12.366666666666664</v>
      </c>
      <c r="H103" s="36">
        <v>14.366666666666664</v>
      </c>
      <c r="I103" s="36">
        <v>14.783333333333331</v>
      </c>
      <c r="J103" s="36">
        <v>15.366666666666664</v>
      </c>
      <c r="K103" s="31">
        <v>14.2</v>
      </c>
      <c r="L103" s="31">
        <v>13.2</v>
      </c>
      <c r="M103" s="31">
        <v>4140.7609599999996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88.15</v>
      </c>
      <c r="D104" s="36">
        <v>88.316666666666677</v>
      </c>
      <c r="E104" s="36">
        <v>87.733333333333348</v>
      </c>
      <c r="F104" s="36">
        <v>87.316666666666677</v>
      </c>
      <c r="G104" s="36">
        <v>86.733333333333348</v>
      </c>
      <c r="H104" s="36">
        <v>88.733333333333348</v>
      </c>
      <c r="I104" s="36">
        <v>89.316666666666691</v>
      </c>
      <c r="J104" s="36">
        <v>89.733333333333348</v>
      </c>
      <c r="K104" s="31">
        <v>88.9</v>
      </c>
      <c r="L104" s="31">
        <v>87.9</v>
      </c>
      <c r="M104" s="31">
        <v>334.61448999999999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398.25</v>
      </c>
      <c r="D105" s="36">
        <v>397.84999999999997</v>
      </c>
      <c r="E105" s="36">
        <v>396.14999999999992</v>
      </c>
      <c r="F105" s="36">
        <v>394.04999999999995</v>
      </c>
      <c r="G105" s="36">
        <v>392.34999999999991</v>
      </c>
      <c r="H105" s="36">
        <v>399.94999999999993</v>
      </c>
      <c r="I105" s="36">
        <v>401.65</v>
      </c>
      <c r="J105" s="36">
        <v>403.74999999999994</v>
      </c>
      <c r="K105" s="31">
        <v>399.55</v>
      </c>
      <c r="L105" s="31">
        <v>395.75</v>
      </c>
      <c r="M105" s="31">
        <v>13.280099999999999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441.25</v>
      </c>
      <c r="D106" s="36">
        <v>439.8</v>
      </c>
      <c r="E106" s="36">
        <v>436</v>
      </c>
      <c r="F106" s="36">
        <v>430.75</v>
      </c>
      <c r="G106" s="36">
        <v>426.95</v>
      </c>
      <c r="H106" s="36">
        <v>445.05</v>
      </c>
      <c r="I106" s="36">
        <v>448.85000000000008</v>
      </c>
      <c r="J106" s="36">
        <v>454.1</v>
      </c>
      <c r="K106" s="31">
        <v>443.6</v>
      </c>
      <c r="L106" s="31">
        <v>434.55</v>
      </c>
      <c r="M106" s="31">
        <v>16.93787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449.45</v>
      </c>
      <c r="D107" s="36">
        <v>442.55</v>
      </c>
      <c r="E107" s="36">
        <v>433.3</v>
      </c>
      <c r="F107" s="36">
        <v>417.15</v>
      </c>
      <c r="G107" s="36">
        <v>407.9</v>
      </c>
      <c r="H107" s="36">
        <v>458.70000000000005</v>
      </c>
      <c r="I107" s="36">
        <v>467.95000000000005</v>
      </c>
      <c r="J107" s="36">
        <v>484.10000000000008</v>
      </c>
      <c r="K107" s="31">
        <v>451.8</v>
      </c>
      <c r="L107" s="31">
        <v>426.4</v>
      </c>
      <c r="M107" s="31">
        <v>46.625309999999999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2980.2</v>
      </c>
      <c r="D108" s="36">
        <v>2980.1333333333332</v>
      </c>
      <c r="E108" s="36">
        <v>2957.0666666666666</v>
      </c>
      <c r="F108" s="36">
        <v>2933.9333333333334</v>
      </c>
      <c r="G108" s="36">
        <v>2910.8666666666668</v>
      </c>
      <c r="H108" s="36">
        <v>3003.2666666666664</v>
      </c>
      <c r="I108" s="36">
        <v>3026.333333333333</v>
      </c>
      <c r="J108" s="36">
        <v>3049.4666666666662</v>
      </c>
      <c r="K108" s="31">
        <v>3003.2</v>
      </c>
      <c r="L108" s="31">
        <v>2957</v>
      </c>
      <c r="M108" s="31">
        <v>6.7955300000000003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1551.7</v>
      </c>
      <c r="D109" s="36">
        <v>1540.5999999999997</v>
      </c>
      <c r="E109" s="36">
        <v>1526.6999999999994</v>
      </c>
      <c r="F109" s="36">
        <v>1501.6999999999996</v>
      </c>
      <c r="G109" s="36">
        <v>1487.7999999999993</v>
      </c>
      <c r="H109" s="36">
        <v>1565.5999999999995</v>
      </c>
      <c r="I109" s="36">
        <v>1579.4999999999995</v>
      </c>
      <c r="J109" s="36">
        <v>1604.4999999999995</v>
      </c>
      <c r="K109" s="31">
        <v>1554.5</v>
      </c>
      <c r="L109" s="31">
        <v>1515.6</v>
      </c>
      <c r="M109" s="31">
        <v>34.274999999999999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201.05</v>
      </c>
      <c r="D110" s="36">
        <v>197.23333333333335</v>
      </c>
      <c r="E110" s="36">
        <v>191.7166666666667</v>
      </c>
      <c r="F110" s="36">
        <v>182.38333333333335</v>
      </c>
      <c r="G110" s="36">
        <v>176.8666666666667</v>
      </c>
      <c r="H110" s="36">
        <v>206.56666666666669</v>
      </c>
      <c r="I110" s="36">
        <v>212.08333333333334</v>
      </c>
      <c r="J110" s="36">
        <v>221.41666666666669</v>
      </c>
      <c r="K110" s="31">
        <v>202.75</v>
      </c>
      <c r="L110" s="31">
        <v>187.9</v>
      </c>
      <c r="M110" s="31">
        <v>234.51293999999999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1501.45</v>
      </c>
      <c r="D111" s="36">
        <v>1491.2666666666664</v>
      </c>
      <c r="E111" s="36">
        <v>1471.5333333333328</v>
      </c>
      <c r="F111" s="36">
        <v>1441.6166666666663</v>
      </c>
      <c r="G111" s="36">
        <v>1421.8833333333328</v>
      </c>
      <c r="H111" s="36">
        <v>1521.1833333333329</v>
      </c>
      <c r="I111" s="36">
        <v>1540.9166666666665</v>
      </c>
      <c r="J111" s="36">
        <v>1570.833333333333</v>
      </c>
      <c r="K111" s="31">
        <v>1511</v>
      </c>
      <c r="L111" s="31">
        <v>1461.35</v>
      </c>
      <c r="M111" s="31">
        <v>124.89858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120.1</v>
      </c>
      <c r="D112" s="36">
        <v>119.98333333333333</v>
      </c>
      <c r="E112" s="36">
        <v>119.46666666666667</v>
      </c>
      <c r="F112" s="36">
        <v>118.83333333333333</v>
      </c>
      <c r="G112" s="36">
        <v>118.31666666666666</v>
      </c>
      <c r="H112" s="36">
        <v>120.61666666666667</v>
      </c>
      <c r="I112" s="36">
        <v>121.13333333333335</v>
      </c>
      <c r="J112" s="36">
        <v>121.76666666666668</v>
      </c>
      <c r="K112" s="31">
        <v>120.5</v>
      </c>
      <c r="L112" s="31">
        <v>119.35</v>
      </c>
      <c r="M112" s="31">
        <v>200.38925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1104.4000000000001</v>
      </c>
      <c r="D113" s="36">
        <v>1104.0166666666667</v>
      </c>
      <c r="E113" s="36">
        <v>1096.8333333333333</v>
      </c>
      <c r="F113" s="36">
        <v>1089.2666666666667</v>
      </c>
      <c r="G113" s="36">
        <v>1082.0833333333333</v>
      </c>
      <c r="H113" s="36">
        <v>1111.5833333333333</v>
      </c>
      <c r="I113" s="36">
        <v>1118.7666666666667</v>
      </c>
      <c r="J113" s="36">
        <v>1126.3333333333333</v>
      </c>
      <c r="K113" s="31">
        <v>1111.2</v>
      </c>
      <c r="L113" s="31">
        <v>1096.45</v>
      </c>
      <c r="M113" s="31">
        <v>4.67652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791.05</v>
      </c>
      <c r="D114" s="36">
        <v>792.16666666666663</v>
      </c>
      <c r="E114" s="36">
        <v>784.38333333333321</v>
      </c>
      <c r="F114" s="36">
        <v>777.71666666666658</v>
      </c>
      <c r="G114" s="36">
        <v>769.93333333333317</v>
      </c>
      <c r="H114" s="36">
        <v>798.83333333333326</v>
      </c>
      <c r="I114" s="36">
        <v>806.61666666666679</v>
      </c>
      <c r="J114" s="36">
        <v>813.2833333333333</v>
      </c>
      <c r="K114" s="31">
        <v>799.95</v>
      </c>
      <c r="L114" s="31">
        <v>785.5</v>
      </c>
      <c r="M114" s="31">
        <v>50.712620000000001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92.65</v>
      </c>
      <c r="D115" s="36">
        <v>91.216666666666683</v>
      </c>
      <c r="E115" s="36">
        <v>86.233333333333363</v>
      </c>
      <c r="F115" s="36">
        <v>79.816666666666677</v>
      </c>
      <c r="G115" s="36">
        <v>74.833333333333357</v>
      </c>
      <c r="H115" s="36">
        <v>97.633333333333368</v>
      </c>
      <c r="I115" s="36">
        <v>102.61666666666669</v>
      </c>
      <c r="J115" s="36">
        <v>109.03333333333337</v>
      </c>
      <c r="K115" s="31">
        <v>96.2</v>
      </c>
      <c r="L115" s="31">
        <v>84.8</v>
      </c>
      <c r="M115" s="31">
        <v>4759.7524800000001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460.1</v>
      </c>
      <c r="D116" s="36">
        <v>456.84999999999997</v>
      </c>
      <c r="E116" s="36">
        <v>452.69999999999993</v>
      </c>
      <c r="F116" s="36">
        <v>445.29999999999995</v>
      </c>
      <c r="G116" s="36">
        <v>441.14999999999992</v>
      </c>
      <c r="H116" s="36">
        <v>464.24999999999994</v>
      </c>
      <c r="I116" s="36">
        <v>468.39999999999992</v>
      </c>
      <c r="J116" s="36">
        <v>475.79999999999995</v>
      </c>
      <c r="K116" s="31">
        <v>461</v>
      </c>
      <c r="L116" s="31">
        <v>449.45</v>
      </c>
      <c r="M116" s="31">
        <v>143.70803000000001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735.35</v>
      </c>
      <c r="D117" s="36">
        <v>745.1</v>
      </c>
      <c r="E117" s="36">
        <v>722.30000000000007</v>
      </c>
      <c r="F117" s="36">
        <v>709.25</v>
      </c>
      <c r="G117" s="36">
        <v>686.45</v>
      </c>
      <c r="H117" s="36">
        <v>758.15000000000009</v>
      </c>
      <c r="I117" s="36">
        <v>780.95</v>
      </c>
      <c r="J117" s="36">
        <v>794.00000000000011</v>
      </c>
      <c r="K117" s="31">
        <v>767.9</v>
      </c>
      <c r="L117" s="31">
        <v>732.05</v>
      </c>
      <c r="M117" s="31">
        <v>42.467260000000003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451</v>
      </c>
      <c r="D118" s="36">
        <v>453.76666666666665</v>
      </c>
      <c r="E118" s="36">
        <v>447.2833333333333</v>
      </c>
      <c r="F118" s="36">
        <v>443.56666666666666</v>
      </c>
      <c r="G118" s="36">
        <v>437.08333333333331</v>
      </c>
      <c r="H118" s="36">
        <v>457.48333333333329</v>
      </c>
      <c r="I118" s="36">
        <v>463.96666666666664</v>
      </c>
      <c r="J118" s="36">
        <v>467.68333333333328</v>
      </c>
      <c r="K118" s="31">
        <v>460.25</v>
      </c>
      <c r="L118" s="31">
        <v>450.05</v>
      </c>
      <c r="M118" s="31">
        <v>18.49727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847.4</v>
      </c>
      <c r="D119" s="36">
        <v>851.58333333333337</v>
      </c>
      <c r="E119" s="36">
        <v>841.61666666666679</v>
      </c>
      <c r="F119" s="36">
        <v>835.83333333333337</v>
      </c>
      <c r="G119" s="36">
        <v>825.86666666666679</v>
      </c>
      <c r="H119" s="36">
        <v>857.36666666666679</v>
      </c>
      <c r="I119" s="36">
        <v>867.33333333333326</v>
      </c>
      <c r="J119" s="36">
        <v>873.11666666666679</v>
      </c>
      <c r="K119" s="31">
        <v>861.55</v>
      </c>
      <c r="L119" s="31">
        <v>845.8</v>
      </c>
      <c r="M119" s="31">
        <v>27.114439999999998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569.04999999999995</v>
      </c>
      <c r="D120" s="36">
        <v>565.31666666666661</v>
      </c>
      <c r="E120" s="36">
        <v>557.98333333333323</v>
      </c>
      <c r="F120" s="36">
        <v>546.91666666666663</v>
      </c>
      <c r="G120" s="36">
        <v>539.58333333333326</v>
      </c>
      <c r="H120" s="36">
        <v>576.38333333333321</v>
      </c>
      <c r="I120" s="36">
        <v>583.7166666666667</v>
      </c>
      <c r="J120" s="36">
        <v>594.78333333333319</v>
      </c>
      <c r="K120" s="31">
        <v>572.65</v>
      </c>
      <c r="L120" s="31">
        <v>554.25</v>
      </c>
      <c r="M120" s="31">
        <v>19.648119999999999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1853.85</v>
      </c>
      <c r="D121" s="36">
        <v>1850.5833333333333</v>
      </c>
      <c r="E121" s="36">
        <v>1835.7166666666665</v>
      </c>
      <c r="F121" s="36">
        <v>1817.5833333333333</v>
      </c>
      <c r="G121" s="36">
        <v>1802.7166666666665</v>
      </c>
      <c r="H121" s="36">
        <v>1868.7166666666665</v>
      </c>
      <c r="I121" s="36">
        <v>1883.5833333333333</v>
      </c>
      <c r="J121" s="36">
        <v>1901.7166666666665</v>
      </c>
      <c r="K121" s="31">
        <v>1865.45</v>
      </c>
      <c r="L121" s="31">
        <v>1832.45</v>
      </c>
      <c r="M121" s="31">
        <v>48.788629999999998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159.35</v>
      </c>
      <c r="D122" s="36">
        <v>158.51666666666665</v>
      </c>
      <c r="E122" s="36">
        <v>156.73333333333329</v>
      </c>
      <c r="F122" s="36">
        <v>154.11666666666665</v>
      </c>
      <c r="G122" s="36">
        <v>152.33333333333329</v>
      </c>
      <c r="H122" s="36">
        <v>161.1333333333333</v>
      </c>
      <c r="I122" s="36">
        <v>162.91666666666666</v>
      </c>
      <c r="J122" s="36">
        <v>165.5333333333333</v>
      </c>
      <c r="K122" s="31">
        <v>160.30000000000001</v>
      </c>
      <c r="L122" s="31">
        <v>155.9</v>
      </c>
      <c r="M122" s="31">
        <v>181.07291000000001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2539.65</v>
      </c>
      <c r="D123" s="36">
        <v>2543.2166666666667</v>
      </c>
      <c r="E123" s="36">
        <v>2521.4833333333336</v>
      </c>
      <c r="F123" s="36">
        <v>2503.3166666666671</v>
      </c>
      <c r="G123" s="36">
        <v>2481.5833333333339</v>
      </c>
      <c r="H123" s="36">
        <v>2561.3833333333332</v>
      </c>
      <c r="I123" s="36">
        <v>2583.1166666666659</v>
      </c>
      <c r="J123" s="36">
        <v>2601.2833333333328</v>
      </c>
      <c r="K123" s="31">
        <v>2564.9499999999998</v>
      </c>
      <c r="L123" s="31">
        <v>2525.0500000000002</v>
      </c>
      <c r="M123" s="31">
        <v>1.9849300000000001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385.55</v>
      </c>
      <c r="D124" s="36">
        <v>385.08333333333331</v>
      </c>
      <c r="E124" s="36">
        <v>381.66666666666663</v>
      </c>
      <c r="F124" s="36">
        <v>377.7833333333333</v>
      </c>
      <c r="G124" s="36">
        <v>374.36666666666662</v>
      </c>
      <c r="H124" s="36">
        <v>388.96666666666664</v>
      </c>
      <c r="I124" s="36">
        <v>392.38333333333327</v>
      </c>
      <c r="J124" s="36">
        <v>396.26666666666665</v>
      </c>
      <c r="K124" s="31">
        <v>388.5</v>
      </c>
      <c r="L124" s="31">
        <v>381.2</v>
      </c>
      <c r="M124" s="31">
        <v>12.300660000000001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533.65</v>
      </c>
      <c r="D125" s="36">
        <v>536.75</v>
      </c>
      <c r="E125" s="36">
        <v>529</v>
      </c>
      <c r="F125" s="36">
        <v>524.35</v>
      </c>
      <c r="G125" s="36">
        <v>516.6</v>
      </c>
      <c r="H125" s="36">
        <v>541.4</v>
      </c>
      <c r="I125" s="36">
        <v>549.15</v>
      </c>
      <c r="J125" s="36">
        <v>553.79999999999995</v>
      </c>
      <c r="K125" s="31">
        <v>544.5</v>
      </c>
      <c r="L125" s="31">
        <v>532.1</v>
      </c>
      <c r="M125" s="31">
        <v>22.628620000000002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815.25</v>
      </c>
      <c r="D126" s="36">
        <v>814.15</v>
      </c>
      <c r="E126" s="36">
        <v>808.3</v>
      </c>
      <c r="F126" s="36">
        <v>801.35</v>
      </c>
      <c r="G126" s="36">
        <v>795.5</v>
      </c>
      <c r="H126" s="36">
        <v>821.09999999999991</v>
      </c>
      <c r="I126" s="36">
        <v>826.95</v>
      </c>
      <c r="J126" s="36">
        <v>833.89999999999986</v>
      </c>
      <c r="K126" s="31">
        <v>820</v>
      </c>
      <c r="L126" s="31">
        <v>807.2</v>
      </c>
      <c r="M126" s="31">
        <v>40.076590000000003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3433.1</v>
      </c>
      <c r="D127" s="36">
        <v>3424.4</v>
      </c>
      <c r="E127" s="36">
        <v>3408.8</v>
      </c>
      <c r="F127" s="36">
        <v>3384.5</v>
      </c>
      <c r="G127" s="36">
        <v>3368.9</v>
      </c>
      <c r="H127" s="36">
        <v>3448.7000000000003</v>
      </c>
      <c r="I127" s="36">
        <v>3464.2999999999997</v>
      </c>
      <c r="J127" s="36">
        <v>3488.6000000000004</v>
      </c>
      <c r="K127" s="31">
        <v>3440</v>
      </c>
      <c r="L127" s="31">
        <v>3400.1</v>
      </c>
      <c r="M127" s="31">
        <v>24.256460000000001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5944.3</v>
      </c>
      <c r="D128" s="36">
        <v>5900.3833333333341</v>
      </c>
      <c r="E128" s="36">
        <v>5835.7666666666682</v>
      </c>
      <c r="F128" s="36">
        <v>5727.2333333333345</v>
      </c>
      <c r="G128" s="36">
        <v>5662.6166666666686</v>
      </c>
      <c r="H128" s="36">
        <v>6008.9166666666679</v>
      </c>
      <c r="I128" s="36">
        <v>6073.5333333333347</v>
      </c>
      <c r="J128" s="36">
        <v>6182.0666666666675</v>
      </c>
      <c r="K128" s="31">
        <v>5965</v>
      </c>
      <c r="L128" s="31">
        <v>5791.85</v>
      </c>
      <c r="M128" s="31">
        <v>9.5853199999999994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5098.3500000000004</v>
      </c>
      <c r="D129" s="36">
        <v>5076.666666666667</v>
      </c>
      <c r="E129" s="36">
        <v>5003.8833333333341</v>
      </c>
      <c r="F129" s="36">
        <v>4909.416666666667</v>
      </c>
      <c r="G129" s="36">
        <v>4836.6333333333341</v>
      </c>
      <c r="H129" s="36">
        <v>5171.1333333333341</v>
      </c>
      <c r="I129" s="36">
        <v>5243.916666666667</v>
      </c>
      <c r="J129" s="36">
        <v>5338.3833333333341</v>
      </c>
      <c r="K129" s="31">
        <v>5149.45</v>
      </c>
      <c r="L129" s="31">
        <v>4982.2</v>
      </c>
      <c r="M129" s="31">
        <v>4.0165300000000004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1256.3499999999999</v>
      </c>
      <c r="D130" s="36">
        <v>1253.25</v>
      </c>
      <c r="E130" s="36">
        <v>1245.0999999999999</v>
      </c>
      <c r="F130" s="36">
        <v>1233.8499999999999</v>
      </c>
      <c r="G130" s="36">
        <v>1225.6999999999998</v>
      </c>
      <c r="H130" s="36">
        <v>1264.5</v>
      </c>
      <c r="I130" s="36">
        <v>1272.6500000000001</v>
      </c>
      <c r="J130" s="36">
        <v>1283.9000000000001</v>
      </c>
      <c r="K130" s="31">
        <v>1261.4000000000001</v>
      </c>
      <c r="L130" s="31">
        <v>1242</v>
      </c>
      <c r="M130" s="31">
        <v>7.6081399999999997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1703.55</v>
      </c>
      <c r="D131" s="36">
        <v>1694.8166666666666</v>
      </c>
      <c r="E131" s="36">
        <v>1679.7833333333333</v>
      </c>
      <c r="F131" s="36">
        <v>1656.0166666666667</v>
      </c>
      <c r="G131" s="36">
        <v>1640.9833333333333</v>
      </c>
      <c r="H131" s="36">
        <v>1718.5833333333333</v>
      </c>
      <c r="I131" s="36">
        <v>1733.6166666666666</v>
      </c>
      <c r="J131" s="36">
        <v>1757.3833333333332</v>
      </c>
      <c r="K131" s="31">
        <v>1709.85</v>
      </c>
      <c r="L131" s="31">
        <v>1671.05</v>
      </c>
      <c r="M131" s="31">
        <v>33.262279999999997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289.35000000000002</v>
      </c>
      <c r="D132" s="36">
        <v>284.75000000000006</v>
      </c>
      <c r="E132" s="36">
        <v>277.7000000000001</v>
      </c>
      <c r="F132" s="36">
        <v>266.05000000000007</v>
      </c>
      <c r="G132" s="36">
        <v>259.00000000000011</v>
      </c>
      <c r="H132" s="36">
        <v>296.40000000000009</v>
      </c>
      <c r="I132" s="36">
        <v>303.45000000000005</v>
      </c>
      <c r="J132" s="36">
        <v>315.10000000000008</v>
      </c>
      <c r="K132" s="31">
        <v>291.8</v>
      </c>
      <c r="L132" s="31">
        <v>273.10000000000002</v>
      </c>
      <c r="M132" s="31">
        <v>98.351370000000003</v>
      </c>
      <c r="N132" s="1"/>
      <c r="O132" s="1"/>
    </row>
    <row r="133" spans="1:15" ht="12.75" customHeight="1">
      <c r="A133" s="51">
        <v>124</v>
      </c>
      <c r="B133" s="53" t="s">
        <v>861</v>
      </c>
      <c r="C133" s="31">
        <v>1888.6</v>
      </c>
      <c r="D133" s="36">
        <v>1869.8666666666668</v>
      </c>
      <c r="E133" s="36">
        <v>1839.7333333333336</v>
      </c>
      <c r="F133" s="36">
        <v>1790.8666666666668</v>
      </c>
      <c r="G133" s="36">
        <v>1760.7333333333336</v>
      </c>
      <c r="H133" s="36">
        <v>1918.7333333333336</v>
      </c>
      <c r="I133" s="36">
        <v>1948.8666666666668</v>
      </c>
      <c r="J133" s="36">
        <v>1997.7333333333336</v>
      </c>
      <c r="K133" s="31">
        <v>1900</v>
      </c>
      <c r="L133" s="31">
        <v>1821</v>
      </c>
      <c r="M133" s="31">
        <v>15.445970000000001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538.04999999999995</v>
      </c>
      <c r="D134" s="36">
        <v>539.26666666666665</v>
      </c>
      <c r="E134" s="36">
        <v>534.98333333333335</v>
      </c>
      <c r="F134" s="36">
        <v>531.91666666666674</v>
      </c>
      <c r="G134" s="36">
        <v>527.63333333333344</v>
      </c>
      <c r="H134" s="36">
        <v>542.33333333333326</v>
      </c>
      <c r="I134" s="36">
        <v>546.61666666666656</v>
      </c>
      <c r="J134" s="36">
        <v>549.68333333333317</v>
      </c>
      <c r="K134" s="31">
        <v>543.54999999999995</v>
      </c>
      <c r="L134" s="31">
        <v>536.20000000000005</v>
      </c>
      <c r="M134" s="31">
        <v>8.3984799999999993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10353.200000000001</v>
      </c>
      <c r="D135" s="36">
        <v>10386.833333333334</v>
      </c>
      <c r="E135" s="36">
        <v>10278.666666666668</v>
      </c>
      <c r="F135" s="36">
        <v>10204.133333333333</v>
      </c>
      <c r="G135" s="36">
        <v>10095.966666666667</v>
      </c>
      <c r="H135" s="36">
        <v>10461.366666666669</v>
      </c>
      <c r="I135" s="36">
        <v>10569.533333333336</v>
      </c>
      <c r="J135" s="36">
        <v>10644.066666666669</v>
      </c>
      <c r="K135" s="31">
        <v>10495</v>
      </c>
      <c r="L135" s="31">
        <v>10312.299999999999</v>
      </c>
      <c r="M135" s="31">
        <v>6.3547500000000001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704.35</v>
      </c>
      <c r="D136" s="36">
        <v>710.98333333333323</v>
      </c>
      <c r="E136" s="36">
        <v>693.96666666666647</v>
      </c>
      <c r="F136" s="36">
        <v>683.58333333333326</v>
      </c>
      <c r="G136" s="36">
        <v>666.56666666666649</v>
      </c>
      <c r="H136" s="36">
        <v>721.36666666666645</v>
      </c>
      <c r="I136" s="36">
        <v>738.3833333333331</v>
      </c>
      <c r="J136" s="36">
        <v>748.76666666666642</v>
      </c>
      <c r="K136" s="31">
        <v>728</v>
      </c>
      <c r="L136" s="31">
        <v>700.6</v>
      </c>
      <c r="M136" s="31">
        <v>29.510169999999999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1084.8</v>
      </c>
      <c r="D137" s="36">
        <v>1083.75</v>
      </c>
      <c r="E137" s="36">
        <v>1077.5999999999999</v>
      </c>
      <c r="F137" s="36">
        <v>1070.3999999999999</v>
      </c>
      <c r="G137" s="36">
        <v>1064.2499999999998</v>
      </c>
      <c r="H137" s="36">
        <v>1090.95</v>
      </c>
      <c r="I137" s="36">
        <v>1097.1000000000001</v>
      </c>
      <c r="J137" s="36">
        <v>1104.3000000000002</v>
      </c>
      <c r="K137" s="31">
        <v>1089.9000000000001</v>
      </c>
      <c r="L137" s="31">
        <v>1076.55</v>
      </c>
      <c r="M137" s="31">
        <v>20.777909999999999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1018.3</v>
      </c>
      <c r="D138" s="36">
        <v>1032.2666666666667</v>
      </c>
      <c r="E138" s="36">
        <v>997.0333333333333</v>
      </c>
      <c r="F138" s="36">
        <v>975.76666666666665</v>
      </c>
      <c r="G138" s="36">
        <v>940.5333333333333</v>
      </c>
      <c r="H138" s="36">
        <v>1053.5333333333333</v>
      </c>
      <c r="I138" s="36">
        <v>1088.7666666666664</v>
      </c>
      <c r="J138" s="36">
        <v>1110.0333333333333</v>
      </c>
      <c r="K138" s="31">
        <v>1067.5</v>
      </c>
      <c r="L138" s="31">
        <v>1011</v>
      </c>
      <c r="M138" s="31">
        <v>14.430429999999999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98.8</v>
      </c>
      <c r="D139" s="36">
        <v>97.883333333333326</v>
      </c>
      <c r="E139" s="36">
        <v>96.716666666666654</v>
      </c>
      <c r="F139" s="36">
        <v>94.633333333333326</v>
      </c>
      <c r="G139" s="36">
        <v>93.466666666666654</v>
      </c>
      <c r="H139" s="36">
        <v>99.966666666666654</v>
      </c>
      <c r="I139" s="36">
        <v>101.13333333333334</v>
      </c>
      <c r="J139" s="36">
        <v>103.21666666666665</v>
      </c>
      <c r="K139" s="31">
        <v>99.05</v>
      </c>
      <c r="L139" s="31">
        <v>95.8</v>
      </c>
      <c r="M139" s="31">
        <v>280.94326000000001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2601</v>
      </c>
      <c r="D140" s="36">
        <v>2560.4166666666665</v>
      </c>
      <c r="E140" s="36">
        <v>2500.833333333333</v>
      </c>
      <c r="F140" s="36">
        <v>2400.6666666666665</v>
      </c>
      <c r="G140" s="36">
        <v>2341.083333333333</v>
      </c>
      <c r="H140" s="36">
        <v>2660.583333333333</v>
      </c>
      <c r="I140" s="36">
        <v>2720.1666666666661</v>
      </c>
      <c r="J140" s="36">
        <v>2820.333333333333</v>
      </c>
      <c r="K140" s="31">
        <v>2620</v>
      </c>
      <c r="L140" s="31">
        <v>2460.25</v>
      </c>
      <c r="M140" s="31">
        <v>20.572240000000001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120558.8</v>
      </c>
      <c r="D141" s="36">
        <v>120369.61666666665</v>
      </c>
      <c r="E141" s="36">
        <v>119739.23333333331</v>
      </c>
      <c r="F141" s="36">
        <v>118919.66666666666</v>
      </c>
      <c r="G141" s="36">
        <v>118289.28333333331</v>
      </c>
      <c r="H141" s="36">
        <v>121189.18333333331</v>
      </c>
      <c r="I141" s="36">
        <v>121819.56666666664</v>
      </c>
      <c r="J141" s="36">
        <v>122639.1333333333</v>
      </c>
      <c r="K141" s="31">
        <v>121000</v>
      </c>
      <c r="L141" s="31">
        <v>119550.05</v>
      </c>
      <c r="M141" s="31">
        <v>4.2759999999999999E-2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60.3</v>
      </c>
      <c r="D142" s="36">
        <v>60.45000000000001</v>
      </c>
      <c r="E142" s="36">
        <v>59.800000000000018</v>
      </c>
      <c r="F142" s="36">
        <v>59.300000000000011</v>
      </c>
      <c r="G142" s="36">
        <v>58.65000000000002</v>
      </c>
      <c r="H142" s="36">
        <v>60.950000000000017</v>
      </c>
      <c r="I142" s="36">
        <v>61.600000000000009</v>
      </c>
      <c r="J142" s="36">
        <v>62.100000000000016</v>
      </c>
      <c r="K142" s="31">
        <v>61.1</v>
      </c>
      <c r="L142" s="31">
        <v>59.95</v>
      </c>
      <c r="M142" s="31">
        <v>79.245959999999997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1481</v>
      </c>
      <c r="D143" s="36">
        <v>1485.0166666666664</v>
      </c>
      <c r="E143" s="36">
        <v>1462.0833333333328</v>
      </c>
      <c r="F143" s="36">
        <v>1443.1666666666663</v>
      </c>
      <c r="G143" s="36">
        <v>1420.2333333333327</v>
      </c>
      <c r="H143" s="36">
        <v>1503.9333333333329</v>
      </c>
      <c r="I143" s="36">
        <v>1526.8666666666663</v>
      </c>
      <c r="J143" s="36">
        <v>1545.7833333333331</v>
      </c>
      <c r="K143" s="31">
        <v>1507.95</v>
      </c>
      <c r="L143" s="31">
        <v>1466.1</v>
      </c>
      <c r="M143" s="31">
        <v>6.9031500000000001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5152.6499999999996</v>
      </c>
      <c r="D144" s="36">
        <v>5078.7</v>
      </c>
      <c r="E144" s="36">
        <v>4923.95</v>
      </c>
      <c r="F144" s="36">
        <v>4695.25</v>
      </c>
      <c r="G144" s="36">
        <v>4540.5</v>
      </c>
      <c r="H144" s="36">
        <v>5307.4</v>
      </c>
      <c r="I144" s="36">
        <v>5462.15</v>
      </c>
      <c r="J144" s="36">
        <v>5690.8499999999995</v>
      </c>
      <c r="K144" s="31">
        <v>5233.45</v>
      </c>
      <c r="L144" s="31">
        <v>4850</v>
      </c>
      <c r="M144" s="31">
        <v>11.83841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3862.65</v>
      </c>
      <c r="D145" s="36">
        <v>3843.5</v>
      </c>
      <c r="E145" s="36">
        <v>3804</v>
      </c>
      <c r="F145" s="36">
        <v>3745.35</v>
      </c>
      <c r="G145" s="36">
        <v>3705.85</v>
      </c>
      <c r="H145" s="36">
        <v>3902.15</v>
      </c>
      <c r="I145" s="36">
        <v>3941.65</v>
      </c>
      <c r="J145" s="36">
        <v>4000.3</v>
      </c>
      <c r="K145" s="31">
        <v>3883</v>
      </c>
      <c r="L145" s="31">
        <v>3784.85</v>
      </c>
      <c r="M145" s="31">
        <v>2.4841099999999998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24793.3</v>
      </c>
      <c r="D146" s="36">
        <v>24895.8</v>
      </c>
      <c r="E146" s="36">
        <v>24647.599999999999</v>
      </c>
      <c r="F146" s="36">
        <v>24501.899999999998</v>
      </c>
      <c r="G146" s="36">
        <v>24253.699999999997</v>
      </c>
      <c r="H146" s="36">
        <v>25041.5</v>
      </c>
      <c r="I146" s="36">
        <v>25289.700000000004</v>
      </c>
      <c r="J146" s="36">
        <v>25435.4</v>
      </c>
      <c r="K146" s="31">
        <v>25144</v>
      </c>
      <c r="L146" s="31">
        <v>24750.1</v>
      </c>
      <c r="M146" s="31">
        <v>1.0472600000000001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64.900000000000006</v>
      </c>
      <c r="D147" s="36">
        <v>65.283333333333331</v>
      </c>
      <c r="E147" s="36">
        <v>63.716666666666669</v>
      </c>
      <c r="F147" s="36">
        <v>62.533333333333331</v>
      </c>
      <c r="G147" s="36">
        <v>60.966666666666669</v>
      </c>
      <c r="H147" s="36">
        <v>66.466666666666669</v>
      </c>
      <c r="I147" s="36">
        <v>68.033333333333331</v>
      </c>
      <c r="J147" s="36">
        <v>69.216666666666669</v>
      </c>
      <c r="K147" s="31">
        <v>66.849999999999994</v>
      </c>
      <c r="L147" s="31">
        <v>64.099999999999994</v>
      </c>
      <c r="M147" s="31">
        <v>630.40147000000002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191.85</v>
      </c>
      <c r="D148" s="36">
        <v>192.85</v>
      </c>
      <c r="E148" s="36">
        <v>190.14999999999998</v>
      </c>
      <c r="F148" s="36">
        <v>188.45</v>
      </c>
      <c r="G148" s="36">
        <v>185.74999999999997</v>
      </c>
      <c r="H148" s="36">
        <v>194.54999999999998</v>
      </c>
      <c r="I148" s="36">
        <v>197.24999999999997</v>
      </c>
      <c r="J148" s="36">
        <v>198.95</v>
      </c>
      <c r="K148" s="31">
        <v>195.55</v>
      </c>
      <c r="L148" s="31">
        <v>191.15</v>
      </c>
      <c r="M148" s="31">
        <v>194.75251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295.39999999999998</v>
      </c>
      <c r="D149" s="36">
        <v>295.83333333333331</v>
      </c>
      <c r="E149" s="36">
        <v>293.16666666666663</v>
      </c>
      <c r="F149" s="36">
        <v>290.93333333333334</v>
      </c>
      <c r="G149" s="36">
        <v>288.26666666666665</v>
      </c>
      <c r="H149" s="36">
        <v>298.06666666666661</v>
      </c>
      <c r="I149" s="36">
        <v>300.73333333333323</v>
      </c>
      <c r="J149" s="36">
        <v>302.96666666666658</v>
      </c>
      <c r="K149" s="31">
        <v>298.5</v>
      </c>
      <c r="L149" s="31">
        <v>293.60000000000002</v>
      </c>
      <c r="M149" s="31">
        <v>249.00443000000001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178</v>
      </c>
      <c r="D150" s="36">
        <v>175.78333333333333</v>
      </c>
      <c r="E150" s="36">
        <v>172.21666666666667</v>
      </c>
      <c r="F150" s="36">
        <v>166.43333333333334</v>
      </c>
      <c r="G150" s="36">
        <v>162.86666666666667</v>
      </c>
      <c r="H150" s="36">
        <v>181.56666666666666</v>
      </c>
      <c r="I150" s="36">
        <v>185.13333333333333</v>
      </c>
      <c r="J150" s="36">
        <v>190.91666666666666</v>
      </c>
      <c r="K150" s="31">
        <v>179.35</v>
      </c>
      <c r="L150" s="31">
        <v>170</v>
      </c>
      <c r="M150" s="31">
        <v>122.95214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1489.35</v>
      </c>
      <c r="D151" s="36">
        <v>1474.9666666666665</v>
      </c>
      <c r="E151" s="36">
        <v>1454.9833333333329</v>
      </c>
      <c r="F151" s="36">
        <v>1420.6166666666663</v>
      </c>
      <c r="G151" s="36">
        <v>1400.6333333333328</v>
      </c>
      <c r="H151" s="36">
        <v>1509.333333333333</v>
      </c>
      <c r="I151" s="36">
        <v>1529.3166666666666</v>
      </c>
      <c r="J151" s="36">
        <v>1563.6833333333332</v>
      </c>
      <c r="K151" s="31">
        <v>1494.95</v>
      </c>
      <c r="L151" s="31">
        <v>1440.6</v>
      </c>
      <c r="M151" s="31">
        <v>11.961880000000001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4166</v>
      </c>
      <c r="D152" s="36">
        <v>4165.3</v>
      </c>
      <c r="E152" s="36">
        <v>4110.7000000000007</v>
      </c>
      <c r="F152" s="36">
        <v>4055.4000000000005</v>
      </c>
      <c r="G152" s="36">
        <v>4000.8000000000011</v>
      </c>
      <c r="H152" s="36">
        <v>4220.6000000000004</v>
      </c>
      <c r="I152" s="36">
        <v>4275.2000000000007</v>
      </c>
      <c r="J152" s="36">
        <v>4330.5</v>
      </c>
      <c r="K152" s="31">
        <v>4219.8999999999996</v>
      </c>
      <c r="L152" s="31">
        <v>4110</v>
      </c>
      <c r="M152" s="31">
        <v>1.6057999999999999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324.39999999999998</v>
      </c>
      <c r="D153" s="36">
        <v>321.56666666666666</v>
      </c>
      <c r="E153" s="36">
        <v>315.18333333333334</v>
      </c>
      <c r="F153" s="36">
        <v>305.9666666666667</v>
      </c>
      <c r="G153" s="36">
        <v>299.58333333333337</v>
      </c>
      <c r="H153" s="36">
        <v>330.7833333333333</v>
      </c>
      <c r="I153" s="36">
        <v>337.16666666666663</v>
      </c>
      <c r="J153" s="36">
        <v>346.38333333333327</v>
      </c>
      <c r="K153" s="31">
        <v>327.95</v>
      </c>
      <c r="L153" s="31">
        <v>312.35000000000002</v>
      </c>
      <c r="M153" s="31">
        <v>63.69135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195.95</v>
      </c>
      <c r="D154" s="36">
        <v>195.16666666666666</v>
      </c>
      <c r="E154" s="36">
        <v>194.0333333333333</v>
      </c>
      <c r="F154" s="36">
        <v>192.11666666666665</v>
      </c>
      <c r="G154" s="36">
        <v>190.98333333333329</v>
      </c>
      <c r="H154" s="36">
        <v>197.08333333333331</v>
      </c>
      <c r="I154" s="36">
        <v>198.2166666666667</v>
      </c>
      <c r="J154" s="36">
        <v>200.13333333333333</v>
      </c>
      <c r="K154" s="31">
        <v>196.3</v>
      </c>
      <c r="L154" s="31">
        <v>193.25</v>
      </c>
      <c r="M154" s="31">
        <v>152.57293999999999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37678.050000000003</v>
      </c>
      <c r="D155" s="36">
        <v>37641.01666666667</v>
      </c>
      <c r="E155" s="36">
        <v>37457.03333333334</v>
      </c>
      <c r="F155" s="36">
        <v>37236.01666666667</v>
      </c>
      <c r="G155" s="36">
        <v>37052.03333333334</v>
      </c>
      <c r="H155" s="36">
        <v>37862.03333333334</v>
      </c>
      <c r="I155" s="36">
        <v>38046.016666666663</v>
      </c>
      <c r="J155" s="36">
        <v>38267.03333333334</v>
      </c>
      <c r="K155" s="31">
        <v>37825</v>
      </c>
      <c r="L155" s="31">
        <v>37420</v>
      </c>
      <c r="M155" s="31">
        <v>0.16897999999999999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1568.45</v>
      </c>
      <c r="D156" s="36">
        <v>1567.7833333333335</v>
      </c>
      <c r="E156" s="36">
        <v>1552.2666666666671</v>
      </c>
      <c r="F156" s="36">
        <v>1536.0833333333335</v>
      </c>
      <c r="G156" s="36">
        <v>1520.5666666666671</v>
      </c>
      <c r="H156" s="36">
        <v>1583.9666666666672</v>
      </c>
      <c r="I156" s="36">
        <v>1599.4833333333336</v>
      </c>
      <c r="J156" s="36">
        <v>1615.6666666666672</v>
      </c>
      <c r="K156" s="31">
        <v>1583.3</v>
      </c>
      <c r="L156" s="31">
        <v>1551.6</v>
      </c>
      <c r="M156" s="31">
        <v>4.8722300000000001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606.15</v>
      </c>
      <c r="D157" s="36">
        <v>608.58333333333337</v>
      </c>
      <c r="E157" s="36">
        <v>600.76666666666677</v>
      </c>
      <c r="F157" s="36">
        <v>595.38333333333344</v>
      </c>
      <c r="G157" s="36">
        <v>587.56666666666683</v>
      </c>
      <c r="H157" s="36">
        <v>613.9666666666667</v>
      </c>
      <c r="I157" s="36">
        <v>621.7833333333333</v>
      </c>
      <c r="J157" s="36">
        <v>627.16666666666663</v>
      </c>
      <c r="K157" s="31">
        <v>616.4</v>
      </c>
      <c r="L157" s="31">
        <v>603.20000000000005</v>
      </c>
      <c r="M157" s="31">
        <v>78.051259999999999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942.85</v>
      </c>
      <c r="D158" s="36">
        <v>941.43333333333339</v>
      </c>
      <c r="E158" s="36">
        <v>921.41666666666674</v>
      </c>
      <c r="F158" s="36">
        <v>899.98333333333335</v>
      </c>
      <c r="G158" s="36">
        <v>879.9666666666667</v>
      </c>
      <c r="H158" s="36">
        <v>962.86666666666679</v>
      </c>
      <c r="I158" s="36">
        <v>982.88333333333344</v>
      </c>
      <c r="J158" s="36">
        <v>1004.3166666666668</v>
      </c>
      <c r="K158" s="31">
        <v>961.45</v>
      </c>
      <c r="L158" s="31">
        <v>920</v>
      </c>
      <c r="M158" s="31">
        <v>43.682429999999997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6859.3</v>
      </c>
      <c r="D159" s="36">
        <v>6779.3833333333341</v>
      </c>
      <c r="E159" s="36">
        <v>6661.6166666666686</v>
      </c>
      <c r="F159" s="36">
        <v>6463.9333333333343</v>
      </c>
      <c r="G159" s="36">
        <v>6346.1666666666688</v>
      </c>
      <c r="H159" s="36">
        <v>6977.0666666666684</v>
      </c>
      <c r="I159" s="36">
        <v>7094.833333333333</v>
      </c>
      <c r="J159" s="36">
        <v>7292.5166666666682</v>
      </c>
      <c r="K159" s="31">
        <v>6897.15</v>
      </c>
      <c r="L159" s="31">
        <v>6581.7</v>
      </c>
      <c r="M159" s="31">
        <v>7.5754299999999999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212.1</v>
      </c>
      <c r="D160" s="36">
        <v>211.75</v>
      </c>
      <c r="E160" s="36">
        <v>209.9</v>
      </c>
      <c r="F160" s="36">
        <v>207.70000000000002</v>
      </c>
      <c r="G160" s="36">
        <v>205.85000000000002</v>
      </c>
      <c r="H160" s="36">
        <v>213.95</v>
      </c>
      <c r="I160" s="36">
        <v>215.8</v>
      </c>
      <c r="J160" s="36">
        <v>217.99999999999997</v>
      </c>
      <c r="K160" s="31">
        <v>213.6</v>
      </c>
      <c r="L160" s="31">
        <v>209.55</v>
      </c>
      <c r="M160" s="31">
        <v>83.578879999999998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423.1</v>
      </c>
      <c r="D161" s="36">
        <v>422.4666666666667</v>
      </c>
      <c r="E161" s="36">
        <v>416.18333333333339</v>
      </c>
      <c r="F161" s="36">
        <v>409.26666666666671</v>
      </c>
      <c r="G161" s="36">
        <v>402.98333333333341</v>
      </c>
      <c r="H161" s="36">
        <v>429.38333333333338</v>
      </c>
      <c r="I161" s="36">
        <v>435.66666666666669</v>
      </c>
      <c r="J161" s="36">
        <v>442.58333333333337</v>
      </c>
      <c r="K161" s="31">
        <v>428.75</v>
      </c>
      <c r="L161" s="31">
        <v>415.55</v>
      </c>
      <c r="M161" s="31">
        <v>225.25232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17159.099999999999</v>
      </c>
      <c r="D162" s="36">
        <v>17230.683333333334</v>
      </c>
      <c r="E162" s="36">
        <v>17051.416666666668</v>
      </c>
      <c r="F162" s="36">
        <v>16943.733333333334</v>
      </c>
      <c r="G162" s="36">
        <v>16764.466666666667</v>
      </c>
      <c r="H162" s="36">
        <v>17338.366666666669</v>
      </c>
      <c r="I162" s="36">
        <v>17517.633333333331</v>
      </c>
      <c r="J162" s="36">
        <v>17625.316666666669</v>
      </c>
      <c r="K162" s="31">
        <v>17409.95</v>
      </c>
      <c r="L162" s="31">
        <v>17123</v>
      </c>
      <c r="M162" s="31">
        <v>3.4470000000000001E-2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2634.3</v>
      </c>
      <c r="D163" s="36">
        <v>2624.1</v>
      </c>
      <c r="E163" s="36">
        <v>2610.1999999999998</v>
      </c>
      <c r="F163" s="36">
        <v>2586.1</v>
      </c>
      <c r="G163" s="36">
        <v>2572.1999999999998</v>
      </c>
      <c r="H163" s="36">
        <v>2648.2</v>
      </c>
      <c r="I163" s="36">
        <v>2662.1000000000004</v>
      </c>
      <c r="J163" s="36">
        <v>2686.2</v>
      </c>
      <c r="K163" s="31">
        <v>2638</v>
      </c>
      <c r="L163" s="31">
        <v>2600</v>
      </c>
      <c r="M163" s="31">
        <v>4.5130600000000003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3364.5</v>
      </c>
      <c r="D164" s="36">
        <v>3385</v>
      </c>
      <c r="E164" s="36">
        <v>3296.05</v>
      </c>
      <c r="F164" s="36">
        <v>3227.6000000000004</v>
      </c>
      <c r="G164" s="36">
        <v>3138.6500000000005</v>
      </c>
      <c r="H164" s="36">
        <v>3453.45</v>
      </c>
      <c r="I164" s="36">
        <v>3542.3999999999996</v>
      </c>
      <c r="J164" s="36">
        <v>3610.8499999999995</v>
      </c>
      <c r="K164" s="31">
        <v>3473.95</v>
      </c>
      <c r="L164" s="31">
        <v>3316.55</v>
      </c>
      <c r="M164" s="31">
        <v>25.570319999999999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89.9</v>
      </c>
      <c r="D165" s="36">
        <v>89.95</v>
      </c>
      <c r="E165" s="36">
        <v>89.2</v>
      </c>
      <c r="F165" s="36">
        <v>88.5</v>
      </c>
      <c r="G165" s="36">
        <v>87.75</v>
      </c>
      <c r="H165" s="36">
        <v>90.65</v>
      </c>
      <c r="I165" s="36">
        <v>91.4</v>
      </c>
      <c r="J165" s="36">
        <v>92.100000000000009</v>
      </c>
      <c r="K165" s="31">
        <v>90.7</v>
      </c>
      <c r="L165" s="31">
        <v>89.25</v>
      </c>
      <c r="M165" s="31">
        <v>469.01038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808.4</v>
      </c>
      <c r="D166" s="36">
        <v>810.4</v>
      </c>
      <c r="E166" s="36">
        <v>796.9</v>
      </c>
      <c r="F166" s="36">
        <v>785.4</v>
      </c>
      <c r="G166" s="36">
        <v>771.9</v>
      </c>
      <c r="H166" s="36">
        <v>821.9</v>
      </c>
      <c r="I166" s="36">
        <v>835.4</v>
      </c>
      <c r="J166" s="36">
        <v>846.9</v>
      </c>
      <c r="K166" s="31">
        <v>823.9</v>
      </c>
      <c r="L166" s="31">
        <v>798.9</v>
      </c>
      <c r="M166" s="31">
        <v>7.1751100000000001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5653.45</v>
      </c>
      <c r="D167" s="36">
        <v>5667.5166666666664</v>
      </c>
      <c r="E167" s="36">
        <v>5615.9333333333325</v>
      </c>
      <c r="F167" s="36">
        <v>5578.4166666666661</v>
      </c>
      <c r="G167" s="36">
        <v>5526.8333333333321</v>
      </c>
      <c r="H167" s="36">
        <v>5705.0333333333328</v>
      </c>
      <c r="I167" s="36">
        <v>5756.6166666666668</v>
      </c>
      <c r="J167" s="36">
        <v>5794.1333333333332</v>
      </c>
      <c r="K167" s="31">
        <v>5719.1</v>
      </c>
      <c r="L167" s="31">
        <v>5630</v>
      </c>
      <c r="M167" s="31">
        <v>3.5125600000000001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434.85</v>
      </c>
      <c r="D168" s="36">
        <v>430.66666666666669</v>
      </c>
      <c r="E168" s="36">
        <v>424.18333333333339</v>
      </c>
      <c r="F168" s="36">
        <v>413.51666666666671</v>
      </c>
      <c r="G168" s="36">
        <v>407.03333333333342</v>
      </c>
      <c r="H168" s="36">
        <v>441.33333333333337</v>
      </c>
      <c r="I168" s="36">
        <v>447.81666666666661</v>
      </c>
      <c r="J168" s="36">
        <v>458.48333333333335</v>
      </c>
      <c r="K168" s="31">
        <v>437.15</v>
      </c>
      <c r="L168" s="31">
        <v>420</v>
      </c>
      <c r="M168" s="31">
        <v>74.650289999999998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232.1</v>
      </c>
      <c r="D169" s="36">
        <v>233.6</v>
      </c>
      <c r="E169" s="36">
        <v>229.6</v>
      </c>
      <c r="F169" s="36">
        <v>227.1</v>
      </c>
      <c r="G169" s="36">
        <v>223.1</v>
      </c>
      <c r="H169" s="36">
        <v>236.1</v>
      </c>
      <c r="I169" s="36">
        <v>240.1</v>
      </c>
      <c r="J169" s="36">
        <v>242.6</v>
      </c>
      <c r="K169" s="31">
        <v>237.6</v>
      </c>
      <c r="L169" s="31">
        <v>231.1</v>
      </c>
      <c r="M169" s="31">
        <v>299.72018000000003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1164.5999999999999</v>
      </c>
      <c r="D170" s="36">
        <v>1182.0166666666667</v>
      </c>
      <c r="E170" s="36">
        <v>1132.7333333333333</v>
      </c>
      <c r="F170" s="36">
        <v>1100.8666666666668</v>
      </c>
      <c r="G170" s="36">
        <v>1051.5833333333335</v>
      </c>
      <c r="H170" s="36">
        <v>1213.8833333333332</v>
      </c>
      <c r="I170" s="36">
        <v>1263.1666666666665</v>
      </c>
      <c r="J170" s="36">
        <v>1295.0333333333331</v>
      </c>
      <c r="K170" s="31">
        <v>1231.3</v>
      </c>
      <c r="L170" s="31">
        <v>1150.1500000000001</v>
      </c>
      <c r="M170" s="31">
        <v>24.842949999999998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1041.45</v>
      </c>
      <c r="D171" s="36">
        <v>1045.4833333333333</v>
      </c>
      <c r="E171" s="36">
        <v>1032.7666666666667</v>
      </c>
      <c r="F171" s="36">
        <v>1024.0833333333333</v>
      </c>
      <c r="G171" s="36">
        <v>1011.3666666666666</v>
      </c>
      <c r="H171" s="36">
        <v>1054.1666666666667</v>
      </c>
      <c r="I171" s="36">
        <v>1066.8833333333334</v>
      </c>
      <c r="J171" s="36">
        <v>1075.5666666666668</v>
      </c>
      <c r="K171" s="31">
        <v>1058.2</v>
      </c>
      <c r="L171" s="31">
        <v>1036.8</v>
      </c>
      <c r="M171" s="31">
        <v>4.4089200000000002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442.1</v>
      </c>
      <c r="D172" s="36">
        <v>443.63333333333338</v>
      </c>
      <c r="E172" s="36">
        <v>432.51666666666677</v>
      </c>
      <c r="F172" s="36">
        <v>422.93333333333339</v>
      </c>
      <c r="G172" s="36">
        <v>411.81666666666678</v>
      </c>
      <c r="H172" s="36">
        <v>453.21666666666675</v>
      </c>
      <c r="I172" s="36">
        <v>464.33333333333343</v>
      </c>
      <c r="J172" s="36">
        <v>473.91666666666674</v>
      </c>
      <c r="K172" s="31">
        <v>454.75</v>
      </c>
      <c r="L172" s="31">
        <v>434.05</v>
      </c>
      <c r="M172" s="31">
        <v>237.42544000000001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2464.15</v>
      </c>
      <c r="D173" s="36">
        <v>2460.5833333333335</v>
      </c>
      <c r="E173" s="36">
        <v>2446.2166666666672</v>
      </c>
      <c r="F173" s="36">
        <v>2428.2833333333338</v>
      </c>
      <c r="G173" s="36">
        <v>2413.9166666666674</v>
      </c>
      <c r="H173" s="36">
        <v>2478.5166666666669</v>
      </c>
      <c r="I173" s="36">
        <v>2492.8833333333328</v>
      </c>
      <c r="J173" s="36">
        <v>2510.8166666666666</v>
      </c>
      <c r="K173" s="31">
        <v>2474.9499999999998</v>
      </c>
      <c r="L173" s="31">
        <v>2442.65</v>
      </c>
      <c r="M173" s="31">
        <v>84.861770000000007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110.95</v>
      </c>
      <c r="D174" s="36">
        <v>109.43333333333332</v>
      </c>
      <c r="E174" s="36">
        <v>106.61666666666665</v>
      </c>
      <c r="F174" s="36">
        <v>102.28333333333332</v>
      </c>
      <c r="G174" s="36">
        <v>99.46666666666664</v>
      </c>
      <c r="H174" s="36">
        <v>113.76666666666665</v>
      </c>
      <c r="I174" s="36">
        <v>116.58333333333334</v>
      </c>
      <c r="J174" s="36">
        <v>120.91666666666666</v>
      </c>
      <c r="K174" s="31">
        <v>112.25</v>
      </c>
      <c r="L174" s="31">
        <v>105.1</v>
      </c>
      <c r="M174" s="31">
        <v>1778.3448699999999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767.8</v>
      </c>
      <c r="D175" s="36">
        <v>765.6</v>
      </c>
      <c r="E175" s="36">
        <v>757.45</v>
      </c>
      <c r="F175" s="36">
        <v>747.1</v>
      </c>
      <c r="G175" s="36">
        <v>738.95</v>
      </c>
      <c r="H175" s="36">
        <v>775.95</v>
      </c>
      <c r="I175" s="36">
        <v>784.09999999999991</v>
      </c>
      <c r="J175" s="36">
        <v>794.45</v>
      </c>
      <c r="K175" s="31">
        <v>773.75</v>
      </c>
      <c r="L175" s="31">
        <v>755.25</v>
      </c>
      <c r="M175" s="31">
        <v>26.41527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1469.85</v>
      </c>
      <c r="D176" s="36">
        <v>1467.4666666666665</v>
      </c>
      <c r="E176" s="36">
        <v>1457.333333333333</v>
      </c>
      <c r="F176" s="36">
        <v>1444.8166666666666</v>
      </c>
      <c r="G176" s="36">
        <v>1434.6833333333332</v>
      </c>
      <c r="H176" s="36">
        <v>1479.9833333333329</v>
      </c>
      <c r="I176" s="36">
        <v>1490.1166666666666</v>
      </c>
      <c r="J176" s="36">
        <v>1502.6333333333328</v>
      </c>
      <c r="K176" s="31">
        <v>1477.6</v>
      </c>
      <c r="L176" s="31">
        <v>1454.95</v>
      </c>
      <c r="M176" s="31">
        <v>29.532150000000001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623.65</v>
      </c>
      <c r="D177" s="36">
        <v>624.6</v>
      </c>
      <c r="E177" s="36">
        <v>621.45000000000005</v>
      </c>
      <c r="F177" s="36">
        <v>619.25</v>
      </c>
      <c r="G177" s="36">
        <v>616.1</v>
      </c>
      <c r="H177" s="36">
        <v>626.80000000000007</v>
      </c>
      <c r="I177" s="36">
        <v>629.94999999999993</v>
      </c>
      <c r="J177" s="36">
        <v>632.15000000000009</v>
      </c>
      <c r="K177" s="31">
        <v>627.75</v>
      </c>
      <c r="L177" s="31">
        <v>622.4</v>
      </c>
      <c r="M177" s="31">
        <v>158.13797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28733.05</v>
      </c>
      <c r="D178" s="36">
        <v>28696.916666666668</v>
      </c>
      <c r="E178" s="36">
        <v>28501.833333333336</v>
      </c>
      <c r="F178" s="36">
        <v>28270.616666666669</v>
      </c>
      <c r="G178" s="36">
        <v>28075.533333333336</v>
      </c>
      <c r="H178" s="36">
        <v>28928.133333333335</v>
      </c>
      <c r="I178" s="36">
        <v>29123.216666666671</v>
      </c>
      <c r="J178" s="36">
        <v>29354.433333333334</v>
      </c>
      <c r="K178" s="31">
        <v>28892</v>
      </c>
      <c r="L178" s="31">
        <v>28465.7</v>
      </c>
      <c r="M178" s="31">
        <v>0.16406000000000001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2118.3000000000002</v>
      </c>
      <c r="D179" s="36">
        <v>2084.4666666666667</v>
      </c>
      <c r="E179" s="36">
        <v>2038.9333333333334</v>
      </c>
      <c r="F179" s="36">
        <v>1959.5666666666666</v>
      </c>
      <c r="G179" s="36">
        <v>1914.0333333333333</v>
      </c>
      <c r="H179" s="36">
        <v>2163.8333333333335</v>
      </c>
      <c r="I179" s="36">
        <v>2209.3666666666672</v>
      </c>
      <c r="J179" s="36">
        <v>2288.7333333333336</v>
      </c>
      <c r="K179" s="31">
        <v>2130</v>
      </c>
      <c r="L179" s="31">
        <v>2005.1</v>
      </c>
      <c r="M179" s="31">
        <v>23.849039999999999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3918.05</v>
      </c>
      <c r="D180" s="36">
        <v>3916.2833333333333</v>
      </c>
      <c r="E180" s="36">
        <v>3882.5666666666666</v>
      </c>
      <c r="F180" s="36">
        <v>3847.0833333333335</v>
      </c>
      <c r="G180" s="36">
        <v>3813.3666666666668</v>
      </c>
      <c r="H180" s="36">
        <v>3951.7666666666664</v>
      </c>
      <c r="I180" s="36">
        <v>3985.4833333333327</v>
      </c>
      <c r="J180" s="36">
        <v>4020.9666666666662</v>
      </c>
      <c r="K180" s="31">
        <v>3950</v>
      </c>
      <c r="L180" s="31">
        <v>3880.8</v>
      </c>
      <c r="M180" s="31">
        <v>2.1319400000000002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558.1</v>
      </c>
      <c r="D181" s="36">
        <v>558.56666666666661</v>
      </c>
      <c r="E181" s="36">
        <v>554.88333333333321</v>
      </c>
      <c r="F181" s="36">
        <v>551.66666666666663</v>
      </c>
      <c r="G181" s="36">
        <v>547.98333333333323</v>
      </c>
      <c r="H181" s="36">
        <v>561.78333333333319</v>
      </c>
      <c r="I181" s="36">
        <v>565.46666666666658</v>
      </c>
      <c r="J181" s="36">
        <v>568.68333333333317</v>
      </c>
      <c r="K181" s="31">
        <v>562.25</v>
      </c>
      <c r="L181" s="31">
        <v>555.35</v>
      </c>
      <c r="M181" s="31">
        <v>5.52515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2421.4</v>
      </c>
      <c r="D182" s="36">
        <v>2419.1333333333332</v>
      </c>
      <c r="E182" s="36">
        <v>2401.5166666666664</v>
      </c>
      <c r="F182" s="36">
        <v>2381.6333333333332</v>
      </c>
      <c r="G182" s="36">
        <v>2364.0166666666664</v>
      </c>
      <c r="H182" s="36">
        <v>2439.0166666666664</v>
      </c>
      <c r="I182" s="36">
        <v>2456.6333333333332</v>
      </c>
      <c r="J182" s="36">
        <v>2476.5166666666664</v>
      </c>
      <c r="K182" s="31">
        <v>2436.75</v>
      </c>
      <c r="L182" s="31">
        <v>2399.25</v>
      </c>
      <c r="M182" s="31">
        <v>5.0720200000000002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1231.3</v>
      </c>
      <c r="D183" s="36">
        <v>1231.8166666666666</v>
      </c>
      <c r="E183" s="36">
        <v>1223.7333333333331</v>
      </c>
      <c r="F183" s="36">
        <v>1216.1666666666665</v>
      </c>
      <c r="G183" s="36">
        <v>1208.083333333333</v>
      </c>
      <c r="H183" s="36">
        <v>1239.3833333333332</v>
      </c>
      <c r="I183" s="36">
        <v>1247.4666666666667</v>
      </c>
      <c r="J183" s="36">
        <v>1255.0333333333333</v>
      </c>
      <c r="K183" s="31">
        <v>1239.9000000000001</v>
      </c>
      <c r="L183" s="31">
        <v>1224.25</v>
      </c>
      <c r="M183" s="31">
        <v>23.411899999999999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688.9</v>
      </c>
      <c r="D184" s="36">
        <v>689.83333333333337</v>
      </c>
      <c r="E184" s="36">
        <v>682.2166666666667</v>
      </c>
      <c r="F184" s="36">
        <v>675.5333333333333</v>
      </c>
      <c r="G184" s="36">
        <v>667.91666666666663</v>
      </c>
      <c r="H184" s="36">
        <v>696.51666666666677</v>
      </c>
      <c r="I184" s="36">
        <v>704.13333333333333</v>
      </c>
      <c r="J184" s="36">
        <v>710.81666666666683</v>
      </c>
      <c r="K184" s="31">
        <v>697.45</v>
      </c>
      <c r="L184" s="31">
        <v>683.15</v>
      </c>
      <c r="M184" s="31">
        <v>12.040050000000001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696.15</v>
      </c>
      <c r="D185" s="36">
        <v>697.7166666666667</v>
      </c>
      <c r="E185" s="36">
        <v>691.18333333333339</v>
      </c>
      <c r="F185" s="36">
        <v>686.2166666666667</v>
      </c>
      <c r="G185" s="36">
        <v>679.68333333333339</v>
      </c>
      <c r="H185" s="36">
        <v>702.68333333333339</v>
      </c>
      <c r="I185" s="36">
        <v>709.2166666666667</v>
      </c>
      <c r="J185" s="36">
        <v>714.18333333333339</v>
      </c>
      <c r="K185" s="31">
        <v>704.25</v>
      </c>
      <c r="L185" s="31">
        <v>692.75</v>
      </c>
      <c r="M185" s="31">
        <v>9.4177599999999995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1008.4</v>
      </c>
      <c r="D186" s="36">
        <v>1011.2999999999998</v>
      </c>
      <c r="E186" s="36">
        <v>1003.2999999999997</v>
      </c>
      <c r="F186" s="36">
        <v>998.19999999999993</v>
      </c>
      <c r="G186" s="36">
        <v>990.19999999999982</v>
      </c>
      <c r="H186" s="36">
        <v>1016.3999999999996</v>
      </c>
      <c r="I186" s="36">
        <v>1024.3999999999999</v>
      </c>
      <c r="J186" s="36">
        <v>1029.4999999999995</v>
      </c>
      <c r="K186" s="31">
        <v>1019.3</v>
      </c>
      <c r="L186" s="31">
        <v>1006.2</v>
      </c>
      <c r="M186" s="31">
        <v>11.24981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1749.65</v>
      </c>
      <c r="D187" s="36">
        <v>1742.7666666666664</v>
      </c>
      <c r="E187" s="36">
        <v>1727.9833333333329</v>
      </c>
      <c r="F187" s="36">
        <v>1706.3166666666664</v>
      </c>
      <c r="G187" s="36">
        <v>1691.5333333333328</v>
      </c>
      <c r="H187" s="36">
        <v>1764.4333333333329</v>
      </c>
      <c r="I187" s="36">
        <v>1779.2166666666667</v>
      </c>
      <c r="J187" s="36">
        <v>1800.883333333333</v>
      </c>
      <c r="K187" s="31">
        <v>1757.55</v>
      </c>
      <c r="L187" s="31">
        <v>1721.1</v>
      </c>
      <c r="M187" s="31">
        <v>6.6090200000000001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950.45</v>
      </c>
      <c r="D188" s="36">
        <v>951.7833333333333</v>
      </c>
      <c r="E188" s="36">
        <v>942.76666666666665</v>
      </c>
      <c r="F188" s="36">
        <v>935.08333333333337</v>
      </c>
      <c r="G188" s="36">
        <v>926.06666666666672</v>
      </c>
      <c r="H188" s="36">
        <v>959.46666666666658</v>
      </c>
      <c r="I188" s="36">
        <v>968.48333333333323</v>
      </c>
      <c r="J188" s="36">
        <v>976.16666666666652</v>
      </c>
      <c r="K188" s="31">
        <v>960.8</v>
      </c>
      <c r="L188" s="31">
        <v>944.1</v>
      </c>
      <c r="M188" s="31">
        <v>19.80762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8985.65</v>
      </c>
      <c r="D189" s="36">
        <v>9029.6333333333332</v>
      </c>
      <c r="E189" s="36">
        <v>8876.0166666666664</v>
      </c>
      <c r="F189" s="36">
        <v>8766.3833333333332</v>
      </c>
      <c r="G189" s="36">
        <v>8612.7666666666664</v>
      </c>
      <c r="H189" s="36">
        <v>9139.2666666666664</v>
      </c>
      <c r="I189" s="36">
        <v>9292.8833333333314</v>
      </c>
      <c r="J189" s="36">
        <v>9402.5166666666664</v>
      </c>
      <c r="K189" s="31">
        <v>9183.25</v>
      </c>
      <c r="L189" s="31">
        <v>8920</v>
      </c>
      <c r="M189" s="31">
        <v>3.7638600000000002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719.75</v>
      </c>
      <c r="D190" s="36">
        <v>721.01666666666677</v>
      </c>
      <c r="E190" s="36">
        <v>717.33333333333348</v>
      </c>
      <c r="F190" s="36">
        <v>714.91666666666674</v>
      </c>
      <c r="G190" s="36">
        <v>711.23333333333346</v>
      </c>
      <c r="H190" s="36">
        <v>723.43333333333351</v>
      </c>
      <c r="I190" s="36">
        <v>727.11666666666667</v>
      </c>
      <c r="J190" s="36">
        <v>729.53333333333353</v>
      </c>
      <c r="K190" s="31">
        <v>724.7</v>
      </c>
      <c r="L190" s="31">
        <v>718.6</v>
      </c>
      <c r="M190" s="31">
        <v>67.323520000000002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335.4</v>
      </c>
      <c r="D191" s="36">
        <v>337.43333333333334</v>
      </c>
      <c r="E191" s="36">
        <v>332.9666666666667</v>
      </c>
      <c r="F191" s="36">
        <v>330.53333333333336</v>
      </c>
      <c r="G191" s="36">
        <v>326.06666666666672</v>
      </c>
      <c r="H191" s="36">
        <v>339.86666666666667</v>
      </c>
      <c r="I191" s="36">
        <v>344.33333333333326</v>
      </c>
      <c r="J191" s="36">
        <v>346.76666666666665</v>
      </c>
      <c r="K191" s="31">
        <v>341.9</v>
      </c>
      <c r="L191" s="31">
        <v>335</v>
      </c>
      <c r="M191" s="31">
        <v>165.60229000000001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132</v>
      </c>
      <c r="D192" s="36">
        <v>132.25</v>
      </c>
      <c r="E192" s="36">
        <v>131.25</v>
      </c>
      <c r="F192" s="36">
        <v>130.5</v>
      </c>
      <c r="G192" s="36">
        <v>129.5</v>
      </c>
      <c r="H192" s="36">
        <v>133</v>
      </c>
      <c r="I192" s="36">
        <v>134</v>
      </c>
      <c r="J192" s="36">
        <v>134.75</v>
      </c>
      <c r="K192" s="31">
        <v>133.25</v>
      </c>
      <c r="L192" s="31">
        <v>131.5</v>
      </c>
      <c r="M192" s="31">
        <v>433.72143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3667.25</v>
      </c>
      <c r="D193" s="36">
        <v>3657.6166666666668</v>
      </c>
      <c r="E193" s="36">
        <v>3637.2333333333336</v>
      </c>
      <c r="F193" s="36">
        <v>3607.2166666666667</v>
      </c>
      <c r="G193" s="36">
        <v>3586.8333333333335</v>
      </c>
      <c r="H193" s="36">
        <v>3687.6333333333337</v>
      </c>
      <c r="I193" s="36">
        <v>3708.0166666666669</v>
      </c>
      <c r="J193" s="36">
        <v>3738.0333333333338</v>
      </c>
      <c r="K193" s="31">
        <v>3678</v>
      </c>
      <c r="L193" s="31">
        <v>3627.6</v>
      </c>
      <c r="M193" s="31">
        <v>32.903959999999998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1264.7</v>
      </c>
      <c r="D194" s="36">
        <v>1254.8833333333334</v>
      </c>
      <c r="E194" s="36">
        <v>1239.9666666666669</v>
      </c>
      <c r="F194" s="36">
        <v>1215.2333333333336</v>
      </c>
      <c r="G194" s="36">
        <v>1200.3166666666671</v>
      </c>
      <c r="H194" s="36">
        <v>1279.6166666666668</v>
      </c>
      <c r="I194" s="36">
        <v>1294.5333333333333</v>
      </c>
      <c r="J194" s="36">
        <v>1319.2666666666667</v>
      </c>
      <c r="K194" s="31">
        <v>1269.8</v>
      </c>
      <c r="L194" s="31">
        <v>1230.1500000000001</v>
      </c>
      <c r="M194" s="31">
        <v>52.877330000000001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3711.55</v>
      </c>
      <c r="D195" s="36">
        <v>3719.5166666666664</v>
      </c>
      <c r="E195" s="36">
        <v>3682.083333333333</v>
      </c>
      <c r="F195" s="36">
        <v>3652.6166666666668</v>
      </c>
      <c r="G195" s="36">
        <v>3615.1833333333334</v>
      </c>
      <c r="H195" s="36">
        <v>3748.9833333333327</v>
      </c>
      <c r="I195" s="36">
        <v>3786.4166666666661</v>
      </c>
      <c r="J195" s="36">
        <v>3815.8833333333323</v>
      </c>
      <c r="K195" s="31">
        <v>3756.95</v>
      </c>
      <c r="L195" s="31">
        <v>3690.05</v>
      </c>
      <c r="M195" s="31">
        <v>2.0488499999999998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3591.4</v>
      </c>
      <c r="D196" s="36">
        <v>3607.5833333333335</v>
      </c>
      <c r="E196" s="36">
        <v>3568.166666666667</v>
      </c>
      <c r="F196" s="36">
        <v>3544.9333333333334</v>
      </c>
      <c r="G196" s="36">
        <v>3505.5166666666669</v>
      </c>
      <c r="H196" s="36">
        <v>3630.8166666666671</v>
      </c>
      <c r="I196" s="36">
        <v>3670.233333333334</v>
      </c>
      <c r="J196" s="36">
        <v>3693.4666666666672</v>
      </c>
      <c r="K196" s="31">
        <v>3647</v>
      </c>
      <c r="L196" s="31">
        <v>3584.35</v>
      </c>
      <c r="M196" s="31">
        <v>9.9276199999999992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2103.4</v>
      </c>
      <c r="D197" s="36">
        <v>2095.6166666666663</v>
      </c>
      <c r="E197" s="36">
        <v>2081.2333333333327</v>
      </c>
      <c r="F197" s="36">
        <v>2059.0666666666662</v>
      </c>
      <c r="G197" s="36">
        <v>2044.6833333333325</v>
      </c>
      <c r="H197" s="36">
        <v>2117.7833333333328</v>
      </c>
      <c r="I197" s="36">
        <v>2132.166666666667</v>
      </c>
      <c r="J197" s="36">
        <v>2154.333333333333</v>
      </c>
      <c r="K197" s="31">
        <v>2110</v>
      </c>
      <c r="L197" s="31">
        <v>2073.4499999999998</v>
      </c>
      <c r="M197" s="31">
        <v>1.8398000000000001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912.7</v>
      </c>
      <c r="D198" s="36">
        <v>914.26666666666677</v>
      </c>
      <c r="E198" s="36">
        <v>902.83333333333348</v>
      </c>
      <c r="F198" s="36">
        <v>892.9666666666667</v>
      </c>
      <c r="G198" s="36">
        <v>881.53333333333342</v>
      </c>
      <c r="H198" s="36">
        <v>924.13333333333355</v>
      </c>
      <c r="I198" s="36">
        <v>935.56666666666672</v>
      </c>
      <c r="J198" s="36">
        <v>945.43333333333362</v>
      </c>
      <c r="K198" s="31">
        <v>925.7</v>
      </c>
      <c r="L198" s="31">
        <v>904.4</v>
      </c>
      <c r="M198" s="31">
        <v>5.2289700000000003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2984.75</v>
      </c>
      <c r="D199" s="36">
        <v>2974.75</v>
      </c>
      <c r="E199" s="36">
        <v>2954.5</v>
      </c>
      <c r="F199" s="36">
        <v>2924.25</v>
      </c>
      <c r="G199" s="36">
        <v>2904</v>
      </c>
      <c r="H199" s="36">
        <v>3005</v>
      </c>
      <c r="I199" s="36">
        <v>3025.25</v>
      </c>
      <c r="J199" s="36">
        <v>3055.5</v>
      </c>
      <c r="K199" s="31">
        <v>2995</v>
      </c>
      <c r="L199" s="31">
        <v>2944.5</v>
      </c>
      <c r="M199" s="31">
        <v>4.2539999999999996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37.1</v>
      </c>
      <c r="D200" s="36">
        <v>37.233333333333334</v>
      </c>
      <c r="E200" s="36">
        <v>36.866666666666667</v>
      </c>
      <c r="F200" s="36">
        <v>36.633333333333333</v>
      </c>
      <c r="G200" s="36">
        <v>36.266666666666666</v>
      </c>
      <c r="H200" s="36">
        <v>37.466666666666669</v>
      </c>
      <c r="I200" s="36">
        <v>37.833333333333343</v>
      </c>
      <c r="J200" s="36">
        <v>38.06666666666667</v>
      </c>
      <c r="K200" s="31">
        <v>37.6</v>
      </c>
      <c r="L200" s="31">
        <v>37</v>
      </c>
      <c r="M200" s="31">
        <v>88.283460000000005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91.75</v>
      </c>
      <c r="D201" s="36">
        <v>91.583333333333329</v>
      </c>
      <c r="E201" s="36">
        <v>89.966666666666654</v>
      </c>
      <c r="F201" s="36">
        <v>88.183333333333323</v>
      </c>
      <c r="G201" s="36">
        <v>86.566666666666649</v>
      </c>
      <c r="H201" s="36">
        <v>93.36666666666666</v>
      </c>
      <c r="I201" s="36">
        <v>94.983333333333334</v>
      </c>
      <c r="J201" s="36">
        <v>96.766666666666666</v>
      </c>
      <c r="K201" s="31">
        <v>93.2</v>
      </c>
      <c r="L201" s="31">
        <v>89.8</v>
      </c>
      <c r="M201" s="31">
        <v>64.340580000000003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2048.75</v>
      </c>
      <c r="D202" s="36">
        <v>2037.7833333333335</v>
      </c>
      <c r="E202" s="36">
        <v>2017.0666666666671</v>
      </c>
      <c r="F202" s="36">
        <v>1985.3833333333334</v>
      </c>
      <c r="G202" s="36">
        <v>1964.666666666667</v>
      </c>
      <c r="H202" s="36">
        <v>2069.4666666666672</v>
      </c>
      <c r="I202" s="36">
        <v>2090.1833333333338</v>
      </c>
      <c r="J202" s="36">
        <v>2121.8666666666672</v>
      </c>
      <c r="K202" s="31">
        <v>2058.5</v>
      </c>
      <c r="L202" s="31">
        <v>2006.1</v>
      </c>
      <c r="M202" s="31">
        <v>10.663029999999999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1715.6</v>
      </c>
      <c r="D203" s="36">
        <v>1713.95</v>
      </c>
      <c r="E203" s="36">
        <v>1701.65</v>
      </c>
      <c r="F203" s="36">
        <v>1687.7</v>
      </c>
      <c r="G203" s="36">
        <v>1675.4</v>
      </c>
      <c r="H203" s="36">
        <v>1727.9</v>
      </c>
      <c r="I203" s="36">
        <v>1740.1999999999998</v>
      </c>
      <c r="J203" s="36">
        <v>1754.15</v>
      </c>
      <c r="K203" s="31">
        <v>1726.25</v>
      </c>
      <c r="L203" s="31">
        <v>1700</v>
      </c>
      <c r="M203" s="31">
        <v>1.72715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9963.2999999999993</v>
      </c>
      <c r="D204" s="36">
        <v>9910.1</v>
      </c>
      <c r="E204" s="36">
        <v>9830.2000000000007</v>
      </c>
      <c r="F204" s="36">
        <v>9697.1</v>
      </c>
      <c r="G204" s="36">
        <v>9617.2000000000007</v>
      </c>
      <c r="H204" s="36">
        <v>10043.200000000001</v>
      </c>
      <c r="I204" s="36">
        <v>10123.099999999999</v>
      </c>
      <c r="J204" s="36">
        <v>10256.200000000001</v>
      </c>
      <c r="K204" s="31">
        <v>9990</v>
      </c>
      <c r="L204" s="31">
        <v>9777</v>
      </c>
      <c r="M204" s="31">
        <v>7.1041499999999997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123.65</v>
      </c>
      <c r="D205" s="36">
        <v>123.34999999999998</v>
      </c>
      <c r="E205" s="36">
        <v>122.14999999999996</v>
      </c>
      <c r="F205" s="36">
        <v>120.64999999999998</v>
      </c>
      <c r="G205" s="36">
        <v>119.44999999999996</v>
      </c>
      <c r="H205" s="36">
        <v>124.84999999999997</v>
      </c>
      <c r="I205" s="36">
        <v>126.04999999999998</v>
      </c>
      <c r="J205" s="36">
        <v>127.54999999999997</v>
      </c>
      <c r="K205" s="31">
        <v>124.55</v>
      </c>
      <c r="L205" s="31">
        <v>121.85</v>
      </c>
      <c r="M205" s="31">
        <v>157.36169000000001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599.15</v>
      </c>
      <c r="D206" s="36">
        <v>599.88333333333333</v>
      </c>
      <c r="E206" s="36">
        <v>595.76666666666665</v>
      </c>
      <c r="F206" s="36">
        <v>592.38333333333333</v>
      </c>
      <c r="G206" s="36">
        <v>588.26666666666665</v>
      </c>
      <c r="H206" s="36">
        <v>603.26666666666665</v>
      </c>
      <c r="I206" s="36">
        <v>607.38333333333321</v>
      </c>
      <c r="J206" s="36">
        <v>610.76666666666665</v>
      </c>
      <c r="K206" s="31">
        <v>604</v>
      </c>
      <c r="L206" s="31">
        <v>596.5</v>
      </c>
      <c r="M206" s="31">
        <v>20.269939999999998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1104.2</v>
      </c>
      <c r="D207" s="36">
        <v>1104.3333333333333</v>
      </c>
      <c r="E207" s="36">
        <v>1094.1666666666665</v>
      </c>
      <c r="F207" s="36">
        <v>1084.1333333333332</v>
      </c>
      <c r="G207" s="36">
        <v>1073.9666666666665</v>
      </c>
      <c r="H207" s="36">
        <v>1114.3666666666666</v>
      </c>
      <c r="I207" s="36">
        <v>1124.5333333333331</v>
      </c>
      <c r="J207" s="36">
        <v>1134.5666666666666</v>
      </c>
      <c r="K207" s="31">
        <v>1114.5</v>
      </c>
      <c r="L207" s="31">
        <v>1094.3</v>
      </c>
      <c r="M207" s="31">
        <v>12.320729999999999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254.65</v>
      </c>
      <c r="D208" s="36">
        <v>253.81666666666669</v>
      </c>
      <c r="E208" s="36">
        <v>249.63333333333338</v>
      </c>
      <c r="F208" s="36">
        <v>244.6166666666667</v>
      </c>
      <c r="G208" s="36">
        <v>240.43333333333339</v>
      </c>
      <c r="H208" s="36">
        <v>258.83333333333337</v>
      </c>
      <c r="I208" s="36">
        <v>263.01666666666671</v>
      </c>
      <c r="J208" s="36">
        <v>268.03333333333336</v>
      </c>
      <c r="K208" s="31">
        <v>258</v>
      </c>
      <c r="L208" s="31">
        <v>248.8</v>
      </c>
      <c r="M208" s="31">
        <v>182.71383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852.8</v>
      </c>
      <c r="D209" s="36">
        <v>854.5333333333333</v>
      </c>
      <c r="E209" s="36">
        <v>847.66666666666663</v>
      </c>
      <c r="F209" s="36">
        <v>842.5333333333333</v>
      </c>
      <c r="G209" s="36">
        <v>835.66666666666663</v>
      </c>
      <c r="H209" s="36">
        <v>859.66666666666663</v>
      </c>
      <c r="I209" s="36">
        <v>866.53333333333342</v>
      </c>
      <c r="J209" s="36">
        <v>871.66666666666663</v>
      </c>
      <c r="K209" s="31">
        <v>861.4</v>
      </c>
      <c r="L209" s="31">
        <v>849.4</v>
      </c>
      <c r="M209" s="31">
        <v>18.058240000000001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1335.75</v>
      </c>
      <c r="D210" s="36">
        <v>1345.25</v>
      </c>
      <c r="E210" s="36">
        <v>1325.5</v>
      </c>
      <c r="F210" s="36">
        <v>1315.25</v>
      </c>
      <c r="G210" s="36">
        <v>1295.5</v>
      </c>
      <c r="H210" s="36">
        <v>1355.5</v>
      </c>
      <c r="I210" s="36">
        <v>1375.25</v>
      </c>
      <c r="J210" s="36">
        <v>1385.5</v>
      </c>
      <c r="K210" s="31">
        <v>1365</v>
      </c>
      <c r="L210" s="31">
        <v>1335</v>
      </c>
      <c r="M210" s="31">
        <v>1.8771500000000001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434.4</v>
      </c>
      <c r="D211" s="36">
        <v>431.2166666666667</v>
      </c>
      <c r="E211" s="36">
        <v>426.43333333333339</v>
      </c>
      <c r="F211" s="36">
        <v>418.4666666666667</v>
      </c>
      <c r="G211" s="36">
        <v>413.68333333333339</v>
      </c>
      <c r="H211" s="36">
        <v>439.18333333333339</v>
      </c>
      <c r="I211" s="36">
        <v>443.9666666666667</v>
      </c>
      <c r="J211" s="36">
        <v>451.93333333333339</v>
      </c>
      <c r="K211" s="31">
        <v>436</v>
      </c>
      <c r="L211" s="31">
        <v>423.25</v>
      </c>
      <c r="M211" s="31">
        <v>123.40688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21.4</v>
      </c>
      <c r="D212" s="36">
        <v>21.599999999999998</v>
      </c>
      <c r="E212" s="36">
        <v>21.099999999999994</v>
      </c>
      <c r="F212" s="36">
        <v>20.799999999999997</v>
      </c>
      <c r="G212" s="36">
        <v>20.299999999999994</v>
      </c>
      <c r="H212" s="36">
        <v>21.899999999999995</v>
      </c>
      <c r="I212" s="36">
        <v>22.400000000000002</v>
      </c>
      <c r="J212" s="36">
        <v>22.699999999999996</v>
      </c>
      <c r="K212" s="31">
        <v>22.1</v>
      </c>
      <c r="L212" s="31">
        <v>21.3</v>
      </c>
      <c r="M212" s="31">
        <v>3396.6621700000001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277.89999999999998</v>
      </c>
      <c r="D213" s="36">
        <v>275</v>
      </c>
      <c r="E213" s="36">
        <v>262</v>
      </c>
      <c r="F213" s="36">
        <v>246.10000000000002</v>
      </c>
      <c r="G213" s="36">
        <v>233.10000000000002</v>
      </c>
      <c r="H213" s="36">
        <v>290.89999999999998</v>
      </c>
      <c r="I213" s="36">
        <v>303.89999999999998</v>
      </c>
      <c r="J213" s="36">
        <v>319.79999999999995</v>
      </c>
      <c r="K213" s="31">
        <v>288</v>
      </c>
      <c r="L213" s="31">
        <v>259.10000000000002</v>
      </c>
      <c r="M213" s="31">
        <v>355.57080999999999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124.15</v>
      </c>
      <c r="D214" s="36">
        <v>123.2</v>
      </c>
      <c r="E214" s="36">
        <v>121.45</v>
      </c>
      <c r="F214" s="36">
        <v>118.75</v>
      </c>
      <c r="G214" s="36">
        <v>117</v>
      </c>
      <c r="H214" s="36">
        <v>125.9</v>
      </c>
      <c r="I214" s="36">
        <v>127.65</v>
      </c>
      <c r="J214" s="36">
        <v>130.35000000000002</v>
      </c>
      <c r="K214" s="31">
        <v>124.95</v>
      </c>
      <c r="L214" s="31">
        <v>120.5</v>
      </c>
      <c r="M214" s="31">
        <v>741.78494999999998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643.79999999999995</v>
      </c>
      <c r="D215" s="36">
        <v>644.91666666666663</v>
      </c>
      <c r="E215" s="36">
        <v>639.83333333333326</v>
      </c>
      <c r="F215" s="36">
        <v>635.86666666666667</v>
      </c>
      <c r="G215" s="36">
        <v>630.7833333333333</v>
      </c>
      <c r="H215" s="36">
        <v>648.88333333333321</v>
      </c>
      <c r="I215" s="36">
        <v>653.96666666666647</v>
      </c>
      <c r="J215" s="36">
        <v>657.93333333333317</v>
      </c>
      <c r="K215" s="31">
        <v>650</v>
      </c>
      <c r="L215" s="31">
        <v>640.95000000000005</v>
      </c>
      <c r="M215" s="31">
        <v>11.942909999999999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41"/>
      <c r="B1" s="342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45275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35" t="s">
        <v>16</v>
      </c>
      <c r="B9" s="337" t="s">
        <v>18</v>
      </c>
      <c r="C9" s="340" t="s">
        <v>20</v>
      </c>
      <c r="D9" s="340" t="s">
        <v>21</v>
      </c>
      <c r="E9" s="332" t="s">
        <v>22</v>
      </c>
      <c r="F9" s="333"/>
      <c r="G9" s="334"/>
      <c r="H9" s="332" t="s">
        <v>23</v>
      </c>
      <c r="I9" s="333"/>
      <c r="J9" s="334"/>
      <c r="K9" s="26"/>
      <c r="L9" s="27"/>
      <c r="M9" s="48"/>
      <c r="N9" s="1"/>
      <c r="O9" s="1"/>
    </row>
    <row r="10" spans="1:15" ht="42.75" customHeight="1">
      <c r="A10" s="336"/>
      <c r="B10" s="339"/>
      <c r="C10" s="339"/>
      <c r="D10" s="33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707.5</v>
      </c>
      <c r="D11" s="36">
        <v>707.48333333333323</v>
      </c>
      <c r="E11" s="36">
        <v>679.96666666666647</v>
      </c>
      <c r="F11" s="36">
        <v>652.43333333333328</v>
      </c>
      <c r="G11" s="36">
        <v>624.91666666666652</v>
      </c>
      <c r="H11" s="36">
        <v>735.01666666666642</v>
      </c>
      <c r="I11" s="36">
        <v>762.53333333333308</v>
      </c>
      <c r="J11" s="36">
        <v>790.06666666666638</v>
      </c>
      <c r="K11" s="31">
        <v>735</v>
      </c>
      <c r="L11" s="31">
        <v>679.95</v>
      </c>
      <c r="M11" s="31">
        <v>10.581440000000001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31144.7</v>
      </c>
      <c r="D12" s="36">
        <v>31273.599999999995</v>
      </c>
      <c r="E12" s="36">
        <v>30903.19999999999</v>
      </c>
      <c r="F12" s="36">
        <v>30661.699999999993</v>
      </c>
      <c r="G12" s="36">
        <v>30291.299999999988</v>
      </c>
      <c r="H12" s="36">
        <v>31515.099999999991</v>
      </c>
      <c r="I12" s="36">
        <v>31885.499999999993</v>
      </c>
      <c r="J12" s="36">
        <v>32126.999999999993</v>
      </c>
      <c r="K12" s="31">
        <v>31644</v>
      </c>
      <c r="L12" s="31">
        <v>31032.1</v>
      </c>
      <c r="M12" s="31">
        <v>2.5049999999999999E-2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479.4</v>
      </c>
      <c r="D13" s="36">
        <v>481.2833333333333</v>
      </c>
      <c r="E13" s="36">
        <v>475.61666666666662</v>
      </c>
      <c r="F13" s="36">
        <v>471.83333333333331</v>
      </c>
      <c r="G13" s="36">
        <v>466.16666666666663</v>
      </c>
      <c r="H13" s="36">
        <v>485.06666666666661</v>
      </c>
      <c r="I13" s="36">
        <v>490.73333333333335</v>
      </c>
      <c r="J13" s="36">
        <v>494.51666666666659</v>
      </c>
      <c r="K13" s="31">
        <v>486.95</v>
      </c>
      <c r="L13" s="31">
        <v>477.5</v>
      </c>
      <c r="M13" s="31">
        <v>1.14957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573.95000000000005</v>
      </c>
      <c r="D14" s="36">
        <v>572.94999999999993</v>
      </c>
      <c r="E14" s="36">
        <v>568.89999999999986</v>
      </c>
      <c r="F14" s="36">
        <v>563.84999999999991</v>
      </c>
      <c r="G14" s="36">
        <v>559.79999999999984</v>
      </c>
      <c r="H14" s="36">
        <v>577.99999999999989</v>
      </c>
      <c r="I14" s="36">
        <v>582.04999999999984</v>
      </c>
      <c r="J14" s="36">
        <v>587.09999999999991</v>
      </c>
      <c r="K14" s="31">
        <v>577</v>
      </c>
      <c r="L14" s="31">
        <v>567.9</v>
      </c>
      <c r="M14" s="31">
        <v>12.368919999999999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1552</v>
      </c>
      <c r="D15" s="36">
        <v>1562.95</v>
      </c>
      <c r="E15" s="36">
        <v>1534.0500000000002</v>
      </c>
      <c r="F15" s="36">
        <v>1516.1000000000001</v>
      </c>
      <c r="G15" s="36">
        <v>1487.2000000000003</v>
      </c>
      <c r="H15" s="36">
        <v>1580.9</v>
      </c>
      <c r="I15" s="36">
        <v>1609.8000000000002</v>
      </c>
      <c r="J15" s="36">
        <v>1627.75</v>
      </c>
      <c r="K15" s="31">
        <v>1591.85</v>
      </c>
      <c r="L15" s="31">
        <v>1545</v>
      </c>
      <c r="M15" s="31">
        <v>1.1560699999999999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4792.3999999999996</v>
      </c>
      <c r="D16" s="36">
        <v>4787.3499999999995</v>
      </c>
      <c r="E16" s="36">
        <v>4739.7499999999991</v>
      </c>
      <c r="F16" s="36">
        <v>4687.0999999999995</v>
      </c>
      <c r="G16" s="36">
        <v>4639.4999999999991</v>
      </c>
      <c r="H16" s="36">
        <v>4839.9999999999991</v>
      </c>
      <c r="I16" s="36">
        <v>4887.5999999999995</v>
      </c>
      <c r="J16" s="36">
        <v>4940.2499999999991</v>
      </c>
      <c r="K16" s="31">
        <v>4834.95</v>
      </c>
      <c r="L16" s="31">
        <v>4734.7</v>
      </c>
      <c r="M16" s="31">
        <v>1.50017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22742</v>
      </c>
      <c r="D17" s="36">
        <v>22716.733333333334</v>
      </c>
      <c r="E17" s="36">
        <v>22527.316666666666</v>
      </c>
      <c r="F17" s="36">
        <v>22312.633333333331</v>
      </c>
      <c r="G17" s="36">
        <v>22123.216666666664</v>
      </c>
      <c r="H17" s="36">
        <v>22931.416666666668</v>
      </c>
      <c r="I17" s="36">
        <v>23120.833333333332</v>
      </c>
      <c r="J17" s="36">
        <v>23335.51666666667</v>
      </c>
      <c r="K17" s="31">
        <v>22906.15</v>
      </c>
      <c r="L17" s="31">
        <v>22502.05</v>
      </c>
      <c r="M17" s="31">
        <v>0.12923000000000001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2234.3000000000002</v>
      </c>
      <c r="D18" s="36">
        <v>2225.8833333333337</v>
      </c>
      <c r="E18" s="36">
        <v>2200.7166666666672</v>
      </c>
      <c r="F18" s="36">
        <v>2167.1333333333337</v>
      </c>
      <c r="G18" s="36">
        <v>2141.9666666666672</v>
      </c>
      <c r="H18" s="36">
        <v>2259.4666666666672</v>
      </c>
      <c r="I18" s="36">
        <v>2284.6333333333341</v>
      </c>
      <c r="J18" s="36">
        <v>2318.2166666666672</v>
      </c>
      <c r="K18" s="31">
        <v>2251.0500000000002</v>
      </c>
      <c r="L18" s="31">
        <v>2192.3000000000002</v>
      </c>
      <c r="M18" s="31">
        <v>8.3102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2894.05</v>
      </c>
      <c r="D19" s="36">
        <v>2904.6666666666665</v>
      </c>
      <c r="E19" s="36">
        <v>2876.3833333333332</v>
      </c>
      <c r="F19" s="36">
        <v>2858.7166666666667</v>
      </c>
      <c r="G19" s="36">
        <v>2830.4333333333334</v>
      </c>
      <c r="H19" s="36">
        <v>2922.333333333333</v>
      </c>
      <c r="I19" s="36">
        <v>2950.6166666666668</v>
      </c>
      <c r="J19" s="36">
        <v>2968.2833333333328</v>
      </c>
      <c r="K19" s="31">
        <v>2932.95</v>
      </c>
      <c r="L19" s="31">
        <v>2887</v>
      </c>
      <c r="M19" s="31">
        <v>32.246810000000004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1508.3</v>
      </c>
      <c r="D20" s="36">
        <v>1493.0833333333333</v>
      </c>
      <c r="E20" s="36">
        <v>1451.1666666666665</v>
      </c>
      <c r="F20" s="36">
        <v>1394.0333333333333</v>
      </c>
      <c r="G20" s="36">
        <v>1352.1166666666666</v>
      </c>
      <c r="H20" s="36">
        <v>1550.2166666666665</v>
      </c>
      <c r="I20" s="36">
        <v>1592.133333333333</v>
      </c>
      <c r="J20" s="36">
        <v>1649.2666666666664</v>
      </c>
      <c r="K20" s="31">
        <v>1535</v>
      </c>
      <c r="L20" s="31">
        <v>1435.95</v>
      </c>
      <c r="M20" s="31">
        <v>34.379359999999998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1074.7</v>
      </c>
      <c r="D21" s="36">
        <v>1075.8666666666668</v>
      </c>
      <c r="E21" s="36">
        <v>1061.8333333333335</v>
      </c>
      <c r="F21" s="36">
        <v>1048.9666666666667</v>
      </c>
      <c r="G21" s="36">
        <v>1034.9333333333334</v>
      </c>
      <c r="H21" s="36">
        <v>1088.7333333333336</v>
      </c>
      <c r="I21" s="36">
        <v>1102.7666666666669</v>
      </c>
      <c r="J21" s="36">
        <v>1115.6333333333337</v>
      </c>
      <c r="K21" s="31">
        <v>1089.9000000000001</v>
      </c>
      <c r="L21" s="31">
        <v>1063</v>
      </c>
      <c r="M21" s="31">
        <v>80.041309999999996</v>
      </c>
      <c r="N21" s="1"/>
      <c r="O21" s="1"/>
    </row>
    <row r="22" spans="1:15" ht="12" customHeight="1">
      <c r="A22" s="33">
        <v>12</v>
      </c>
      <c r="B22" s="53" t="s">
        <v>842</v>
      </c>
      <c r="C22" s="31">
        <v>528.95000000000005</v>
      </c>
      <c r="D22" s="36">
        <v>521.86666666666667</v>
      </c>
      <c r="E22" s="36">
        <v>512.7833333333333</v>
      </c>
      <c r="F22" s="36">
        <v>496.61666666666662</v>
      </c>
      <c r="G22" s="36">
        <v>487.53333333333325</v>
      </c>
      <c r="H22" s="36">
        <v>538.0333333333333</v>
      </c>
      <c r="I22" s="36">
        <v>547.11666666666656</v>
      </c>
      <c r="J22" s="36">
        <v>563.28333333333342</v>
      </c>
      <c r="K22" s="31">
        <v>530.95000000000005</v>
      </c>
      <c r="L22" s="31">
        <v>505.7</v>
      </c>
      <c r="M22" s="31">
        <v>35.888179999999998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1051.55</v>
      </c>
      <c r="D23" s="36">
        <v>1045.5166666666667</v>
      </c>
      <c r="E23" s="36">
        <v>1011.0333333333333</v>
      </c>
      <c r="F23" s="36">
        <v>970.51666666666665</v>
      </c>
      <c r="G23" s="36">
        <v>936.0333333333333</v>
      </c>
      <c r="H23" s="36">
        <v>1086.0333333333333</v>
      </c>
      <c r="I23" s="36">
        <v>1120.5166666666664</v>
      </c>
      <c r="J23" s="36">
        <v>1161.0333333333333</v>
      </c>
      <c r="K23" s="31">
        <v>1080</v>
      </c>
      <c r="L23" s="31">
        <v>1005</v>
      </c>
      <c r="M23" s="31">
        <v>75.053120000000007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370.05</v>
      </c>
      <c r="D24" s="36">
        <v>370.76666666666665</v>
      </c>
      <c r="E24" s="36">
        <v>367.0333333333333</v>
      </c>
      <c r="F24" s="36">
        <v>364.01666666666665</v>
      </c>
      <c r="G24" s="36">
        <v>360.2833333333333</v>
      </c>
      <c r="H24" s="36">
        <v>373.7833333333333</v>
      </c>
      <c r="I24" s="36">
        <v>377.51666666666665</v>
      </c>
      <c r="J24" s="36">
        <v>380.5333333333333</v>
      </c>
      <c r="K24" s="31">
        <v>374.5</v>
      </c>
      <c r="L24" s="31">
        <v>367.75</v>
      </c>
      <c r="M24" s="31">
        <v>18.713699999999999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166.3</v>
      </c>
      <c r="D25" s="36">
        <v>166.31666666666666</v>
      </c>
      <c r="E25" s="36">
        <v>164.93333333333334</v>
      </c>
      <c r="F25" s="36">
        <v>163.56666666666666</v>
      </c>
      <c r="G25" s="36">
        <v>162.18333333333334</v>
      </c>
      <c r="H25" s="36">
        <v>167.68333333333334</v>
      </c>
      <c r="I25" s="36">
        <v>169.06666666666666</v>
      </c>
      <c r="J25" s="36">
        <v>170.43333333333334</v>
      </c>
      <c r="K25" s="31">
        <v>167.7</v>
      </c>
      <c r="L25" s="31">
        <v>164.95</v>
      </c>
      <c r="M25" s="31">
        <v>66.133930000000007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229.2</v>
      </c>
      <c r="D26" s="36">
        <v>229.01666666666665</v>
      </c>
      <c r="E26" s="36">
        <v>227.33333333333331</v>
      </c>
      <c r="F26" s="36">
        <v>225.46666666666667</v>
      </c>
      <c r="G26" s="36">
        <v>223.78333333333333</v>
      </c>
      <c r="H26" s="36">
        <v>230.8833333333333</v>
      </c>
      <c r="I26" s="36">
        <v>232.56666666666663</v>
      </c>
      <c r="J26" s="36">
        <v>234.43333333333328</v>
      </c>
      <c r="K26" s="31">
        <v>230.7</v>
      </c>
      <c r="L26" s="31">
        <v>227.15</v>
      </c>
      <c r="M26" s="31">
        <v>19.289290000000001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385.95</v>
      </c>
      <c r="D27" s="36">
        <v>388.75</v>
      </c>
      <c r="E27" s="36">
        <v>381.5</v>
      </c>
      <c r="F27" s="36">
        <v>377.05</v>
      </c>
      <c r="G27" s="36">
        <v>369.8</v>
      </c>
      <c r="H27" s="36">
        <v>393.2</v>
      </c>
      <c r="I27" s="36">
        <v>400.45</v>
      </c>
      <c r="J27" s="36">
        <v>404.9</v>
      </c>
      <c r="K27" s="31">
        <v>396</v>
      </c>
      <c r="L27" s="31">
        <v>384.3</v>
      </c>
      <c r="M27" s="31">
        <v>5.3071200000000003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845.95</v>
      </c>
      <c r="D28" s="36">
        <v>835.86666666666679</v>
      </c>
      <c r="E28" s="36">
        <v>819.03333333333353</v>
      </c>
      <c r="F28" s="36">
        <v>792.11666666666679</v>
      </c>
      <c r="G28" s="36">
        <v>775.28333333333353</v>
      </c>
      <c r="H28" s="36">
        <v>862.78333333333353</v>
      </c>
      <c r="I28" s="36">
        <v>879.61666666666679</v>
      </c>
      <c r="J28" s="36">
        <v>906.53333333333353</v>
      </c>
      <c r="K28" s="31">
        <v>852.7</v>
      </c>
      <c r="L28" s="31">
        <v>808.95</v>
      </c>
      <c r="M28" s="31">
        <v>7.1098800000000004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1204.0999999999999</v>
      </c>
      <c r="D29" s="36">
        <v>1206.55</v>
      </c>
      <c r="E29" s="36">
        <v>1195.75</v>
      </c>
      <c r="F29" s="36">
        <v>1187.4000000000001</v>
      </c>
      <c r="G29" s="36">
        <v>1176.6000000000001</v>
      </c>
      <c r="H29" s="36">
        <v>1214.8999999999999</v>
      </c>
      <c r="I29" s="36">
        <v>1225.6999999999996</v>
      </c>
      <c r="J29" s="36">
        <v>1234.0499999999997</v>
      </c>
      <c r="K29" s="31">
        <v>1217.3499999999999</v>
      </c>
      <c r="L29" s="31">
        <v>1198.2</v>
      </c>
      <c r="M29" s="31">
        <v>2.9887600000000001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3623.1</v>
      </c>
      <c r="D30" s="36">
        <v>3637.35</v>
      </c>
      <c r="E30" s="36">
        <v>3595.7999999999997</v>
      </c>
      <c r="F30" s="36">
        <v>3568.5</v>
      </c>
      <c r="G30" s="36">
        <v>3526.95</v>
      </c>
      <c r="H30" s="36">
        <v>3664.6499999999996</v>
      </c>
      <c r="I30" s="36">
        <v>3706.2</v>
      </c>
      <c r="J30" s="36">
        <v>3733.4999999999995</v>
      </c>
      <c r="K30" s="31">
        <v>3678.9</v>
      </c>
      <c r="L30" s="31">
        <v>3610.05</v>
      </c>
      <c r="M30" s="31">
        <v>0.34821000000000002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1879</v>
      </c>
      <c r="D31" s="36">
        <v>1889.8833333333332</v>
      </c>
      <c r="E31" s="36">
        <v>1861.6166666666663</v>
      </c>
      <c r="F31" s="36">
        <v>1844.2333333333331</v>
      </c>
      <c r="G31" s="36">
        <v>1815.9666666666662</v>
      </c>
      <c r="H31" s="36">
        <v>1907.2666666666664</v>
      </c>
      <c r="I31" s="36">
        <v>1935.5333333333333</v>
      </c>
      <c r="J31" s="36">
        <v>1952.9166666666665</v>
      </c>
      <c r="K31" s="31">
        <v>1918.15</v>
      </c>
      <c r="L31" s="31">
        <v>1872.5</v>
      </c>
      <c r="M31" s="31">
        <v>0.45208999999999999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755.3</v>
      </c>
      <c r="D32" s="36">
        <v>756.1</v>
      </c>
      <c r="E32" s="36">
        <v>750.2</v>
      </c>
      <c r="F32" s="36">
        <v>745.1</v>
      </c>
      <c r="G32" s="36">
        <v>739.2</v>
      </c>
      <c r="H32" s="36">
        <v>761.2</v>
      </c>
      <c r="I32" s="36">
        <v>767.09999999999991</v>
      </c>
      <c r="J32" s="36">
        <v>772.2</v>
      </c>
      <c r="K32" s="31">
        <v>762</v>
      </c>
      <c r="L32" s="31">
        <v>751</v>
      </c>
      <c r="M32" s="31">
        <v>0.51788999999999996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4857.2</v>
      </c>
      <c r="D33" s="36">
        <v>4876.7333333333336</v>
      </c>
      <c r="E33" s="36">
        <v>4828.4666666666672</v>
      </c>
      <c r="F33" s="36">
        <v>4799.7333333333336</v>
      </c>
      <c r="G33" s="36">
        <v>4751.4666666666672</v>
      </c>
      <c r="H33" s="36">
        <v>4905.4666666666672</v>
      </c>
      <c r="I33" s="36">
        <v>4953.7333333333336</v>
      </c>
      <c r="J33" s="36">
        <v>4982.4666666666672</v>
      </c>
      <c r="K33" s="31">
        <v>4925</v>
      </c>
      <c r="L33" s="31">
        <v>4848</v>
      </c>
      <c r="M33" s="31">
        <v>3.0194700000000001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2249.1</v>
      </c>
      <c r="D34" s="36">
        <v>2257.0500000000002</v>
      </c>
      <c r="E34" s="36">
        <v>2226.1000000000004</v>
      </c>
      <c r="F34" s="36">
        <v>2203.1000000000004</v>
      </c>
      <c r="G34" s="36">
        <v>2172.1500000000005</v>
      </c>
      <c r="H34" s="36">
        <v>2280.0500000000002</v>
      </c>
      <c r="I34" s="36">
        <v>2311</v>
      </c>
      <c r="J34" s="36">
        <v>2334</v>
      </c>
      <c r="K34" s="31">
        <v>2288</v>
      </c>
      <c r="L34" s="31">
        <v>2234.0500000000002</v>
      </c>
      <c r="M34" s="31">
        <v>0.37828000000000001</v>
      </c>
      <c r="N34" s="1"/>
      <c r="O34" s="1"/>
    </row>
    <row r="35" spans="1:15" ht="12.75" customHeight="1">
      <c r="A35" s="33">
        <v>25</v>
      </c>
      <c r="B35" s="53" t="s">
        <v>882</v>
      </c>
      <c r="C35" s="31">
        <v>769.95</v>
      </c>
      <c r="D35" s="36">
        <v>774.35</v>
      </c>
      <c r="E35" s="36">
        <v>763.7</v>
      </c>
      <c r="F35" s="36">
        <v>757.45</v>
      </c>
      <c r="G35" s="36">
        <v>746.80000000000007</v>
      </c>
      <c r="H35" s="36">
        <v>780.6</v>
      </c>
      <c r="I35" s="36">
        <v>791.24999999999989</v>
      </c>
      <c r="J35" s="36">
        <v>797.5</v>
      </c>
      <c r="K35" s="31">
        <v>785</v>
      </c>
      <c r="L35" s="31">
        <v>768.1</v>
      </c>
      <c r="M35" s="31">
        <v>4.3170900000000003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3115.45</v>
      </c>
      <c r="D36" s="36">
        <v>3125.5833333333335</v>
      </c>
      <c r="E36" s="36">
        <v>3076.166666666667</v>
      </c>
      <c r="F36" s="36">
        <v>3036.8833333333337</v>
      </c>
      <c r="G36" s="36">
        <v>2987.4666666666672</v>
      </c>
      <c r="H36" s="36">
        <v>3164.8666666666668</v>
      </c>
      <c r="I36" s="36">
        <v>3214.2833333333338</v>
      </c>
      <c r="J36" s="36">
        <v>3253.5666666666666</v>
      </c>
      <c r="K36" s="31">
        <v>3175</v>
      </c>
      <c r="L36" s="31">
        <v>3086.3</v>
      </c>
      <c r="M36" s="31">
        <v>2.4637899999999999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520.25</v>
      </c>
      <c r="D37" s="36">
        <v>518.5</v>
      </c>
      <c r="E37" s="36">
        <v>513.6</v>
      </c>
      <c r="F37" s="36">
        <v>506.95000000000005</v>
      </c>
      <c r="G37" s="36">
        <v>502.05000000000007</v>
      </c>
      <c r="H37" s="36">
        <v>525.15</v>
      </c>
      <c r="I37" s="36">
        <v>530.05000000000007</v>
      </c>
      <c r="J37" s="36">
        <v>536.69999999999993</v>
      </c>
      <c r="K37" s="31">
        <v>523.4</v>
      </c>
      <c r="L37" s="31">
        <v>511.85</v>
      </c>
      <c r="M37" s="31">
        <v>58.582230000000003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3193.55</v>
      </c>
      <c r="D38" s="36">
        <v>3162.8666666666668</v>
      </c>
      <c r="E38" s="36">
        <v>3100.7333333333336</v>
      </c>
      <c r="F38" s="36">
        <v>3007.916666666667</v>
      </c>
      <c r="G38" s="36">
        <v>2945.7833333333338</v>
      </c>
      <c r="H38" s="36">
        <v>3255.6833333333334</v>
      </c>
      <c r="I38" s="36">
        <v>3317.8166666666666</v>
      </c>
      <c r="J38" s="36">
        <v>3410.6333333333332</v>
      </c>
      <c r="K38" s="31">
        <v>3225</v>
      </c>
      <c r="L38" s="31">
        <v>3070.05</v>
      </c>
      <c r="M38" s="31">
        <v>13.064030000000001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1033.05</v>
      </c>
      <c r="D39" s="36">
        <v>1038</v>
      </c>
      <c r="E39" s="36">
        <v>1025.05</v>
      </c>
      <c r="F39" s="36">
        <v>1017.05</v>
      </c>
      <c r="G39" s="36">
        <v>1004.0999999999999</v>
      </c>
      <c r="H39" s="36">
        <v>1046</v>
      </c>
      <c r="I39" s="36">
        <v>1058.9499999999998</v>
      </c>
      <c r="J39" s="36">
        <v>1066.95</v>
      </c>
      <c r="K39" s="31">
        <v>1050.95</v>
      </c>
      <c r="L39" s="31">
        <v>1030</v>
      </c>
      <c r="M39" s="31">
        <v>1.03295</v>
      </c>
      <c r="N39" s="1"/>
      <c r="O39" s="1"/>
    </row>
    <row r="40" spans="1:15" ht="12.75" customHeight="1">
      <c r="A40" s="33">
        <v>30</v>
      </c>
      <c r="B40" s="53" t="s">
        <v>844</v>
      </c>
      <c r="C40" s="31">
        <v>5375.95</v>
      </c>
      <c r="D40" s="36">
        <v>5389.7166666666662</v>
      </c>
      <c r="E40" s="36">
        <v>5279.2833333333328</v>
      </c>
      <c r="F40" s="36">
        <v>5182.6166666666668</v>
      </c>
      <c r="G40" s="36">
        <v>5072.1833333333334</v>
      </c>
      <c r="H40" s="36">
        <v>5486.3833333333323</v>
      </c>
      <c r="I40" s="36">
        <v>5596.8166666666648</v>
      </c>
      <c r="J40" s="36">
        <v>5693.4833333333318</v>
      </c>
      <c r="K40" s="31">
        <v>5500.15</v>
      </c>
      <c r="L40" s="31">
        <v>5293.05</v>
      </c>
      <c r="M40" s="31">
        <v>1.63774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1632.25</v>
      </c>
      <c r="D41" s="36">
        <v>1627.0666666666666</v>
      </c>
      <c r="E41" s="36">
        <v>1615.1833333333332</v>
      </c>
      <c r="F41" s="36">
        <v>1598.1166666666666</v>
      </c>
      <c r="G41" s="36">
        <v>1586.2333333333331</v>
      </c>
      <c r="H41" s="36">
        <v>1644.1333333333332</v>
      </c>
      <c r="I41" s="36">
        <v>1656.0166666666664</v>
      </c>
      <c r="J41" s="36">
        <v>1673.0833333333333</v>
      </c>
      <c r="K41" s="31">
        <v>1638.95</v>
      </c>
      <c r="L41" s="31">
        <v>1610</v>
      </c>
      <c r="M41" s="31">
        <v>7.1410499999999999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5515.9</v>
      </c>
      <c r="D42" s="36">
        <v>5500.3166666666657</v>
      </c>
      <c r="E42" s="36">
        <v>5467.6833333333316</v>
      </c>
      <c r="F42" s="36">
        <v>5419.4666666666662</v>
      </c>
      <c r="G42" s="36">
        <v>5386.8333333333321</v>
      </c>
      <c r="H42" s="36">
        <v>5548.533333333331</v>
      </c>
      <c r="I42" s="36">
        <v>5581.1666666666661</v>
      </c>
      <c r="J42" s="36">
        <v>5629.3833333333305</v>
      </c>
      <c r="K42" s="31">
        <v>5532.95</v>
      </c>
      <c r="L42" s="31">
        <v>5452.1</v>
      </c>
      <c r="M42" s="31">
        <v>4.9055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450.85</v>
      </c>
      <c r="D43" s="36">
        <v>453.08333333333331</v>
      </c>
      <c r="E43" s="36">
        <v>441.51666666666665</v>
      </c>
      <c r="F43" s="36">
        <v>432.18333333333334</v>
      </c>
      <c r="G43" s="36">
        <v>420.61666666666667</v>
      </c>
      <c r="H43" s="36">
        <v>462.41666666666663</v>
      </c>
      <c r="I43" s="36">
        <v>473.98333333333335</v>
      </c>
      <c r="J43" s="36">
        <v>483.31666666666661</v>
      </c>
      <c r="K43" s="31">
        <v>464.65</v>
      </c>
      <c r="L43" s="31">
        <v>443.75</v>
      </c>
      <c r="M43" s="31">
        <v>31.504000000000001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328.25</v>
      </c>
      <c r="D44" s="36">
        <v>329.86666666666667</v>
      </c>
      <c r="E44" s="36">
        <v>324.38333333333333</v>
      </c>
      <c r="F44" s="36">
        <v>320.51666666666665</v>
      </c>
      <c r="G44" s="36">
        <v>315.0333333333333</v>
      </c>
      <c r="H44" s="36">
        <v>333.73333333333335</v>
      </c>
      <c r="I44" s="36">
        <v>339.2166666666667</v>
      </c>
      <c r="J44" s="36">
        <v>343.08333333333337</v>
      </c>
      <c r="K44" s="31">
        <v>335.35</v>
      </c>
      <c r="L44" s="31">
        <v>326</v>
      </c>
      <c r="M44" s="31">
        <v>4.5113000000000003</v>
      </c>
      <c r="N44" s="1"/>
      <c r="O44" s="1"/>
    </row>
    <row r="45" spans="1:15" ht="12.75" customHeight="1">
      <c r="A45" s="33">
        <v>35</v>
      </c>
      <c r="B45" s="53" t="s">
        <v>843</v>
      </c>
      <c r="C45" s="31">
        <v>610.79999999999995</v>
      </c>
      <c r="D45" s="36">
        <v>612.9666666666667</v>
      </c>
      <c r="E45" s="36">
        <v>605.98333333333335</v>
      </c>
      <c r="F45" s="36">
        <v>601.16666666666663</v>
      </c>
      <c r="G45" s="36">
        <v>594.18333333333328</v>
      </c>
      <c r="H45" s="36">
        <v>617.78333333333342</v>
      </c>
      <c r="I45" s="36">
        <v>624.76666666666677</v>
      </c>
      <c r="J45" s="36">
        <v>629.58333333333348</v>
      </c>
      <c r="K45" s="31">
        <v>619.95000000000005</v>
      </c>
      <c r="L45" s="31">
        <v>608.15</v>
      </c>
      <c r="M45" s="31">
        <v>0.94616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548.75</v>
      </c>
      <c r="D46" s="36">
        <v>552.94999999999993</v>
      </c>
      <c r="E46" s="36">
        <v>542.89999999999986</v>
      </c>
      <c r="F46" s="36">
        <v>537.04999999999995</v>
      </c>
      <c r="G46" s="36">
        <v>526.99999999999989</v>
      </c>
      <c r="H46" s="36">
        <v>558.79999999999984</v>
      </c>
      <c r="I46" s="36">
        <v>568.8499999999998</v>
      </c>
      <c r="J46" s="36">
        <v>574.69999999999982</v>
      </c>
      <c r="K46" s="31">
        <v>563</v>
      </c>
      <c r="L46" s="31">
        <v>547.1</v>
      </c>
      <c r="M46" s="31">
        <v>0.71740000000000004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176</v>
      </c>
      <c r="D47" s="36">
        <v>175.75</v>
      </c>
      <c r="E47" s="36">
        <v>174.8</v>
      </c>
      <c r="F47" s="36">
        <v>173.60000000000002</v>
      </c>
      <c r="G47" s="36">
        <v>172.65000000000003</v>
      </c>
      <c r="H47" s="36">
        <v>176.95</v>
      </c>
      <c r="I47" s="36">
        <v>177.89999999999998</v>
      </c>
      <c r="J47" s="36">
        <v>179.09999999999997</v>
      </c>
      <c r="K47" s="31">
        <v>176.7</v>
      </c>
      <c r="L47" s="31">
        <v>174.55</v>
      </c>
      <c r="M47" s="31">
        <v>147.87422000000001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3241.35</v>
      </c>
      <c r="D48" s="36">
        <v>3239.3166666666671</v>
      </c>
      <c r="E48" s="36">
        <v>3220.0333333333342</v>
      </c>
      <c r="F48" s="36">
        <v>3198.7166666666672</v>
      </c>
      <c r="G48" s="36">
        <v>3179.4333333333343</v>
      </c>
      <c r="H48" s="36">
        <v>3260.6333333333341</v>
      </c>
      <c r="I48" s="36">
        <v>3279.916666666667</v>
      </c>
      <c r="J48" s="36">
        <v>3301.233333333334</v>
      </c>
      <c r="K48" s="31">
        <v>3258.6</v>
      </c>
      <c r="L48" s="31">
        <v>3218</v>
      </c>
      <c r="M48" s="31">
        <v>9.2310700000000008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398.5</v>
      </c>
      <c r="D49" s="36">
        <v>396.76666666666671</v>
      </c>
      <c r="E49" s="36">
        <v>392.83333333333343</v>
      </c>
      <c r="F49" s="36">
        <v>387.16666666666674</v>
      </c>
      <c r="G49" s="36">
        <v>383.23333333333346</v>
      </c>
      <c r="H49" s="36">
        <v>402.43333333333339</v>
      </c>
      <c r="I49" s="36">
        <v>406.36666666666667</v>
      </c>
      <c r="J49" s="36">
        <v>412.03333333333336</v>
      </c>
      <c r="K49" s="31">
        <v>400.7</v>
      </c>
      <c r="L49" s="31">
        <v>391.1</v>
      </c>
      <c r="M49" s="31">
        <v>5.8599500000000004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1949.95</v>
      </c>
      <c r="D50" s="36">
        <v>1939.7666666666667</v>
      </c>
      <c r="E50" s="36">
        <v>1921.7333333333333</v>
      </c>
      <c r="F50" s="36">
        <v>1893.5166666666667</v>
      </c>
      <c r="G50" s="36">
        <v>1875.4833333333333</v>
      </c>
      <c r="H50" s="36">
        <v>1967.9833333333333</v>
      </c>
      <c r="I50" s="36">
        <v>1986.0166666666667</v>
      </c>
      <c r="J50" s="36">
        <v>2014.2333333333333</v>
      </c>
      <c r="K50" s="31">
        <v>1957.8</v>
      </c>
      <c r="L50" s="31">
        <v>1911.55</v>
      </c>
      <c r="M50" s="31">
        <v>4.2143499999999996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6962.2</v>
      </c>
      <c r="D51" s="36">
        <v>6927.4333333333334</v>
      </c>
      <c r="E51" s="36">
        <v>6879.7666666666664</v>
      </c>
      <c r="F51" s="36">
        <v>6797.333333333333</v>
      </c>
      <c r="G51" s="36">
        <v>6749.6666666666661</v>
      </c>
      <c r="H51" s="36">
        <v>7009.8666666666668</v>
      </c>
      <c r="I51" s="36">
        <v>7057.5333333333328</v>
      </c>
      <c r="J51" s="36">
        <v>7139.9666666666672</v>
      </c>
      <c r="K51" s="31">
        <v>6975.1</v>
      </c>
      <c r="L51" s="31">
        <v>6845</v>
      </c>
      <c r="M51" s="31">
        <v>0.34333999999999998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760</v>
      </c>
      <c r="D52" s="36">
        <v>752.66666666666663</v>
      </c>
      <c r="E52" s="36">
        <v>744.33333333333326</v>
      </c>
      <c r="F52" s="36">
        <v>728.66666666666663</v>
      </c>
      <c r="G52" s="36">
        <v>720.33333333333326</v>
      </c>
      <c r="H52" s="36">
        <v>768.33333333333326</v>
      </c>
      <c r="I52" s="36">
        <v>776.66666666666652</v>
      </c>
      <c r="J52" s="36">
        <v>792.33333333333326</v>
      </c>
      <c r="K52" s="31">
        <v>761</v>
      </c>
      <c r="L52" s="31">
        <v>737</v>
      </c>
      <c r="M52" s="31">
        <v>16.69614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1045.3499999999999</v>
      </c>
      <c r="D53" s="36">
        <v>1041.3833333333332</v>
      </c>
      <c r="E53" s="36">
        <v>1032.9666666666665</v>
      </c>
      <c r="F53" s="36">
        <v>1020.5833333333333</v>
      </c>
      <c r="G53" s="36">
        <v>1012.1666666666665</v>
      </c>
      <c r="H53" s="36">
        <v>1053.7666666666664</v>
      </c>
      <c r="I53" s="36">
        <v>1062.1833333333334</v>
      </c>
      <c r="J53" s="36">
        <v>1074.5666666666664</v>
      </c>
      <c r="K53" s="31">
        <v>1049.8</v>
      </c>
      <c r="L53" s="31">
        <v>1029</v>
      </c>
      <c r="M53" s="31">
        <v>13.61652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396.4</v>
      </c>
      <c r="D54" s="36">
        <v>397.83333333333331</v>
      </c>
      <c r="E54" s="36">
        <v>393.61666666666662</v>
      </c>
      <c r="F54" s="36">
        <v>390.83333333333331</v>
      </c>
      <c r="G54" s="36">
        <v>386.61666666666662</v>
      </c>
      <c r="H54" s="36">
        <v>400.61666666666662</v>
      </c>
      <c r="I54" s="36">
        <v>404.83333333333331</v>
      </c>
      <c r="J54" s="36">
        <v>407.61666666666662</v>
      </c>
      <c r="K54" s="31">
        <v>402.05</v>
      </c>
      <c r="L54" s="31">
        <v>395.05</v>
      </c>
      <c r="M54" s="31">
        <v>1.8636699999999999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4070.05</v>
      </c>
      <c r="D55" s="36">
        <v>4049.0333333333333</v>
      </c>
      <c r="E55" s="36">
        <v>4017.0666666666666</v>
      </c>
      <c r="F55" s="36">
        <v>3964.0833333333335</v>
      </c>
      <c r="G55" s="36">
        <v>3932.1166666666668</v>
      </c>
      <c r="H55" s="36">
        <v>4102.0166666666664</v>
      </c>
      <c r="I55" s="36">
        <v>4133.9833333333327</v>
      </c>
      <c r="J55" s="36">
        <v>4186.9666666666662</v>
      </c>
      <c r="K55" s="31">
        <v>4081</v>
      </c>
      <c r="L55" s="31">
        <v>3996.05</v>
      </c>
      <c r="M55" s="31">
        <v>2.64682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1120.45</v>
      </c>
      <c r="D56" s="36">
        <v>1125.6500000000001</v>
      </c>
      <c r="E56" s="36">
        <v>1112.7000000000003</v>
      </c>
      <c r="F56" s="36">
        <v>1104.9500000000003</v>
      </c>
      <c r="G56" s="36">
        <v>1092.0000000000005</v>
      </c>
      <c r="H56" s="36">
        <v>1133.4000000000001</v>
      </c>
      <c r="I56" s="36">
        <v>1146.3499999999999</v>
      </c>
      <c r="J56" s="36">
        <v>1154.0999999999999</v>
      </c>
      <c r="K56" s="31">
        <v>1138.5999999999999</v>
      </c>
      <c r="L56" s="31">
        <v>1117.9000000000001</v>
      </c>
      <c r="M56" s="31">
        <v>94.211929999999995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6334.85</v>
      </c>
      <c r="D57" s="36">
        <v>6326.3499999999995</v>
      </c>
      <c r="E57" s="36">
        <v>6292.6999999999989</v>
      </c>
      <c r="F57" s="36">
        <v>6250.5499999999993</v>
      </c>
      <c r="G57" s="36">
        <v>6216.8999999999987</v>
      </c>
      <c r="H57" s="36">
        <v>6368.4999999999991</v>
      </c>
      <c r="I57" s="36">
        <v>6402.1499999999987</v>
      </c>
      <c r="J57" s="36">
        <v>6444.2999999999993</v>
      </c>
      <c r="K57" s="31">
        <v>6360</v>
      </c>
      <c r="L57" s="31">
        <v>6284.2</v>
      </c>
      <c r="M57" s="31">
        <v>4.1921200000000001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7474.2</v>
      </c>
      <c r="D58" s="36">
        <v>7428.5166666666673</v>
      </c>
      <c r="E58" s="36">
        <v>7345.7833333333347</v>
      </c>
      <c r="F58" s="36">
        <v>7217.3666666666677</v>
      </c>
      <c r="G58" s="36">
        <v>7134.633333333335</v>
      </c>
      <c r="H58" s="36">
        <v>7556.9333333333343</v>
      </c>
      <c r="I58" s="36">
        <v>7639.6666666666661</v>
      </c>
      <c r="J58" s="36">
        <v>7768.0833333333339</v>
      </c>
      <c r="K58" s="31">
        <v>7511.25</v>
      </c>
      <c r="L58" s="31">
        <v>7300.1</v>
      </c>
      <c r="M58" s="31">
        <v>17.295670000000001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1730.95</v>
      </c>
      <c r="D59" s="36">
        <v>1720.95</v>
      </c>
      <c r="E59" s="36">
        <v>1708</v>
      </c>
      <c r="F59" s="36">
        <v>1685.05</v>
      </c>
      <c r="G59" s="36">
        <v>1672.1</v>
      </c>
      <c r="H59" s="36">
        <v>1743.9</v>
      </c>
      <c r="I59" s="36">
        <v>1756.8500000000004</v>
      </c>
      <c r="J59" s="36">
        <v>1779.8000000000002</v>
      </c>
      <c r="K59" s="31">
        <v>1733.9</v>
      </c>
      <c r="L59" s="31">
        <v>1698</v>
      </c>
      <c r="M59" s="31">
        <v>21.30836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8325.6</v>
      </c>
      <c r="D60" s="36">
        <v>8278.5666666666657</v>
      </c>
      <c r="E60" s="36">
        <v>8207.1333333333314</v>
      </c>
      <c r="F60" s="36">
        <v>8088.6666666666661</v>
      </c>
      <c r="G60" s="36">
        <v>8017.2333333333318</v>
      </c>
      <c r="H60" s="36">
        <v>8397.033333333331</v>
      </c>
      <c r="I60" s="36">
        <v>8468.4666666666653</v>
      </c>
      <c r="J60" s="36">
        <v>8586.9333333333307</v>
      </c>
      <c r="K60" s="31">
        <v>8350</v>
      </c>
      <c r="L60" s="31">
        <v>8160.1</v>
      </c>
      <c r="M60" s="31">
        <v>0.41327000000000003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2224.3000000000002</v>
      </c>
      <c r="D61" s="36">
        <v>2241.1</v>
      </c>
      <c r="E61" s="36">
        <v>2203.1999999999998</v>
      </c>
      <c r="F61" s="36">
        <v>2182.1</v>
      </c>
      <c r="G61" s="36">
        <v>2144.1999999999998</v>
      </c>
      <c r="H61" s="36">
        <v>2262.1999999999998</v>
      </c>
      <c r="I61" s="36">
        <v>2300.1000000000004</v>
      </c>
      <c r="J61" s="36">
        <v>2321.1999999999998</v>
      </c>
      <c r="K61" s="31">
        <v>2279</v>
      </c>
      <c r="L61" s="31">
        <v>2220</v>
      </c>
      <c r="M61" s="31">
        <v>0.51790999999999998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2612.75</v>
      </c>
      <c r="D62" s="36">
        <v>2603.4666666666667</v>
      </c>
      <c r="E62" s="36">
        <v>2586.3333333333335</v>
      </c>
      <c r="F62" s="36">
        <v>2559.916666666667</v>
      </c>
      <c r="G62" s="36">
        <v>2542.7833333333338</v>
      </c>
      <c r="H62" s="36">
        <v>2629.8833333333332</v>
      </c>
      <c r="I62" s="36">
        <v>2647.0166666666664</v>
      </c>
      <c r="J62" s="36">
        <v>2673.4333333333329</v>
      </c>
      <c r="K62" s="31">
        <v>2620.6</v>
      </c>
      <c r="L62" s="31">
        <v>2577.0500000000002</v>
      </c>
      <c r="M62" s="31">
        <v>3.2010900000000002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386.5</v>
      </c>
      <c r="D63" s="36">
        <v>385.36666666666662</v>
      </c>
      <c r="E63" s="36">
        <v>380.13333333333321</v>
      </c>
      <c r="F63" s="36">
        <v>373.76666666666659</v>
      </c>
      <c r="G63" s="36">
        <v>368.53333333333319</v>
      </c>
      <c r="H63" s="36">
        <v>391.73333333333323</v>
      </c>
      <c r="I63" s="36">
        <v>396.9666666666667</v>
      </c>
      <c r="J63" s="36">
        <v>403.33333333333326</v>
      </c>
      <c r="K63" s="31">
        <v>390.6</v>
      </c>
      <c r="L63" s="31">
        <v>379</v>
      </c>
      <c r="M63" s="31">
        <v>49.75938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243.05</v>
      </c>
      <c r="D64" s="36">
        <v>243.23333333333335</v>
      </c>
      <c r="E64" s="36">
        <v>241.06666666666669</v>
      </c>
      <c r="F64" s="36">
        <v>239.08333333333334</v>
      </c>
      <c r="G64" s="36">
        <v>236.91666666666669</v>
      </c>
      <c r="H64" s="36">
        <v>245.2166666666667</v>
      </c>
      <c r="I64" s="36">
        <v>247.38333333333333</v>
      </c>
      <c r="J64" s="36">
        <v>249.3666666666667</v>
      </c>
      <c r="K64" s="31">
        <v>245.4</v>
      </c>
      <c r="L64" s="31">
        <v>241.25</v>
      </c>
      <c r="M64" s="31">
        <v>142.42089000000001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220.1</v>
      </c>
      <c r="D65" s="36">
        <v>221.36666666666667</v>
      </c>
      <c r="E65" s="36">
        <v>218.33333333333334</v>
      </c>
      <c r="F65" s="36">
        <v>216.56666666666666</v>
      </c>
      <c r="G65" s="36">
        <v>213.53333333333333</v>
      </c>
      <c r="H65" s="36">
        <v>223.13333333333335</v>
      </c>
      <c r="I65" s="36">
        <v>226.16666666666666</v>
      </c>
      <c r="J65" s="36">
        <v>227.93333333333337</v>
      </c>
      <c r="K65" s="31">
        <v>224.4</v>
      </c>
      <c r="L65" s="31">
        <v>219.6</v>
      </c>
      <c r="M65" s="31">
        <v>182.47185999999999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111.6</v>
      </c>
      <c r="D66" s="36">
        <v>112.53333333333332</v>
      </c>
      <c r="E66" s="36">
        <v>110.26666666666664</v>
      </c>
      <c r="F66" s="36">
        <v>108.93333333333332</v>
      </c>
      <c r="G66" s="36">
        <v>106.66666666666664</v>
      </c>
      <c r="H66" s="36">
        <v>113.86666666666663</v>
      </c>
      <c r="I66" s="36">
        <v>116.13333333333331</v>
      </c>
      <c r="J66" s="36">
        <v>117.46666666666663</v>
      </c>
      <c r="K66" s="31">
        <v>114.8</v>
      </c>
      <c r="L66" s="31">
        <v>111.2</v>
      </c>
      <c r="M66" s="31">
        <v>374.11189000000002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46.75</v>
      </c>
      <c r="D67" s="36">
        <v>46.916666666666664</v>
      </c>
      <c r="E67" s="36">
        <v>46.383333333333326</v>
      </c>
      <c r="F67" s="36">
        <v>46.016666666666659</v>
      </c>
      <c r="G67" s="36">
        <v>45.48333333333332</v>
      </c>
      <c r="H67" s="36">
        <v>47.283333333333331</v>
      </c>
      <c r="I67" s="36">
        <v>47.816666666666677</v>
      </c>
      <c r="J67" s="36">
        <v>48.183333333333337</v>
      </c>
      <c r="K67" s="31">
        <v>47.45</v>
      </c>
      <c r="L67" s="31">
        <v>46.55</v>
      </c>
      <c r="M67" s="31">
        <v>191.00425999999999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2956.7</v>
      </c>
      <c r="D68" s="36">
        <v>2956.9</v>
      </c>
      <c r="E68" s="36">
        <v>2939.8</v>
      </c>
      <c r="F68" s="36">
        <v>2922.9</v>
      </c>
      <c r="G68" s="36">
        <v>2905.8</v>
      </c>
      <c r="H68" s="36">
        <v>2973.8</v>
      </c>
      <c r="I68" s="36">
        <v>2990.8999999999996</v>
      </c>
      <c r="J68" s="36">
        <v>3007.8</v>
      </c>
      <c r="K68" s="31">
        <v>2974</v>
      </c>
      <c r="L68" s="31">
        <v>2940</v>
      </c>
      <c r="M68" s="31">
        <v>0.14269999999999999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1652.25</v>
      </c>
      <c r="D69" s="36">
        <v>1650.95</v>
      </c>
      <c r="E69" s="36">
        <v>1637.3000000000002</v>
      </c>
      <c r="F69" s="36">
        <v>1622.3500000000001</v>
      </c>
      <c r="G69" s="36">
        <v>1608.7000000000003</v>
      </c>
      <c r="H69" s="36">
        <v>1665.9</v>
      </c>
      <c r="I69" s="36">
        <v>1679.5500000000002</v>
      </c>
      <c r="J69" s="36">
        <v>1694.5</v>
      </c>
      <c r="K69" s="31">
        <v>1664.6</v>
      </c>
      <c r="L69" s="31">
        <v>1636</v>
      </c>
      <c r="M69" s="31">
        <v>2.8624700000000001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5384.4</v>
      </c>
      <c r="D70" s="36">
        <v>5403.4333333333334</v>
      </c>
      <c r="E70" s="36">
        <v>5340.9666666666672</v>
      </c>
      <c r="F70" s="36">
        <v>5297.5333333333338</v>
      </c>
      <c r="G70" s="36">
        <v>5235.0666666666675</v>
      </c>
      <c r="H70" s="36">
        <v>5446.8666666666668</v>
      </c>
      <c r="I70" s="36">
        <v>5509.3333333333321</v>
      </c>
      <c r="J70" s="36">
        <v>5552.7666666666664</v>
      </c>
      <c r="K70" s="31">
        <v>5465.9</v>
      </c>
      <c r="L70" s="31">
        <v>5360</v>
      </c>
      <c r="M70" s="31">
        <v>0.12313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2568.4</v>
      </c>
      <c r="D71" s="36">
        <v>2575.0000000000005</v>
      </c>
      <c r="E71" s="36">
        <v>2544.2000000000007</v>
      </c>
      <c r="F71" s="36">
        <v>2520.0000000000005</v>
      </c>
      <c r="G71" s="36">
        <v>2489.2000000000007</v>
      </c>
      <c r="H71" s="36">
        <v>2599.2000000000007</v>
      </c>
      <c r="I71" s="36">
        <v>2630.0000000000009</v>
      </c>
      <c r="J71" s="36">
        <v>2654.2000000000007</v>
      </c>
      <c r="K71" s="31">
        <v>2605.8000000000002</v>
      </c>
      <c r="L71" s="31">
        <v>2550.8000000000002</v>
      </c>
      <c r="M71" s="31">
        <v>2.3824700000000001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580.04999999999995</v>
      </c>
      <c r="D72" s="36">
        <v>577.4666666666667</v>
      </c>
      <c r="E72" s="36">
        <v>572.83333333333337</v>
      </c>
      <c r="F72" s="36">
        <v>565.61666666666667</v>
      </c>
      <c r="G72" s="36">
        <v>560.98333333333335</v>
      </c>
      <c r="H72" s="36">
        <v>584.68333333333339</v>
      </c>
      <c r="I72" s="36">
        <v>589.31666666666661</v>
      </c>
      <c r="J72" s="36">
        <v>596.53333333333342</v>
      </c>
      <c r="K72" s="31">
        <v>582.1</v>
      </c>
      <c r="L72" s="31">
        <v>570.25</v>
      </c>
      <c r="M72" s="31">
        <v>10.2128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1379.95</v>
      </c>
      <c r="D73" s="36">
        <v>1382.8333333333333</v>
      </c>
      <c r="E73" s="36">
        <v>1364.7666666666664</v>
      </c>
      <c r="F73" s="36">
        <v>1349.5833333333333</v>
      </c>
      <c r="G73" s="36">
        <v>1331.5166666666664</v>
      </c>
      <c r="H73" s="36">
        <v>1398.0166666666664</v>
      </c>
      <c r="I73" s="36">
        <v>1416.0833333333335</v>
      </c>
      <c r="J73" s="36">
        <v>1431.2666666666664</v>
      </c>
      <c r="K73" s="31">
        <v>1400.9</v>
      </c>
      <c r="L73" s="31">
        <v>1367.65</v>
      </c>
      <c r="M73" s="31">
        <v>4.4921199999999999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164</v>
      </c>
      <c r="D74" s="36">
        <v>163.65</v>
      </c>
      <c r="E74" s="36">
        <v>162.95000000000002</v>
      </c>
      <c r="F74" s="36">
        <v>161.9</v>
      </c>
      <c r="G74" s="36">
        <v>161.20000000000002</v>
      </c>
      <c r="H74" s="36">
        <v>164.70000000000002</v>
      </c>
      <c r="I74" s="36">
        <v>165.4</v>
      </c>
      <c r="J74" s="36">
        <v>166.45000000000002</v>
      </c>
      <c r="K74" s="31">
        <v>164.35</v>
      </c>
      <c r="L74" s="31">
        <v>162.6</v>
      </c>
      <c r="M74" s="31">
        <v>138.87945999999999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1201.0999999999999</v>
      </c>
      <c r="D75" s="36">
        <v>1198.45</v>
      </c>
      <c r="E75" s="36">
        <v>1190.9000000000001</v>
      </c>
      <c r="F75" s="36">
        <v>1180.7</v>
      </c>
      <c r="G75" s="36">
        <v>1173.1500000000001</v>
      </c>
      <c r="H75" s="36">
        <v>1208.6500000000001</v>
      </c>
      <c r="I75" s="36">
        <v>1216.1999999999998</v>
      </c>
      <c r="J75" s="36">
        <v>1226.4000000000001</v>
      </c>
      <c r="K75" s="31">
        <v>1206</v>
      </c>
      <c r="L75" s="31">
        <v>1188.25</v>
      </c>
      <c r="M75" s="31">
        <v>5.93147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181.4</v>
      </c>
      <c r="D76" s="36">
        <v>181.95000000000002</v>
      </c>
      <c r="E76" s="36">
        <v>179.70000000000005</v>
      </c>
      <c r="F76" s="36">
        <v>178.00000000000003</v>
      </c>
      <c r="G76" s="36">
        <v>175.75000000000006</v>
      </c>
      <c r="H76" s="36">
        <v>183.65000000000003</v>
      </c>
      <c r="I76" s="36">
        <v>185.89999999999998</v>
      </c>
      <c r="J76" s="36">
        <v>187.60000000000002</v>
      </c>
      <c r="K76" s="31">
        <v>184.2</v>
      </c>
      <c r="L76" s="31">
        <v>180.25</v>
      </c>
      <c r="M76" s="31">
        <v>234.2783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445.7</v>
      </c>
      <c r="D77" s="36">
        <v>445.90000000000003</v>
      </c>
      <c r="E77" s="36">
        <v>441.85000000000008</v>
      </c>
      <c r="F77" s="36">
        <v>438.00000000000006</v>
      </c>
      <c r="G77" s="36">
        <v>433.9500000000001</v>
      </c>
      <c r="H77" s="36">
        <v>449.75000000000006</v>
      </c>
      <c r="I77" s="36">
        <v>453.8</v>
      </c>
      <c r="J77" s="36">
        <v>457.65000000000003</v>
      </c>
      <c r="K77" s="31">
        <v>449.95</v>
      </c>
      <c r="L77" s="31">
        <v>442.05</v>
      </c>
      <c r="M77" s="31">
        <v>62.777839999999998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1005.2</v>
      </c>
      <c r="D78" s="36">
        <v>1005.1833333333334</v>
      </c>
      <c r="E78" s="36">
        <v>999.16666666666674</v>
      </c>
      <c r="F78" s="36">
        <v>993.13333333333333</v>
      </c>
      <c r="G78" s="36">
        <v>987.11666666666667</v>
      </c>
      <c r="H78" s="36">
        <v>1011.2166666666668</v>
      </c>
      <c r="I78" s="36">
        <v>1017.2333333333335</v>
      </c>
      <c r="J78" s="36">
        <v>1023.2666666666669</v>
      </c>
      <c r="K78" s="31">
        <v>1011.2</v>
      </c>
      <c r="L78" s="31">
        <v>999.15</v>
      </c>
      <c r="M78" s="31">
        <v>65.416730000000001</v>
      </c>
      <c r="N78" s="1"/>
      <c r="O78" s="1"/>
    </row>
    <row r="79" spans="1:15" ht="12.75" customHeight="1">
      <c r="A79" s="33">
        <v>69</v>
      </c>
      <c r="B79" s="53" t="s">
        <v>845</v>
      </c>
      <c r="C79" s="31">
        <v>538.75</v>
      </c>
      <c r="D79" s="36">
        <v>539.4</v>
      </c>
      <c r="E79" s="36">
        <v>531.9</v>
      </c>
      <c r="F79" s="36">
        <v>525.04999999999995</v>
      </c>
      <c r="G79" s="36">
        <v>517.54999999999995</v>
      </c>
      <c r="H79" s="36">
        <v>546.25</v>
      </c>
      <c r="I79" s="36">
        <v>553.75</v>
      </c>
      <c r="J79" s="36">
        <v>560.6</v>
      </c>
      <c r="K79" s="31">
        <v>546.9</v>
      </c>
      <c r="L79" s="31">
        <v>532.54999999999995</v>
      </c>
      <c r="M79" s="31">
        <v>3.4502299999999999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248.05</v>
      </c>
      <c r="D80" s="36">
        <v>248.86666666666667</v>
      </c>
      <c r="E80" s="36">
        <v>246.08333333333334</v>
      </c>
      <c r="F80" s="36">
        <v>244.11666666666667</v>
      </c>
      <c r="G80" s="36">
        <v>241.33333333333334</v>
      </c>
      <c r="H80" s="36">
        <v>250.83333333333334</v>
      </c>
      <c r="I80" s="36">
        <v>253.61666666666665</v>
      </c>
      <c r="J80" s="36">
        <v>255.58333333333334</v>
      </c>
      <c r="K80" s="31">
        <v>251.65</v>
      </c>
      <c r="L80" s="31">
        <v>246.9</v>
      </c>
      <c r="M80" s="31">
        <v>73.988299999999995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1409</v>
      </c>
      <c r="D81" s="36">
        <v>1402.1000000000001</v>
      </c>
      <c r="E81" s="36">
        <v>1374.2000000000003</v>
      </c>
      <c r="F81" s="36">
        <v>1339.4</v>
      </c>
      <c r="G81" s="36">
        <v>1311.5000000000002</v>
      </c>
      <c r="H81" s="36">
        <v>1436.9000000000003</v>
      </c>
      <c r="I81" s="36">
        <v>1464.8000000000004</v>
      </c>
      <c r="J81" s="36">
        <v>1499.6000000000004</v>
      </c>
      <c r="K81" s="31">
        <v>1430</v>
      </c>
      <c r="L81" s="31">
        <v>1367.3</v>
      </c>
      <c r="M81" s="31">
        <v>1.1412199999999999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700.4</v>
      </c>
      <c r="D82" s="36">
        <v>695.18333333333339</v>
      </c>
      <c r="E82" s="36">
        <v>683.36666666666679</v>
      </c>
      <c r="F82" s="36">
        <v>666.33333333333337</v>
      </c>
      <c r="G82" s="36">
        <v>654.51666666666677</v>
      </c>
      <c r="H82" s="36">
        <v>712.21666666666681</v>
      </c>
      <c r="I82" s="36">
        <v>724.03333333333342</v>
      </c>
      <c r="J82" s="36">
        <v>741.06666666666683</v>
      </c>
      <c r="K82" s="31">
        <v>707</v>
      </c>
      <c r="L82" s="31">
        <v>678.15</v>
      </c>
      <c r="M82" s="31">
        <v>45.342309999999998</v>
      </c>
      <c r="N82" s="1"/>
      <c r="O82" s="1"/>
    </row>
    <row r="83" spans="1:15" ht="12.75" customHeight="1">
      <c r="A83" s="33">
        <v>73</v>
      </c>
      <c r="B83" s="53" t="s">
        <v>846</v>
      </c>
      <c r="C83" s="31">
        <v>308.7</v>
      </c>
      <c r="D83" s="36">
        <v>311.45</v>
      </c>
      <c r="E83" s="36">
        <v>303.25</v>
      </c>
      <c r="F83" s="36">
        <v>297.8</v>
      </c>
      <c r="G83" s="36">
        <v>289.60000000000002</v>
      </c>
      <c r="H83" s="36">
        <v>316.89999999999998</v>
      </c>
      <c r="I83" s="36">
        <v>325.09999999999991</v>
      </c>
      <c r="J83" s="36">
        <v>330.54999999999995</v>
      </c>
      <c r="K83" s="31">
        <v>319.64999999999998</v>
      </c>
      <c r="L83" s="31">
        <v>306</v>
      </c>
      <c r="M83" s="31">
        <v>64.309280000000001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7315.55</v>
      </c>
      <c r="D84" s="36">
        <v>7380.3</v>
      </c>
      <c r="E84" s="36">
        <v>7215.6500000000005</v>
      </c>
      <c r="F84" s="36">
        <v>7115.75</v>
      </c>
      <c r="G84" s="36">
        <v>6951.1</v>
      </c>
      <c r="H84" s="36">
        <v>7480.2000000000007</v>
      </c>
      <c r="I84" s="36">
        <v>7644.85</v>
      </c>
      <c r="J84" s="36">
        <v>7744.7500000000009</v>
      </c>
      <c r="K84" s="31">
        <v>7544.95</v>
      </c>
      <c r="L84" s="31">
        <v>7280.4</v>
      </c>
      <c r="M84" s="31">
        <v>0.13558000000000001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994.1</v>
      </c>
      <c r="D85" s="36">
        <v>997.11666666666667</v>
      </c>
      <c r="E85" s="36">
        <v>985.98333333333335</v>
      </c>
      <c r="F85" s="36">
        <v>977.86666666666667</v>
      </c>
      <c r="G85" s="36">
        <v>966.73333333333335</v>
      </c>
      <c r="H85" s="36">
        <v>1005.2333333333333</v>
      </c>
      <c r="I85" s="36">
        <v>1016.3666666666668</v>
      </c>
      <c r="J85" s="36">
        <v>1024.4833333333333</v>
      </c>
      <c r="K85" s="31">
        <v>1008.25</v>
      </c>
      <c r="L85" s="31">
        <v>989</v>
      </c>
      <c r="M85" s="31">
        <v>2.1351300000000002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1362</v>
      </c>
      <c r="D86" s="36">
        <v>1367.0333333333335</v>
      </c>
      <c r="E86" s="36">
        <v>1350.0666666666671</v>
      </c>
      <c r="F86" s="36">
        <v>1338.1333333333334</v>
      </c>
      <c r="G86" s="36">
        <v>1321.166666666667</v>
      </c>
      <c r="H86" s="36">
        <v>1378.9666666666672</v>
      </c>
      <c r="I86" s="36">
        <v>1395.9333333333338</v>
      </c>
      <c r="J86" s="36">
        <v>1407.8666666666672</v>
      </c>
      <c r="K86" s="31">
        <v>1384</v>
      </c>
      <c r="L86" s="31">
        <v>1355.1</v>
      </c>
      <c r="M86" s="31">
        <v>0.55249999999999999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429.3</v>
      </c>
      <c r="D87" s="36">
        <v>430.66666666666669</v>
      </c>
      <c r="E87" s="36">
        <v>425.58333333333337</v>
      </c>
      <c r="F87" s="36">
        <v>421.86666666666667</v>
      </c>
      <c r="G87" s="36">
        <v>416.78333333333336</v>
      </c>
      <c r="H87" s="36">
        <v>434.38333333333338</v>
      </c>
      <c r="I87" s="36">
        <v>439.46666666666675</v>
      </c>
      <c r="J87" s="36">
        <v>443.18333333333339</v>
      </c>
      <c r="K87" s="31">
        <v>435.75</v>
      </c>
      <c r="L87" s="31">
        <v>426.95</v>
      </c>
      <c r="M87" s="31">
        <v>2.7396699999999998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22061.85</v>
      </c>
      <c r="D88" s="36">
        <v>22051.95</v>
      </c>
      <c r="E88" s="36">
        <v>21859.9</v>
      </c>
      <c r="F88" s="36">
        <v>21657.95</v>
      </c>
      <c r="G88" s="36">
        <v>21465.9</v>
      </c>
      <c r="H88" s="36">
        <v>22253.9</v>
      </c>
      <c r="I88" s="36">
        <v>22445.949999999997</v>
      </c>
      <c r="J88" s="36">
        <v>22647.9</v>
      </c>
      <c r="K88" s="31">
        <v>22244</v>
      </c>
      <c r="L88" s="31">
        <v>21850</v>
      </c>
      <c r="M88" s="31">
        <v>0.28366999999999998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851.85</v>
      </c>
      <c r="D89" s="36">
        <v>841.98333333333323</v>
      </c>
      <c r="E89" s="36">
        <v>826.06666666666649</v>
      </c>
      <c r="F89" s="36">
        <v>800.2833333333333</v>
      </c>
      <c r="G89" s="36">
        <v>784.36666666666656</v>
      </c>
      <c r="H89" s="36">
        <v>867.76666666666642</v>
      </c>
      <c r="I89" s="36">
        <v>883.68333333333317</v>
      </c>
      <c r="J89" s="36">
        <v>909.46666666666636</v>
      </c>
      <c r="K89" s="31">
        <v>857.9</v>
      </c>
      <c r="L89" s="31">
        <v>816.2</v>
      </c>
      <c r="M89" s="31">
        <v>10.182510000000001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20.25</v>
      </c>
      <c r="D90" s="36">
        <v>20.366666666666667</v>
      </c>
      <c r="E90" s="36">
        <v>19.783333333333335</v>
      </c>
      <c r="F90" s="36">
        <v>19.316666666666666</v>
      </c>
      <c r="G90" s="36">
        <v>18.733333333333334</v>
      </c>
      <c r="H90" s="36">
        <v>20.833333333333336</v>
      </c>
      <c r="I90" s="36">
        <v>21.416666666666664</v>
      </c>
      <c r="J90" s="36">
        <v>21.883333333333336</v>
      </c>
      <c r="K90" s="31">
        <v>20.95</v>
      </c>
      <c r="L90" s="31">
        <v>19.899999999999999</v>
      </c>
      <c r="M90" s="31">
        <v>170.09232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4946.6499999999996</v>
      </c>
      <c r="D91" s="36">
        <v>4936.2166666666662</v>
      </c>
      <c r="E91" s="36">
        <v>4907.4333333333325</v>
      </c>
      <c r="F91" s="36">
        <v>4868.2166666666662</v>
      </c>
      <c r="G91" s="36">
        <v>4839.4333333333325</v>
      </c>
      <c r="H91" s="36">
        <v>4975.4333333333325</v>
      </c>
      <c r="I91" s="36">
        <v>5004.2166666666672</v>
      </c>
      <c r="J91" s="36">
        <v>5043.4333333333325</v>
      </c>
      <c r="K91" s="31">
        <v>4965</v>
      </c>
      <c r="L91" s="31">
        <v>4897</v>
      </c>
      <c r="M91" s="31">
        <v>1.7450300000000001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2350.75</v>
      </c>
      <c r="D92" s="36">
        <v>2369.6166666666668</v>
      </c>
      <c r="E92" s="36">
        <v>2321.2333333333336</v>
      </c>
      <c r="F92" s="36">
        <v>2291.7166666666667</v>
      </c>
      <c r="G92" s="36">
        <v>2243.3333333333335</v>
      </c>
      <c r="H92" s="36">
        <v>2399.1333333333337</v>
      </c>
      <c r="I92" s="36">
        <v>2447.5166666666669</v>
      </c>
      <c r="J92" s="36">
        <v>2477.0333333333338</v>
      </c>
      <c r="K92" s="31">
        <v>2418</v>
      </c>
      <c r="L92" s="31">
        <v>2340.1</v>
      </c>
      <c r="M92" s="31">
        <v>6.7815700000000003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2102.0500000000002</v>
      </c>
      <c r="D93" s="36">
        <v>2111.6000000000004</v>
      </c>
      <c r="E93" s="36">
        <v>2080.5500000000006</v>
      </c>
      <c r="F93" s="36">
        <v>2059.0500000000002</v>
      </c>
      <c r="G93" s="36">
        <v>2028.0000000000005</v>
      </c>
      <c r="H93" s="36">
        <v>2133.1000000000008</v>
      </c>
      <c r="I93" s="36">
        <v>2164.15</v>
      </c>
      <c r="J93" s="36">
        <v>2185.650000000001</v>
      </c>
      <c r="K93" s="31">
        <v>2142.65</v>
      </c>
      <c r="L93" s="31">
        <v>2090.1</v>
      </c>
      <c r="M93" s="31">
        <v>0.96026999999999996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272.55</v>
      </c>
      <c r="D94" s="36">
        <v>272.59999999999997</v>
      </c>
      <c r="E94" s="36">
        <v>269.94999999999993</v>
      </c>
      <c r="F94" s="36">
        <v>267.34999999999997</v>
      </c>
      <c r="G94" s="36">
        <v>264.69999999999993</v>
      </c>
      <c r="H94" s="36">
        <v>275.19999999999993</v>
      </c>
      <c r="I94" s="36">
        <v>277.84999999999991</v>
      </c>
      <c r="J94" s="36">
        <v>280.44999999999993</v>
      </c>
      <c r="K94" s="31">
        <v>275.25</v>
      </c>
      <c r="L94" s="31">
        <v>270</v>
      </c>
      <c r="M94" s="31">
        <v>4.7013499999999997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791</v>
      </c>
      <c r="D95" s="36">
        <v>789.55000000000007</v>
      </c>
      <c r="E95" s="36">
        <v>781.15000000000009</v>
      </c>
      <c r="F95" s="36">
        <v>771.30000000000007</v>
      </c>
      <c r="G95" s="36">
        <v>762.90000000000009</v>
      </c>
      <c r="H95" s="36">
        <v>799.40000000000009</v>
      </c>
      <c r="I95" s="36">
        <v>807.8</v>
      </c>
      <c r="J95" s="36">
        <v>817.65000000000009</v>
      </c>
      <c r="K95" s="31">
        <v>797.95</v>
      </c>
      <c r="L95" s="31">
        <v>779.7</v>
      </c>
      <c r="M95" s="31">
        <v>8.0284099999999992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448.2</v>
      </c>
      <c r="D96" s="36">
        <v>449.9666666666667</v>
      </c>
      <c r="E96" s="36">
        <v>445.23333333333341</v>
      </c>
      <c r="F96" s="36">
        <v>442.26666666666671</v>
      </c>
      <c r="G96" s="36">
        <v>437.53333333333342</v>
      </c>
      <c r="H96" s="36">
        <v>452.93333333333339</v>
      </c>
      <c r="I96" s="36">
        <v>457.66666666666674</v>
      </c>
      <c r="J96" s="36">
        <v>460.63333333333338</v>
      </c>
      <c r="K96" s="31">
        <v>454.7</v>
      </c>
      <c r="L96" s="31">
        <v>447</v>
      </c>
      <c r="M96" s="31">
        <v>43.607849999999999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762.1</v>
      </c>
      <c r="D97" s="36">
        <v>762.9</v>
      </c>
      <c r="E97" s="36">
        <v>758.25</v>
      </c>
      <c r="F97" s="36">
        <v>754.4</v>
      </c>
      <c r="G97" s="36">
        <v>749.75</v>
      </c>
      <c r="H97" s="36">
        <v>766.75</v>
      </c>
      <c r="I97" s="36">
        <v>771.39999999999986</v>
      </c>
      <c r="J97" s="36">
        <v>775.25</v>
      </c>
      <c r="K97" s="31">
        <v>767.55</v>
      </c>
      <c r="L97" s="31">
        <v>759.05</v>
      </c>
      <c r="M97" s="31">
        <v>1.3933800000000001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1195.6500000000001</v>
      </c>
      <c r="D98" s="36">
        <v>1196.3333333333333</v>
      </c>
      <c r="E98" s="36">
        <v>1185.1666666666665</v>
      </c>
      <c r="F98" s="36">
        <v>1174.6833333333332</v>
      </c>
      <c r="G98" s="36">
        <v>1163.5166666666664</v>
      </c>
      <c r="H98" s="36">
        <v>1206.8166666666666</v>
      </c>
      <c r="I98" s="36">
        <v>1217.9833333333331</v>
      </c>
      <c r="J98" s="36">
        <v>1228.4666666666667</v>
      </c>
      <c r="K98" s="31">
        <v>1207.5</v>
      </c>
      <c r="L98" s="31">
        <v>1185.8499999999999</v>
      </c>
      <c r="M98" s="31">
        <v>0.50539000000000001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148.25</v>
      </c>
      <c r="D99" s="36">
        <v>146.11666666666667</v>
      </c>
      <c r="E99" s="36">
        <v>141.28333333333336</v>
      </c>
      <c r="F99" s="36">
        <v>134.31666666666669</v>
      </c>
      <c r="G99" s="36">
        <v>129.48333333333338</v>
      </c>
      <c r="H99" s="36">
        <v>153.08333333333334</v>
      </c>
      <c r="I99" s="36">
        <v>157.91666666666666</v>
      </c>
      <c r="J99" s="36">
        <v>164.88333333333333</v>
      </c>
      <c r="K99" s="31">
        <v>150.94999999999999</v>
      </c>
      <c r="L99" s="31">
        <v>139.15</v>
      </c>
      <c r="M99" s="31">
        <v>164.72187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637.25</v>
      </c>
      <c r="D100" s="36">
        <v>643.83333333333337</v>
      </c>
      <c r="E100" s="36">
        <v>627.66666666666674</v>
      </c>
      <c r="F100" s="36">
        <v>618.08333333333337</v>
      </c>
      <c r="G100" s="36">
        <v>601.91666666666674</v>
      </c>
      <c r="H100" s="36">
        <v>653.41666666666674</v>
      </c>
      <c r="I100" s="36">
        <v>669.58333333333348</v>
      </c>
      <c r="J100" s="36">
        <v>679.16666666666674</v>
      </c>
      <c r="K100" s="31">
        <v>660</v>
      </c>
      <c r="L100" s="31">
        <v>634.25</v>
      </c>
      <c r="M100" s="31">
        <v>1.4227099999999999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2391.1999999999998</v>
      </c>
      <c r="D101" s="36">
        <v>2390.7333333333331</v>
      </c>
      <c r="E101" s="36">
        <v>2371.4666666666662</v>
      </c>
      <c r="F101" s="36">
        <v>2351.7333333333331</v>
      </c>
      <c r="G101" s="36">
        <v>2332.4666666666662</v>
      </c>
      <c r="H101" s="36">
        <v>2410.4666666666662</v>
      </c>
      <c r="I101" s="36">
        <v>2429.7333333333336</v>
      </c>
      <c r="J101" s="36">
        <v>2449.4666666666662</v>
      </c>
      <c r="K101" s="31">
        <v>2410</v>
      </c>
      <c r="L101" s="31">
        <v>2371</v>
      </c>
      <c r="M101" s="31">
        <v>2.3064200000000001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48.05</v>
      </c>
      <c r="D102" s="36">
        <v>48.283333333333331</v>
      </c>
      <c r="E102" s="36">
        <v>47.666666666666664</v>
      </c>
      <c r="F102" s="36">
        <v>47.283333333333331</v>
      </c>
      <c r="G102" s="36">
        <v>46.666666666666664</v>
      </c>
      <c r="H102" s="36">
        <v>48.666666666666664</v>
      </c>
      <c r="I102" s="36">
        <v>49.283333333333339</v>
      </c>
      <c r="J102" s="36">
        <v>49.666666666666664</v>
      </c>
      <c r="K102" s="31">
        <v>48.9</v>
      </c>
      <c r="L102" s="31">
        <v>47.9</v>
      </c>
      <c r="M102" s="31">
        <v>113.61248000000001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1947.2</v>
      </c>
      <c r="D103" s="36">
        <v>1956.6666666666667</v>
      </c>
      <c r="E103" s="36">
        <v>1925.6333333333334</v>
      </c>
      <c r="F103" s="36">
        <v>1904.0666666666666</v>
      </c>
      <c r="G103" s="36">
        <v>1873.0333333333333</v>
      </c>
      <c r="H103" s="36">
        <v>1978.2333333333336</v>
      </c>
      <c r="I103" s="36">
        <v>2009.2666666666669</v>
      </c>
      <c r="J103" s="36">
        <v>2030.8333333333337</v>
      </c>
      <c r="K103" s="31">
        <v>1987.7</v>
      </c>
      <c r="L103" s="31">
        <v>1935.1</v>
      </c>
      <c r="M103" s="31">
        <v>10.594010000000001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754.5</v>
      </c>
      <c r="D104" s="36">
        <v>762.16666666666663</v>
      </c>
      <c r="E104" s="36">
        <v>744.33333333333326</v>
      </c>
      <c r="F104" s="36">
        <v>734.16666666666663</v>
      </c>
      <c r="G104" s="36">
        <v>716.33333333333326</v>
      </c>
      <c r="H104" s="36">
        <v>772.33333333333326</v>
      </c>
      <c r="I104" s="36">
        <v>790.16666666666652</v>
      </c>
      <c r="J104" s="36">
        <v>800.33333333333326</v>
      </c>
      <c r="K104" s="31">
        <v>780</v>
      </c>
      <c r="L104" s="31">
        <v>752</v>
      </c>
      <c r="M104" s="31">
        <v>2.28389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1243.55</v>
      </c>
      <c r="D105" s="36">
        <v>1258.1833333333334</v>
      </c>
      <c r="E105" s="36">
        <v>1205.5666666666668</v>
      </c>
      <c r="F105" s="36">
        <v>1167.5833333333335</v>
      </c>
      <c r="G105" s="36">
        <v>1114.9666666666669</v>
      </c>
      <c r="H105" s="36">
        <v>1296.1666666666667</v>
      </c>
      <c r="I105" s="36">
        <v>1348.7833333333335</v>
      </c>
      <c r="J105" s="36">
        <v>1386.7666666666667</v>
      </c>
      <c r="K105" s="31">
        <v>1310.8</v>
      </c>
      <c r="L105" s="31">
        <v>1220.2</v>
      </c>
      <c r="M105" s="31">
        <v>3.0502699999999998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8248.1</v>
      </c>
      <c r="D106" s="36">
        <v>8283.4</v>
      </c>
      <c r="E106" s="36">
        <v>8196.9499999999989</v>
      </c>
      <c r="F106" s="36">
        <v>8145.7999999999993</v>
      </c>
      <c r="G106" s="36">
        <v>8059.3499999999985</v>
      </c>
      <c r="H106" s="36">
        <v>8334.5499999999993</v>
      </c>
      <c r="I106" s="36">
        <v>8421</v>
      </c>
      <c r="J106" s="36">
        <v>8472.15</v>
      </c>
      <c r="K106" s="31">
        <v>8369.85</v>
      </c>
      <c r="L106" s="31">
        <v>8232.25</v>
      </c>
      <c r="M106" s="31">
        <v>7.5810000000000002E-2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121.5</v>
      </c>
      <c r="D107" s="36">
        <v>123.58333333333333</v>
      </c>
      <c r="E107" s="36">
        <v>118.91666666666666</v>
      </c>
      <c r="F107" s="36">
        <v>116.33333333333333</v>
      </c>
      <c r="G107" s="36">
        <v>111.66666666666666</v>
      </c>
      <c r="H107" s="36">
        <v>126.16666666666666</v>
      </c>
      <c r="I107" s="36">
        <v>130.83333333333331</v>
      </c>
      <c r="J107" s="36">
        <v>133.41666666666666</v>
      </c>
      <c r="K107" s="31">
        <v>128.25</v>
      </c>
      <c r="L107" s="31">
        <v>121</v>
      </c>
      <c r="M107" s="31">
        <v>186.31189000000001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465.9</v>
      </c>
      <c r="D108" s="36">
        <v>465.01666666666665</v>
      </c>
      <c r="E108" s="36">
        <v>454.68333333333328</v>
      </c>
      <c r="F108" s="36">
        <v>443.46666666666664</v>
      </c>
      <c r="G108" s="36">
        <v>433.13333333333327</v>
      </c>
      <c r="H108" s="36">
        <v>476.23333333333329</v>
      </c>
      <c r="I108" s="36">
        <v>486.56666666666666</v>
      </c>
      <c r="J108" s="36">
        <v>497.7833333333333</v>
      </c>
      <c r="K108" s="31">
        <v>475.35</v>
      </c>
      <c r="L108" s="31">
        <v>453.8</v>
      </c>
      <c r="M108" s="31">
        <v>29.835619999999999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642.5</v>
      </c>
      <c r="D109" s="36">
        <v>647.43333333333339</v>
      </c>
      <c r="E109" s="36">
        <v>633.96666666666681</v>
      </c>
      <c r="F109" s="36">
        <v>625.43333333333339</v>
      </c>
      <c r="G109" s="36">
        <v>611.96666666666681</v>
      </c>
      <c r="H109" s="36">
        <v>655.96666666666681</v>
      </c>
      <c r="I109" s="36">
        <v>669.43333333333351</v>
      </c>
      <c r="J109" s="36">
        <v>677.96666666666681</v>
      </c>
      <c r="K109" s="31">
        <v>660.9</v>
      </c>
      <c r="L109" s="31">
        <v>638.9</v>
      </c>
      <c r="M109" s="31">
        <v>4.7623499999999996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352.05</v>
      </c>
      <c r="D110" s="36">
        <v>353.93333333333334</v>
      </c>
      <c r="E110" s="36">
        <v>347.16666666666669</v>
      </c>
      <c r="F110" s="36">
        <v>342.28333333333336</v>
      </c>
      <c r="G110" s="36">
        <v>335.51666666666671</v>
      </c>
      <c r="H110" s="36">
        <v>358.81666666666666</v>
      </c>
      <c r="I110" s="36">
        <v>365.58333333333331</v>
      </c>
      <c r="J110" s="36">
        <v>370.46666666666664</v>
      </c>
      <c r="K110" s="31">
        <v>360.7</v>
      </c>
      <c r="L110" s="31">
        <v>349.05</v>
      </c>
      <c r="M110" s="31">
        <v>26.54879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469.1</v>
      </c>
      <c r="D111" s="36">
        <v>468.45</v>
      </c>
      <c r="E111" s="36">
        <v>463.65</v>
      </c>
      <c r="F111" s="36">
        <v>458.2</v>
      </c>
      <c r="G111" s="36">
        <v>453.4</v>
      </c>
      <c r="H111" s="36">
        <v>473.9</v>
      </c>
      <c r="I111" s="36">
        <v>478.70000000000005</v>
      </c>
      <c r="J111" s="36">
        <v>484.15</v>
      </c>
      <c r="K111" s="31">
        <v>473.25</v>
      </c>
      <c r="L111" s="31">
        <v>463</v>
      </c>
      <c r="M111" s="31">
        <v>0.80794999999999995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1051.0999999999999</v>
      </c>
      <c r="D112" s="36">
        <v>1041.9000000000001</v>
      </c>
      <c r="E112" s="36">
        <v>1027.3500000000001</v>
      </c>
      <c r="F112" s="36">
        <v>1003.6</v>
      </c>
      <c r="G112" s="36">
        <v>989.05000000000007</v>
      </c>
      <c r="H112" s="36">
        <v>1065.6500000000001</v>
      </c>
      <c r="I112" s="36">
        <v>1080.2000000000003</v>
      </c>
      <c r="J112" s="36">
        <v>1103.9500000000003</v>
      </c>
      <c r="K112" s="31">
        <v>1056.45</v>
      </c>
      <c r="L112" s="31">
        <v>1018.15</v>
      </c>
      <c r="M112" s="31">
        <v>2.0492499999999998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1228.9000000000001</v>
      </c>
      <c r="D113" s="36">
        <v>1216.4666666666667</v>
      </c>
      <c r="E113" s="36">
        <v>1200.9333333333334</v>
      </c>
      <c r="F113" s="36">
        <v>1172.9666666666667</v>
      </c>
      <c r="G113" s="36">
        <v>1157.4333333333334</v>
      </c>
      <c r="H113" s="36">
        <v>1244.4333333333334</v>
      </c>
      <c r="I113" s="36">
        <v>1259.9666666666667</v>
      </c>
      <c r="J113" s="36">
        <v>1287.9333333333334</v>
      </c>
      <c r="K113" s="31">
        <v>1232</v>
      </c>
      <c r="L113" s="31">
        <v>1188.5</v>
      </c>
      <c r="M113" s="31">
        <v>23.539180000000002</v>
      </c>
      <c r="N113" s="1"/>
      <c r="O113" s="1"/>
    </row>
    <row r="114" spans="1:15" ht="12.75" customHeight="1">
      <c r="A114" s="33">
        <v>104</v>
      </c>
      <c r="B114" s="53" t="s">
        <v>841</v>
      </c>
      <c r="C114" s="31">
        <v>480.85</v>
      </c>
      <c r="D114" s="36">
        <v>481.75</v>
      </c>
      <c r="E114" s="36">
        <v>477.4</v>
      </c>
      <c r="F114" s="36">
        <v>473.95</v>
      </c>
      <c r="G114" s="36">
        <v>469.59999999999997</v>
      </c>
      <c r="H114" s="36">
        <v>485.2</v>
      </c>
      <c r="I114" s="36">
        <v>489.55</v>
      </c>
      <c r="J114" s="36">
        <v>493</v>
      </c>
      <c r="K114" s="31">
        <v>486.1</v>
      </c>
      <c r="L114" s="31">
        <v>478.3</v>
      </c>
      <c r="M114" s="31">
        <v>3.3779599999999999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1204.6500000000001</v>
      </c>
      <c r="D115" s="36">
        <v>1209.4333333333332</v>
      </c>
      <c r="E115" s="36">
        <v>1196.3166666666664</v>
      </c>
      <c r="F115" s="36">
        <v>1187.9833333333331</v>
      </c>
      <c r="G115" s="36">
        <v>1174.8666666666663</v>
      </c>
      <c r="H115" s="36">
        <v>1217.7666666666664</v>
      </c>
      <c r="I115" s="36">
        <v>1230.8833333333332</v>
      </c>
      <c r="J115" s="36">
        <v>1239.2166666666665</v>
      </c>
      <c r="K115" s="31">
        <v>1222.55</v>
      </c>
      <c r="L115" s="31">
        <v>1201.0999999999999</v>
      </c>
      <c r="M115" s="31">
        <v>18.092479999999998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160.05000000000001</v>
      </c>
      <c r="D116" s="36">
        <v>160.16666666666666</v>
      </c>
      <c r="E116" s="36">
        <v>159.38333333333333</v>
      </c>
      <c r="F116" s="36">
        <v>158.71666666666667</v>
      </c>
      <c r="G116" s="36">
        <v>157.93333333333334</v>
      </c>
      <c r="H116" s="36">
        <v>160.83333333333331</v>
      </c>
      <c r="I116" s="36">
        <v>161.61666666666667</v>
      </c>
      <c r="J116" s="36">
        <v>162.2833333333333</v>
      </c>
      <c r="K116" s="31">
        <v>160.94999999999999</v>
      </c>
      <c r="L116" s="31">
        <v>159.5</v>
      </c>
      <c r="M116" s="31">
        <v>24.501609999999999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1510.15</v>
      </c>
      <c r="D117" s="36">
        <v>1514.2</v>
      </c>
      <c r="E117" s="36">
        <v>1503.4</v>
      </c>
      <c r="F117" s="36">
        <v>1496.65</v>
      </c>
      <c r="G117" s="36">
        <v>1485.8500000000001</v>
      </c>
      <c r="H117" s="36">
        <v>1520.95</v>
      </c>
      <c r="I117" s="36">
        <v>1531.7499999999998</v>
      </c>
      <c r="J117" s="36">
        <v>1538.5</v>
      </c>
      <c r="K117" s="31">
        <v>1525</v>
      </c>
      <c r="L117" s="31">
        <v>1507.45</v>
      </c>
      <c r="M117" s="31">
        <v>1.83419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347.6</v>
      </c>
      <c r="D118" s="36">
        <v>348.2</v>
      </c>
      <c r="E118" s="36">
        <v>345.2</v>
      </c>
      <c r="F118" s="36">
        <v>342.8</v>
      </c>
      <c r="G118" s="36">
        <v>339.8</v>
      </c>
      <c r="H118" s="36">
        <v>350.59999999999997</v>
      </c>
      <c r="I118" s="36">
        <v>353.59999999999997</v>
      </c>
      <c r="J118" s="36">
        <v>355.99999999999994</v>
      </c>
      <c r="K118" s="31">
        <v>351.2</v>
      </c>
      <c r="L118" s="31">
        <v>345.8</v>
      </c>
      <c r="M118" s="31">
        <v>131.42465999999999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1247.05</v>
      </c>
      <c r="D119" s="36">
        <v>1259.75</v>
      </c>
      <c r="E119" s="36">
        <v>1229.3</v>
      </c>
      <c r="F119" s="36">
        <v>1211.55</v>
      </c>
      <c r="G119" s="36">
        <v>1181.0999999999999</v>
      </c>
      <c r="H119" s="36">
        <v>1277.5</v>
      </c>
      <c r="I119" s="36">
        <v>1307.9499999999998</v>
      </c>
      <c r="J119" s="36">
        <v>1325.7</v>
      </c>
      <c r="K119" s="31">
        <v>1290.2</v>
      </c>
      <c r="L119" s="31">
        <v>1242</v>
      </c>
      <c r="M119" s="31">
        <v>21.9129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6156.7</v>
      </c>
      <c r="D120" s="36">
        <v>6083.5333333333328</v>
      </c>
      <c r="E120" s="36">
        <v>5961.2166666666653</v>
      </c>
      <c r="F120" s="36">
        <v>5765.7333333333327</v>
      </c>
      <c r="G120" s="36">
        <v>5643.4166666666652</v>
      </c>
      <c r="H120" s="36">
        <v>6279.0166666666655</v>
      </c>
      <c r="I120" s="36">
        <v>6401.333333333333</v>
      </c>
      <c r="J120" s="36">
        <v>6596.8166666666657</v>
      </c>
      <c r="K120" s="31">
        <v>6205.85</v>
      </c>
      <c r="L120" s="31">
        <v>5888.05</v>
      </c>
      <c r="M120" s="31">
        <v>12.432600000000001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2374.9499999999998</v>
      </c>
      <c r="D121" s="36">
        <v>2390.0499999999997</v>
      </c>
      <c r="E121" s="36">
        <v>2351.0999999999995</v>
      </c>
      <c r="F121" s="36">
        <v>2327.2499999999995</v>
      </c>
      <c r="G121" s="36">
        <v>2288.2999999999993</v>
      </c>
      <c r="H121" s="36">
        <v>2413.8999999999996</v>
      </c>
      <c r="I121" s="36">
        <v>2452.8499999999995</v>
      </c>
      <c r="J121" s="36">
        <v>2476.6999999999998</v>
      </c>
      <c r="K121" s="31">
        <v>2429</v>
      </c>
      <c r="L121" s="31">
        <v>2366.1999999999998</v>
      </c>
      <c r="M121" s="31">
        <v>2.7738399999999999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2745.2</v>
      </c>
      <c r="D122" s="36">
        <v>2741.2833333333328</v>
      </c>
      <c r="E122" s="36">
        <v>2723.9666666666658</v>
      </c>
      <c r="F122" s="36">
        <v>2702.7333333333331</v>
      </c>
      <c r="G122" s="36">
        <v>2685.4166666666661</v>
      </c>
      <c r="H122" s="36">
        <v>2762.5166666666655</v>
      </c>
      <c r="I122" s="36">
        <v>2779.833333333333</v>
      </c>
      <c r="J122" s="36">
        <v>2801.0666666666652</v>
      </c>
      <c r="K122" s="31">
        <v>2758.6</v>
      </c>
      <c r="L122" s="31">
        <v>2720.05</v>
      </c>
      <c r="M122" s="31">
        <v>3.3525800000000001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875.75</v>
      </c>
      <c r="D123" s="36">
        <v>870</v>
      </c>
      <c r="E123" s="36">
        <v>861</v>
      </c>
      <c r="F123" s="36">
        <v>846.25</v>
      </c>
      <c r="G123" s="36">
        <v>837.25</v>
      </c>
      <c r="H123" s="36">
        <v>884.75</v>
      </c>
      <c r="I123" s="36">
        <v>893.75</v>
      </c>
      <c r="J123" s="36">
        <v>908.5</v>
      </c>
      <c r="K123" s="31">
        <v>879</v>
      </c>
      <c r="L123" s="31">
        <v>855.25</v>
      </c>
      <c r="M123" s="31">
        <v>17.59665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1241.8</v>
      </c>
      <c r="D124" s="36">
        <v>1245</v>
      </c>
      <c r="E124" s="36">
        <v>1231</v>
      </c>
      <c r="F124" s="36">
        <v>1220.2</v>
      </c>
      <c r="G124" s="36">
        <v>1206.2</v>
      </c>
      <c r="H124" s="36">
        <v>1255.8</v>
      </c>
      <c r="I124" s="36">
        <v>1269.8</v>
      </c>
      <c r="J124" s="36">
        <v>1280.5999999999999</v>
      </c>
      <c r="K124" s="31">
        <v>1259</v>
      </c>
      <c r="L124" s="31">
        <v>1234.2</v>
      </c>
      <c r="M124" s="31">
        <v>1.3206100000000001</v>
      </c>
      <c r="N124" s="1"/>
      <c r="O124" s="1"/>
    </row>
    <row r="125" spans="1:15" ht="12.75" customHeight="1">
      <c r="A125" s="33">
        <v>115</v>
      </c>
      <c r="B125" s="53" t="s">
        <v>847</v>
      </c>
      <c r="C125" s="31">
        <v>5307.2</v>
      </c>
      <c r="D125" s="36">
        <v>5225.416666666667</v>
      </c>
      <c r="E125" s="36">
        <v>5116.8333333333339</v>
      </c>
      <c r="F125" s="36">
        <v>4926.4666666666672</v>
      </c>
      <c r="G125" s="36">
        <v>4817.8833333333341</v>
      </c>
      <c r="H125" s="36">
        <v>5415.7833333333338</v>
      </c>
      <c r="I125" s="36">
        <v>5524.3666666666677</v>
      </c>
      <c r="J125" s="36">
        <v>5714.7333333333336</v>
      </c>
      <c r="K125" s="31">
        <v>5334</v>
      </c>
      <c r="L125" s="31">
        <v>5035.05</v>
      </c>
      <c r="M125" s="31">
        <v>0.61528000000000005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1754.45</v>
      </c>
      <c r="D126" s="36">
        <v>1766.3499999999997</v>
      </c>
      <c r="E126" s="36">
        <v>1736.6999999999994</v>
      </c>
      <c r="F126" s="36">
        <v>1718.9499999999996</v>
      </c>
      <c r="G126" s="36">
        <v>1689.2999999999993</v>
      </c>
      <c r="H126" s="36">
        <v>1784.0999999999995</v>
      </c>
      <c r="I126" s="36">
        <v>1813.7499999999995</v>
      </c>
      <c r="J126" s="36">
        <v>1831.4999999999995</v>
      </c>
      <c r="K126" s="31">
        <v>1796</v>
      </c>
      <c r="L126" s="31">
        <v>1748.6</v>
      </c>
      <c r="M126" s="31">
        <v>1.5035499999999999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4242.5</v>
      </c>
      <c r="D127" s="36">
        <v>4234.666666666667</v>
      </c>
      <c r="E127" s="36">
        <v>4149.8333333333339</v>
      </c>
      <c r="F127" s="36">
        <v>4057.166666666667</v>
      </c>
      <c r="G127" s="36">
        <v>3972.3333333333339</v>
      </c>
      <c r="H127" s="36">
        <v>4327.3333333333339</v>
      </c>
      <c r="I127" s="36">
        <v>4412.1666666666679</v>
      </c>
      <c r="J127" s="36">
        <v>4504.8333333333339</v>
      </c>
      <c r="K127" s="31">
        <v>4319.5</v>
      </c>
      <c r="L127" s="31">
        <v>4142</v>
      </c>
      <c r="M127" s="31">
        <v>0.59365000000000001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291.89999999999998</v>
      </c>
      <c r="D128" s="36">
        <v>293.51666666666665</v>
      </c>
      <c r="E128" s="36">
        <v>289.5333333333333</v>
      </c>
      <c r="F128" s="36">
        <v>287.16666666666663</v>
      </c>
      <c r="G128" s="36">
        <v>283.18333333333328</v>
      </c>
      <c r="H128" s="36">
        <v>295.88333333333333</v>
      </c>
      <c r="I128" s="36">
        <v>299.86666666666667</v>
      </c>
      <c r="J128" s="36">
        <v>302.23333333333335</v>
      </c>
      <c r="K128" s="31">
        <v>297.5</v>
      </c>
      <c r="L128" s="31">
        <v>291.14999999999998</v>
      </c>
      <c r="M128" s="31">
        <v>22.3947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397.55</v>
      </c>
      <c r="D129" s="36">
        <v>399.68333333333334</v>
      </c>
      <c r="E129" s="36">
        <v>392.86666666666667</v>
      </c>
      <c r="F129" s="36">
        <v>388.18333333333334</v>
      </c>
      <c r="G129" s="36">
        <v>381.36666666666667</v>
      </c>
      <c r="H129" s="36">
        <v>404.36666666666667</v>
      </c>
      <c r="I129" s="36">
        <v>411.18333333333339</v>
      </c>
      <c r="J129" s="36">
        <v>415.86666666666667</v>
      </c>
      <c r="K129" s="31">
        <v>406.5</v>
      </c>
      <c r="L129" s="31">
        <v>395</v>
      </c>
      <c r="M129" s="31">
        <v>2.4792900000000002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1947.15</v>
      </c>
      <c r="D130" s="36">
        <v>1953.8833333333332</v>
      </c>
      <c r="E130" s="36">
        <v>1928.2666666666664</v>
      </c>
      <c r="F130" s="36">
        <v>1909.3833333333332</v>
      </c>
      <c r="G130" s="36">
        <v>1883.7666666666664</v>
      </c>
      <c r="H130" s="36">
        <v>1972.7666666666664</v>
      </c>
      <c r="I130" s="36">
        <v>1998.3833333333332</v>
      </c>
      <c r="J130" s="36">
        <v>2017.2666666666664</v>
      </c>
      <c r="K130" s="31">
        <v>1979.5</v>
      </c>
      <c r="L130" s="31">
        <v>1935</v>
      </c>
      <c r="M130" s="31">
        <v>7.3840199999999996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2118</v>
      </c>
      <c r="D131" s="36">
        <v>2101.2999999999997</v>
      </c>
      <c r="E131" s="36">
        <v>2021.6999999999994</v>
      </c>
      <c r="F131" s="36">
        <v>1925.3999999999996</v>
      </c>
      <c r="G131" s="36">
        <v>1845.7999999999993</v>
      </c>
      <c r="H131" s="36">
        <v>2197.5999999999995</v>
      </c>
      <c r="I131" s="36">
        <v>2277.1999999999998</v>
      </c>
      <c r="J131" s="36">
        <v>2373.4999999999995</v>
      </c>
      <c r="K131" s="31">
        <v>2180.9</v>
      </c>
      <c r="L131" s="31">
        <v>2005</v>
      </c>
      <c r="M131" s="31">
        <v>20.44548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547.45000000000005</v>
      </c>
      <c r="D132" s="36">
        <v>547.25</v>
      </c>
      <c r="E132" s="36">
        <v>544.79999999999995</v>
      </c>
      <c r="F132" s="36">
        <v>542.15</v>
      </c>
      <c r="G132" s="36">
        <v>539.69999999999993</v>
      </c>
      <c r="H132" s="36">
        <v>549.9</v>
      </c>
      <c r="I132" s="36">
        <v>552.35</v>
      </c>
      <c r="J132" s="36">
        <v>555</v>
      </c>
      <c r="K132" s="31">
        <v>549.70000000000005</v>
      </c>
      <c r="L132" s="31">
        <v>544.6</v>
      </c>
      <c r="M132" s="31">
        <v>20.78199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2406.65</v>
      </c>
      <c r="D133" s="36">
        <v>2400.1166666666668</v>
      </c>
      <c r="E133" s="36">
        <v>2369.5333333333338</v>
      </c>
      <c r="F133" s="36">
        <v>2332.416666666667</v>
      </c>
      <c r="G133" s="36">
        <v>2301.8333333333339</v>
      </c>
      <c r="H133" s="36">
        <v>2437.2333333333336</v>
      </c>
      <c r="I133" s="36">
        <v>2467.8166666666666</v>
      </c>
      <c r="J133" s="36">
        <v>2504.9333333333334</v>
      </c>
      <c r="K133" s="31">
        <v>2430.6999999999998</v>
      </c>
      <c r="L133" s="31">
        <v>2363</v>
      </c>
      <c r="M133" s="31">
        <v>4.7428299999999997</v>
      </c>
      <c r="N133" s="1"/>
      <c r="O133" s="1"/>
    </row>
    <row r="134" spans="1:15" ht="12.75" customHeight="1">
      <c r="A134" s="33">
        <v>124</v>
      </c>
      <c r="B134" s="53" t="s">
        <v>848</v>
      </c>
      <c r="C134" s="31">
        <v>2001.1</v>
      </c>
      <c r="D134" s="36">
        <v>2010.25</v>
      </c>
      <c r="E134" s="36">
        <v>1980.85</v>
      </c>
      <c r="F134" s="36">
        <v>1960.6</v>
      </c>
      <c r="G134" s="36">
        <v>1931.1999999999998</v>
      </c>
      <c r="H134" s="36">
        <v>2030.5</v>
      </c>
      <c r="I134" s="36">
        <v>2059.9</v>
      </c>
      <c r="J134" s="36">
        <v>2080.15</v>
      </c>
      <c r="K134" s="31">
        <v>2039.65</v>
      </c>
      <c r="L134" s="31">
        <v>1990</v>
      </c>
      <c r="M134" s="31">
        <v>0.98316999999999999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976.55</v>
      </c>
      <c r="D135" s="36">
        <v>977.0333333333333</v>
      </c>
      <c r="E135" s="36">
        <v>966.06666666666661</v>
      </c>
      <c r="F135" s="36">
        <v>955.58333333333326</v>
      </c>
      <c r="G135" s="36">
        <v>944.61666666666656</v>
      </c>
      <c r="H135" s="36">
        <v>987.51666666666665</v>
      </c>
      <c r="I135" s="36">
        <v>998.48333333333335</v>
      </c>
      <c r="J135" s="36">
        <v>1008.9666666666667</v>
      </c>
      <c r="K135" s="31">
        <v>988</v>
      </c>
      <c r="L135" s="31">
        <v>966.55</v>
      </c>
      <c r="M135" s="31">
        <v>0.41056999999999999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650.9</v>
      </c>
      <c r="D136" s="36">
        <v>656.26666666666665</v>
      </c>
      <c r="E136" s="36">
        <v>643.93333333333328</v>
      </c>
      <c r="F136" s="36">
        <v>636.96666666666658</v>
      </c>
      <c r="G136" s="36">
        <v>624.63333333333321</v>
      </c>
      <c r="H136" s="36">
        <v>663.23333333333335</v>
      </c>
      <c r="I136" s="36">
        <v>675.56666666666683</v>
      </c>
      <c r="J136" s="36">
        <v>682.53333333333342</v>
      </c>
      <c r="K136" s="31">
        <v>668.6</v>
      </c>
      <c r="L136" s="31">
        <v>649.29999999999995</v>
      </c>
      <c r="M136" s="31">
        <v>4.0384700000000002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2269.75</v>
      </c>
      <c r="D137" s="36">
        <v>2263.4166666666665</v>
      </c>
      <c r="E137" s="36">
        <v>2248.333333333333</v>
      </c>
      <c r="F137" s="36">
        <v>2226.9166666666665</v>
      </c>
      <c r="G137" s="36">
        <v>2211.833333333333</v>
      </c>
      <c r="H137" s="36">
        <v>2284.833333333333</v>
      </c>
      <c r="I137" s="36">
        <v>2299.9166666666661</v>
      </c>
      <c r="J137" s="36">
        <v>2321.333333333333</v>
      </c>
      <c r="K137" s="31">
        <v>2278.5</v>
      </c>
      <c r="L137" s="31">
        <v>2242</v>
      </c>
      <c r="M137" s="31">
        <v>2.8449399999999998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369.35</v>
      </c>
      <c r="D138" s="36">
        <v>372.08333333333331</v>
      </c>
      <c r="E138" s="36">
        <v>365.76666666666665</v>
      </c>
      <c r="F138" s="36">
        <v>362.18333333333334</v>
      </c>
      <c r="G138" s="36">
        <v>355.86666666666667</v>
      </c>
      <c r="H138" s="36">
        <v>375.66666666666663</v>
      </c>
      <c r="I138" s="36">
        <v>381.98333333333335</v>
      </c>
      <c r="J138" s="36">
        <v>385.56666666666661</v>
      </c>
      <c r="K138" s="31">
        <v>378.4</v>
      </c>
      <c r="L138" s="31">
        <v>368.5</v>
      </c>
      <c r="M138" s="31">
        <v>14.02988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137.9</v>
      </c>
      <c r="D139" s="36">
        <v>138.15</v>
      </c>
      <c r="E139" s="36">
        <v>136.75</v>
      </c>
      <c r="F139" s="36">
        <v>135.6</v>
      </c>
      <c r="G139" s="36">
        <v>134.19999999999999</v>
      </c>
      <c r="H139" s="36">
        <v>139.30000000000001</v>
      </c>
      <c r="I139" s="36">
        <v>140.70000000000005</v>
      </c>
      <c r="J139" s="36">
        <v>141.85000000000002</v>
      </c>
      <c r="K139" s="31">
        <v>139.55000000000001</v>
      </c>
      <c r="L139" s="31">
        <v>137</v>
      </c>
      <c r="M139" s="31">
        <v>26.9712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183</v>
      </c>
      <c r="D140" s="36">
        <v>183.08333333333334</v>
      </c>
      <c r="E140" s="36">
        <v>180.91666666666669</v>
      </c>
      <c r="F140" s="36">
        <v>178.83333333333334</v>
      </c>
      <c r="G140" s="36">
        <v>176.66666666666669</v>
      </c>
      <c r="H140" s="36">
        <v>185.16666666666669</v>
      </c>
      <c r="I140" s="36">
        <v>187.33333333333337</v>
      </c>
      <c r="J140" s="36">
        <v>189.41666666666669</v>
      </c>
      <c r="K140" s="31">
        <v>185.25</v>
      </c>
      <c r="L140" s="31">
        <v>181</v>
      </c>
      <c r="M140" s="31">
        <v>24.004960000000001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3683.2</v>
      </c>
      <c r="D141" s="36">
        <v>3676.0499999999997</v>
      </c>
      <c r="E141" s="36">
        <v>3648.1499999999996</v>
      </c>
      <c r="F141" s="36">
        <v>3613.1</v>
      </c>
      <c r="G141" s="36">
        <v>3585.2</v>
      </c>
      <c r="H141" s="36">
        <v>3711.0999999999995</v>
      </c>
      <c r="I141" s="36">
        <v>3739</v>
      </c>
      <c r="J141" s="36">
        <v>3774.0499999999993</v>
      </c>
      <c r="K141" s="31">
        <v>3703.95</v>
      </c>
      <c r="L141" s="31">
        <v>3641</v>
      </c>
      <c r="M141" s="31">
        <v>4.4809900000000003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6308.05</v>
      </c>
      <c r="D142" s="36">
        <v>6353.166666666667</v>
      </c>
      <c r="E142" s="36">
        <v>6241.3333333333339</v>
      </c>
      <c r="F142" s="36">
        <v>6174.6166666666668</v>
      </c>
      <c r="G142" s="36">
        <v>6062.7833333333338</v>
      </c>
      <c r="H142" s="36">
        <v>6419.8833333333341</v>
      </c>
      <c r="I142" s="36">
        <v>6531.7166666666681</v>
      </c>
      <c r="J142" s="36">
        <v>6598.4333333333343</v>
      </c>
      <c r="K142" s="31">
        <v>6465</v>
      </c>
      <c r="L142" s="31">
        <v>6286.45</v>
      </c>
      <c r="M142" s="31">
        <v>9.6005299999999991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699.5</v>
      </c>
      <c r="D143" s="36">
        <v>694.16666666666663</v>
      </c>
      <c r="E143" s="36">
        <v>686.38333333333321</v>
      </c>
      <c r="F143" s="36">
        <v>673.26666666666654</v>
      </c>
      <c r="G143" s="36">
        <v>665.48333333333312</v>
      </c>
      <c r="H143" s="36">
        <v>707.2833333333333</v>
      </c>
      <c r="I143" s="36">
        <v>715.06666666666683</v>
      </c>
      <c r="J143" s="36">
        <v>728.18333333333339</v>
      </c>
      <c r="K143" s="31">
        <v>701.95</v>
      </c>
      <c r="L143" s="31">
        <v>681.05</v>
      </c>
      <c r="M143" s="31">
        <v>74.647620000000003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2539.65</v>
      </c>
      <c r="D144" s="36">
        <v>2543.2166666666667</v>
      </c>
      <c r="E144" s="36">
        <v>2521.4833333333336</v>
      </c>
      <c r="F144" s="36">
        <v>2503.3166666666671</v>
      </c>
      <c r="G144" s="36">
        <v>2481.5833333333339</v>
      </c>
      <c r="H144" s="36">
        <v>2561.3833333333332</v>
      </c>
      <c r="I144" s="36">
        <v>2583.1166666666659</v>
      </c>
      <c r="J144" s="36">
        <v>2601.2833333333328</v>
      </c>
      <c r="K144" s="31">
        <v>2564.9499999999998</v>
      </c>
      <c r="L144" s="31">
        <v>2525.0500000000002</v>
      </c>
      <c r="M144" s="31">
        <v>1.9849300000000001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5573.35</v>
      </c>
      <c r="D145" s="36">
        <v>5589.2833333333328</v>
      </c>
      <c r="E145" s="36">
        <v>5551.9666666666653</v>
      </c>
      <c r="F145" s="36">
        <v>5530.5833333333321</v>
      </c>
      <c r="G145" s="36">
        <v>5493.2666666666646</v>
      </c>
      <c r="H145" s="36">
        <v>5610.6666666666661</v>
      </c>
      <c r="I145" s="36">
        <v>5647.9833333333336</v>
      </c>
      <c r="J145" s="36">
        <v>5669.3666666666668</v>
      </c>
      <c r="K145" s="31">
        <v>5626.6</v>
      </c>
      <c r="L145" s="31">
        <v>5567.9</v>
      </c>
      <c r="M145" s="31">
        <v>6.3291199999999996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542</v>
      </c>
      <c r="D146" s="36">
        <v>539.51666666666665</v>
      </c>
      <c r="E146" s="36">
        <v>535.0333333333333</v>
      </c>
      <c r="F146" s="36">
        <v>528.06666666666661</v>
      </c>
      <c r="G146" s="36">
        <v>523.58333333333326</v>
      </c>
      <c r="H146" s="36">
        <v>546.48333333333335</v>
      </c>
      <c r="I146" s="36">
        <v>550.9666666666667</v>
      </c>
      <c r="J146" s="36">
        <v>557.93333333333339</v>
      </c>
      <c r="K146" s="31">
        <v>544</v>
      </c>
      <c r="L146" s="31">
        <v>532.54999999999995</v>
      </c>
      <c r="M146" s="31">
        <v>7.1413900000000003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40</v>
      </c>
      <c r="D147" s="36">
        <v>40.266666666666666</v>
      </c>
      <c r="E147" s="36">
        <v>39.483333333333334</v>
      </c>
      <c r="F147" s="36">
        <v>38.966666666666669</v>
      </c>
      <c r="G147" s="36">
        <v>38.183333333333337</v>
      </c>
      <c r="H147" s="36">
        <v>40.783333333333331</v>
      </c>
      <c r="I147" s="36">
        <v>41.566666666666663</v>
      </c>
      <c r="J147" s="36">
        <v>42.083333333333329</v>
      </c>
      <c r="K147" s="31">
        <v>41.05</v>
      </c>
      <c r="L147" s="31">
        <v>39.75</v>
      </c>
      <c r="M147" s="31">
        <v>258.34881000000001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2522.15</v>
      </c>
      <c r="D148" s="36">
        <v>2532.6166666666668</v>
      </c>
      <c r="E148" s="36">
        <v>2480.3333333333335</v>
      </c>
      <c r="F148" s="36">
        <v>2438.5166666666669</v>
      </c>
      <c r="G148" s="36">
        <v>2386.2333333333336</v>
      </c>
      <c r="H148" s="36">
        <v>2574.4333333333334</v>
      </c>
      <c r="I148" s="36">
        <v>2626.7166666666662</v>
      </c>
      <c r="J148" s="36">
        <v>2668.5333333333333</v>
      </c>
      <c r="K148" s="31">
        <v>2584.9</v>
      </c>
      <c r="L148" s="31">
        <v>2490.8000000000002</v>
      </c>
      <c r="M148" s="31">
        <v>1.20991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4086.15</v>
      </c>
      <c r="D149" s="36">
        <v>4077.0499999999997</v>
      </c>
      <c r="E149" s="36">
        <v>4054.0999999999995</v>
      </c>
      <c r="F149" s="36">
        <v>4022.0499999999997</v>
      </c>
      <c r="G149" s="36">
        <v>3999.0999999999995</v>
      </c>
      <c r="H149" s="36">
        <v>4109.0999999999995</v>
      </c>
      <c r="I149" s="36">
        <v>4132.0499999999993</v>
      </c>
      <c r="J149" s="36">
        <v>4164.0999999999995</v>
      </c>
      <c r="K149" s="31">
        <v>4100</v>
      </c>
      <c r="L149" s="31">
        <v>4045</v>
      </c>
      <c r="M149" s="31">
        <v>9.2265800000000002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242.6</v>
      </c>
      <c r="D150" s="36">
        <v>242.94999999999996</v>
      </c>
      <c r="E150" s="36">
        <v>240.69999999999993</v>
      </c>
      <c r="F150" s="36">
        <v>238.79999999999998</v>
      </c>
      <c r="G150" s="36">
        <v>236.54999999999995</v>
      </c>
      <c r="H150" s="36">
        <v>244.84999999999991</v>
      </c>
      <c r="I150" s="36">
        <v>247.09999999999997</v>
      </c>
      <c r="J150" s="36">
        <v>248.99999999999989</v>
      </c>
      <c r="K150" s="31">
        <v>245.2</v>
      </c>
      <c r="L150" s="31">
        <v>241.05</v>
      </c>
      <c r="M150" s="31">
        <v>7.5590400000000004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536.9</v>
      </c>
      <c r="D151" s="36">
        <v>540.01666666666677</v>
      </c>
      <c r="E151" s="36">
        <v>532.03333333333353</v>
      </c>
      <c r="F151" s="36">
        <v>527.16666666666674</v>
      </c>
      <c r="G151" s="36">
        <v>519.18333333333351</v>
      </c>
      <c r="H151" s="36">
        <v>544.88333333333355</v>
      </c>
      <c r="I151" s="36">
        <v>552.8666666666669</v>
      </c>
      <c r="J151" s="36">
        <v>557.73333333333358</v>
      </c>
      <c r="K151" s="31">
        <v>548</v>
      </c>
      <c r="L151" s="31">
        <v>535.15</v>
      </c>
      <c r="M151" s="31">
        <v>1.2593000000000001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503.9</v>
      </c>
      <c r="D152" s="36">
        <v>504.05</v>
      </c>
      <c r="E152" s="36">
        <v>499.8</v>
      </c>
      <c r="F152" s="36">
        <v>495.7</v>
      </c>
      <c r="G152" s="36">
        <v>491.45</v>
      </c>
      <c r="H152" s="36">
        <v>508.15000000000003</v>
      </c>
      <c r="I152" s="36">
        <v>512.40000000000009</v>
      </c>
      <c r="J152" s="36">
        <v>516.5</v>
      </c>
      <c r="K152" s="31">
        <v>508.3</v>
      </c>
      <c r="L152" s="31">
        <v>499.95</v>
      </c>
      <c r="M152" s="31">
        <v>7.82064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1688.85</v>
      </c>
      <c r="D153" s="36">
        <v>1699.3166666666668</v>
      </c>
      <c r="E153" s="36">
        <v>1674.6833333333336</v>
      </c>
      <c r="F153" s="36">
        <v>1660.5166666666669</v>
      </c>
      <c r="G153" s="36">
        <v>1635.8833333333337</v>
      </c>
      <c r="H153" s="36">
        <v>1713.4833333333336</v>
      </c>
      <c r="I153" s="36">
        <v>1738.1166666666668</v>
      </c>
      <c r="J153" s="36">
        <v>1752.2833333333335</v>
      </c>
      <c r="K153" s="31">
        <v>1723.95</v>
      </c>
      <c r="L153" s="31">
        <v>1685.15</v>
      </c>
      <c r="M153" s="31">
        <v>0.31563999999999998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169</v>
      </c>
      <c r="D154" s="36">
        <v>166.15</v>
      </c>
      <c r="E154" s="36">
        <v>160.55000000000001</v>
      </c>
      <c r="F154" s="36">
        <v>152.1</v>
      </c>
      <c r="G154" s="36">
        <v>146.5</v>
      </c>
      <c r="H154" s="36">
        <v>174.60000000000002</v>
      </c>
      <c r="I154" s="36">
        <v>180.2</v>
      </c>
      <c r="J154" s="36">
        <v>188.65000000000003</v>
      </c>
      <c r="K154" s="31">
        <v>171.75</v>
      </c>
      <c r="L154" s="31">
        <v>157.69999999999999</v>
      </c>
      <c r="M154" s="31">
        <v>358.18353000000002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207.1</v>
      </c>
      <c r="D155" s="36">
        <v>207.81666666666669</v>
      </c>
      <c r="E155" s="36">
        <v>205.73333333333338</v>
      </c>
      <c r="F155" s="36">
        <v>204.36666666666667</v>
      </c>
      <c r="G155" s="36">
        <v>202.28333333333336</v>
      </c>
      <c r="H155" s="36">
        <v>209.18333333333339</v>
      </c>
      <c r="I155" s="36">
        <v>211.26666666666671</v>
      </c>
      <c r="J155" s="36">
        <v>212.63333333333341</v>
      </c>
      <c r="K155" s="31">
        <v>209.9</v>
      </c>
      <c r="L155" s="31">
        <v>206.45</v>
      </c>
      <c r="M155" s="31">
        <v>9.5236199999999993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108.95</v>
      </c>
      <c r="D156" s="36">
        <v>107.66666666666667</v>
      </c>
      <c r="E156" s="36">
        <v>105.83333333333334</v>
      </c>
      <c r="F156" s="36">
        <v>102.71666666666667</v>
      </c>
      <c r="G156" s="36">
        <v>100.88333333333334</v>
      </c>
      <c r="H156" s="36">
        <v>110.78333333333335</v>
      </c>
      <c r="I156" s="36">
        <v>112.61666666666669</v>
      </c>
      <c r="J156" s="36">
        <v>115.73333333333335</v>
      </c>
      <c r="K156" s="31">
        <v>109.5</v>
      </c>
      <c r="L156" s="31">
        <v>104.55</v>
      </c>
      <c r="M156" s="31">
        <v>128.31881999999999</v>
      </c>
      <c r="N156" s="1"/>
      <c r="O156" s="1"/>
    </row>
    <row r="157" spans="1:15" ht="12.75" customHeight="1">
      <c r="A157" s="33">
        <v>147</v>
      </c>
      <c r="B157" s="53" t="s">
        <v>849</v>
      </c>
      <c r="C157" s="31">
        <v>864.4</v>
      </c>
      <c r="D157" s="36">
        <v>869.83333333333337</v>
      </c>
      <c r="E157" s="36">
        <v>854.66666666666674</v>
      </c>
      <c r="F157" s="36">
        <v>844.93333333333339</v>
      </c>
      <c r="G157" s="36">
        <v>829.76666666666677</v>
      </c>
      <c r="H157" s="36">
        <v>879.56666666666672</v>
      </c>
      <c r="I157" s="36">
        <v>894.73333333333346</v>
      </c>
      <c r="J157" s="36">
        <v>904.4666666666667</v>
      </c>
      <c r="K157" s="31">
        <v>885</v>
      </c>
      <c r="L157" s="31">
        <v>860.1</v>
      </c>
      <c r="M157" s="31">
        <v>0.65256000000000003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3145.1</v>
      </c>
      <c r="D158" s="36">
        <v>3143.15</v>
      </c>
      <c r="E158" s="36">
        <v>3127.2000000000003</v>
      </c>
      <c r="F158" s="36">
        <v>3109.3</v>
      </c>
      <c r="G158" s="36">
        <v>3093.3500000000004</v>
      </c>
      <c r="H158" s="36">
        <v>3161.05</v>
      </c>
      <c r="I158" s="36">
        <v>3177</v>
      </c>
      <c r="J158" s="36">
        <v>3194.9</v>
      </c>
      <c r="K158" s="31">
        <v>3159.1</v>
      </c>
      <c r="L158" s="31">
        <v>3125.25</v>
      </c>
      <c r="M158" s="31">
        <v>1.1664699999999999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296.14999999999998</v>
      </c>
      <c r="D159" s="36">
        <v>293.75</v>
      </c>
      <c r="E159" s="36">
        <v>290</v>
      </c>
      <c r="F159" s="36">
        <v>283.85000000000002</v>
      </c>
      <c r="G159" s="36">
        <v>280.10000000000002</v>
      </c>
      <c r="H159" s="36">
        <v>299.89999999999998</v>
      </c>
      <c r="I159" s="36">
        <v>303.64999999999998</v>
      </c>
      <c r="J159" s="36">
        <v>309.79999999999995</v>
      </c>
      <c r="K159" s="31">
        <v>297.5</v>
      </c>
      <c r="L159" s="31">
        <v>287.60000000000002</v>
      </c>
      <c r="M159" s="31">
        <v>33.675310000000003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409.55</v>
      </c>
      <c r="D160" s="36">
        <v>411.3</v>
      </c>
      <c r="E160" s="36">
        <v>403.55</v>
      </c>
      <c r="F160" s="36">
        <v>397.55</v>
      </c>
      <c r="G160" s="36">
        <v>389.8</v>
      </c>
      <c r="H160" s="36">
        <v>417.3</v>
      </c>
      <c r="I160" s="36">
        <v>425.05</v>
      </c>
      <c r="J160" s="36">
        <v>431.05</v>
      </c>
      <c r="K160" s="31">
        <v>419.05</v>
      </c>
      <c r="L160" s="31">
        <v>405.3</v>
      </c>
      <c r="M160" s="31">
        <v>1.51519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152.65</v>
      </c>
      <c r="D161" s="36">
        <v>153.23333333333335</v>
      </c>
      <c r="E161" s="36">
        <v>151.81666666666669</v>
      </c>
      <c r="F161" s="36">
        <v>150.98333333333335</v>
      </c>
      <c r="G161" s="36">
        <v>149.56666666666669</v>
      </c>
      <c r="H161" s="36">
        <v>154.06666666666669</v>
      </c>
      <c r="I161" s="36">
        <v>155.48333333333332</v>
      </c>
      <c r="J161" s="36">
        <v>156.31666666666669</v>
      </c>
      <c r="K161" s="31">
        <v>154.65</v>
      </c>
      <c r="L161" s="31">
        <v>152.4</v>
      </c>
      <c r="M161" s="31">
        <v>111.26495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779.1</v>
      </c>
      <c r="D162" s="36">
        <v>784.55000000000007</v>
      </c>
      <c r="E162" s="36">
        <v>770.75000000000011</v>
      </c>
      <c r="F162" s="36">
        <v>762.40000000000009</v>
      </c>
      <c r="G162" s="36">
        <v>748.60000000000014</v>
      </c>
      <c r="H162" s="36">
        <v>792.90000000000009</v>
      </c>
      <c r="I162" s="36">
        <v>806.7</v>
      </c>
      <c r="J162" s="36">
        <v>815.05000000000007</v>
      </c>
      <c r="K162" s="31">
        <v>798.35</v>
      </c>
      <c r="L162" s="31">
        <v>776.2</v>
      </c>
      <c r="M162" s="31">
        <v>6.1854100000000001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4428.1499999999996</v>
      </c>
      <c r="D163" s="36">
        <v>4424.7333333333336</v>
      </c>
      <c r="E163" s="36">
        <v>4399.4666666666672</v>
      </c>
      <c r="F163" s="36">
        <v>4370.7833333333338</v>
      </c>
      <c r="G163" s="36">
        <v>4345.5166666666673</v>
      </c>
      <c r="H163" s="36">
        <v>4453.416666666667</v>
      </c>
      <c r="I163" s="36">
        <v>4478.6833333333334</v>
      </c>
      <c r="J163" s="36">
        <v>4507.3666666666668</v>
      </c>
      <c r="K163" s="31">
        <v>4450</v>
      </c>
      <c r="L163" s="31">
        <v>4396.05</v>
      </c>
      <c r="M163" s="31">
        <v>0.15040999999999999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1121.8</v>
      </c>
      <c r="D164" s="36">
        <v>1113.2833333333335</v>
      </c>
      <c r="E164" s="36">
        <v>1099.5666666666671</v>
      </c>
      <c r="F164" s="36">
        <v>1077.3333333333335</v>
      </c>
      <c r="G164" s="36">
        <v>1063.616666666667</v>
      </c>
      <c r="H164" s="36">
        <v>1135.5166666666671</v>
      </c>
      <c r="I164" s="36">
        <v>1149.2333333333338</v>
      </c>
      <c r="J164" s="36">
        <v>1171.4666666666672</v>
      </c>
      <c r="K164" s="31">
        <v>1127</v>
      </c>
      <c r="L164" s="31">
        <v>1091.05</v>
      </c>
      <c r="M164" s="31">
        <v>5.3190600000000003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213.5</v>
      </c>
      <c r="D165" s="36">
        <v>213.25</v>
      </c>
      <c r="E165" s="36">
        <v>210.4</v>
      </c>
      <c r="F165" s="36">
        <v>207.3</v>
      </c>
      <c r="G165" s="36">
        <v>204.45000000000002</v>
      </c>
      <c r="H165" s="36">
        <v>216.35</v>
      </c>
      <c r="I165" s="36">
        <v>219.20000000000002</v>
      </c>
      <c r="J165" s="36">
        <v>222.29999999999998</v>
      </c>
      <c r="K165" s="31">
        <v>216.1</v>
      </c>
      <c r="L165" s="31">
        <v>210.15</v>
      </c>
      <c r="M165" s="31">
        <v>8.0457699999999992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181.2</v>
      </c>
      <c r="D166" s="36">
        <v>181.63333333333335</v>
      </c>
      <c r="E166" s="36">
        <v>178.3666666666667</v>
      </c>
      <c r="F166" s="36">
        <v>175.53333333333336</v>
      </c>
      <c r="G166" s="36">
        <v>172.26666666666671</v>
      </c>
      <c r="H166" s="36">
        <v>184.4666666666667</v>
      </c>
      <c r="I166" s="36">
        <v>187.73333333333335</v>
      </c>
      <c r="J166" s="36">
        <v>190.56666666666669</v>
      </c>
      <c r="K166" s="31">
        <v>184.9</v>
      </c>
      <c r="L166" s="31">
        <v>178.8</v>
      </c>
      <c r="M166" s="31">
        <v>65.479690000000005</v>
      </c>
      <c r="N166" s="1"/>
      <c r="O166" s="1"/>
    </row>
    <row r="167" spans="1:15" ht="12.75" customHeight="1">
      <c r="A167" s="33">
        <v>157</v>
      </c>
      <c r="B167" s="53" t="s">
        <v>850</v>
      </c>
      <c r="C167" s="31">
        <v>706.2</v>
      </c>
      <c r="D167" s="36">
        <v>708.13333333333333</v>
      </c>
      <c r="E167" s="36">
        <v>696.26666666666665</v>
      </c>
      <c r="F167" s="36">
        <v>686.33333333333337</v>
      </c>
      <c r="G167" s="36">
        <v>674.4666666666667</v>
      </c>
      <c r="H167" s="36">
        <v>718.06666666666661</v>
      </c>
      <c r="I167" s="36">
        <v>729.93333333333317</v>
      </c>
      <c r="J167" s="36">
        <v>739.86666666666656</v>
      </c>
      <c r="K167" s="31">
        <v>720</v>
      </c>
      <c r="L167" s="31">
        <v>698.2</v>
      </c>
      <c r="M167" s="31">
        <v>6.4616800000000003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396.1</v>
      </c>
      <c r="D168" s="36">
        <v>394.3</v>
      </c>
      <c r="E168" s="36">
        <v>390.6</v>
      </c>
      <c r="F168" s="36">
        <v>385.1</v>
      </c>
      <c r="G168" s="36">
        <v>381.40000000000003</v>
      </c>
      <c r="H168" s="36">
        <v>399.8</v>
      </c>
      <c r="I168" s="36">
        <v>403.49999999999994</v>
      </c>
      <c r="J168" s="36">
        <v>409</v>
      </c>
      <c r="K168" s="31">
        <v>398</v>
      </c>
      <c r="L168" s="31">
        <v>388.8</v>
      </c>
      <c r="M168" s="31">
        <v>18.059349999999998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178</v>
      </c>
      <c r="D169" s="36">
        <v>175.78333333333333</v>
      </c>
      <c r="E169" s="36">
        <v>172.21666666666667</v>
      </c>
      <c r="F169" s="36">
        <v>166.43333333333334</v>
      </c>
      <c r="G169" s="36">
        <v>162.86666666666667</v>
      </c>
      <c r="H169" s="36">
        <v>181.56666666666666</v>
      </c>
      <c r="I169" s="36">
        <v>185.13333333333333</v>
      </c>
      <c r="J169" s="36">
        <v>190.91666666666666</v>
      </c>
      <c r="K169" s="31">
        <v>179.35</v>
      </c>
      <c r="L169" s="31">
        <v>170</v>
      </c>
      <c r="M169" s="31">
        <v>122.95214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1216.3499999999999</v>
      </c>
      <c r="D170" s="36">
        <v>1208.8333333333333</v>
      </c>
      <c r="E170" s="36">
        <v>1187.6666666666665</v>
      </c>
      <c r="F170" s="36">
        <v>1158.9833333333333</v>
      </c>
      <c r="G170" s="36">
        <v>1137.8166666666666</v>
      </c>
      <c r="H170" s="36">
        <v>1237.5166666666664</v>
      </c>
      <c r="I170" s="36">
        <v>1258.6833333333329</v>
      </c>
      <c r="J170" s="36">
        <v>1287.3666666666663</v>
      </c>
      <c r="K170" s="31">
        <v>1230</v>
      </c>
      <c r="L170" s="31">
        <v>1180.1500000000001</v>
      </c>
      <c r="M170" s="31">
        <v>0.56320000000000003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145.55000000000001</v>
      </c>
      <c r="D171" s="36">
        <v>144.86666666666667</v>
      </c>
      <c r="E171" s="36">
        <v>142.33333333333334</v>
      </c>
      <c r="F171" s="36">
        <v>139.11666666666667</v>
      </c>
      <c r="G171" s="36">
        <v>136.58333333333334</v>
      </c>
      <c r="H171" s="36">
        <v>148.08333333333334</v>
      </c>
      <c r="I171" s="36">
        <v>150.61666666666665</v>
      </c>
      <c r="J171" s="36">
        <v>153.83333333333334</v>
      </c>
      <c r="K171" s="31">
        <v>147.4</v>
      </c>
      <c r="L171" s="31">
        <v>141.65</v>
      </c>
      <c r="M171" s="31">
        <v>385.95458000000002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2781.15</v>
      </c>
      <c r="D172" s="36">
        <v>2766.5499999999997</v>
      </c>
      <c r="E172" s="36">
        <v>2740.0999999999995</v>
      </c>
      <c r="F172" s="36">
        <v>2699.0499999999997</v>
      </c>
      <c r="G172" s="36">
        <v>2672.5999999999995</v>
      </c>
      <c r="H172" s="36">
        <v>2807.5999999999995</v>
      </c>
      <c r="I172" s="36">
        <v>2834.0499999999993</v>
      </c>
      <c r="J172" s="36">
        <v>2875.0999999999995</v>
      </c>
      <c r="K172" s="31">
        <v>2793</v>
      </c>
      <c r="L172" s="31">
        <v>2725.5</v>
      </c>
      <c r="M172" s="31">
        <v>0.11217000000000001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3320.9</v>
      </c>
      <c r="D173" s="36">
        <v>3339.2666666666664</v>
      </c>
      <c r="E173" s="36">
        <v>3283.7833333333328</v>
      </c>
      <c r="F173" s="36">
        <v>3246.6666666666665</v>
      </c>
      <c r="G173" s="36">
        <v>3191.1833333333329</v>
      </c>
      <c r="H173" s="36">
        <v>3376.3833333333328</v>
      </c>
      <c r="I173" s="36">
        <v>3431.8666666666663</v>
      </c>
      <c r="J173" s="36">
        <v>3468.9833333333327</v>
      </c>
      <c r="K173" s="31">
        <v>3394.75</v>
      </c>
      <c r="L173" s="31">
        <v>3302.15</v>
      </c>
      <c r="M173" s="31">
        <v>8.2180000000000003E-2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313</v>
      </c>
      <c r="D174" s="36">
        <v>313.09999999999997</v>
      </c>
      <c r="E174" s="36">
        <v>309.19999999999993</v>
      </c>
      <c r="F174" s="36">
        <v>305.39999999999998</v>
      </c>
      <c r="G174" s="36">
        <v>301.49999999999994</v>
      </c>
      <c r="H174" s="36">
        <v>316.89999999999992</v>
      </c>
      <c r="I174" s="36">
        <v>320.7999999999999</v>
      </c>
      <c r="J174" s="36">
        <v>324.59999999999991</v>
      </c>
      <c r="K174" s="31">
        <v>317</v>
      </c>
      <c r="L174" s="31">
        <v>309.3</v>
      </c>
      <c r="M174" s="31">
        <v>8.8193199999999994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1829.55</v>
      </c>
      <c r="D175" s="36">
        <v>1827.7666666666667</v>
      </c>
      <c r="E175" s="36">
        <v>1798.0333333333333</v>
      </c>
      <c r="F175" s="36">
        <v>1766.5166666666667</v>
      </c>
      <c r="G175" s="36">
        <v>1736.7833333333333</v>
      </c>
      <c r="H175" s="36">
        <v>1859.2833333333333</v>
      </c>
      <c r="I175" s="36">
        <v>1889.0166666666664</v>
      </c>
      <c r="J175" s="36">
        <v>1920.5333333333333</v>
      </c>
      <c r="K175" s="31">
        <v>1857.5</v>
      </c>
      <c r="L175" s="31">
        <v>1796.25</v>
      </c>
      <c r="M175" s="31">
        <v>3.7113900000000002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1746.1</v>
      </c>
      <c r="D176" s="36">
        <v>1752.0666666666666</v>
      </c>
      <c r="E176" s="36">
        <v>1734.1333333333332</v>
      </c>
      <c r="F176" s="36">
        <v>1722.1666666666665</v>
      </c>
      <c r="G176" s="36">
        <v>1704.2333333333331</v>
      </c>
      <c r="H176" s="36">
        <v>1764.0333333333333</v>
      </c>
      <c r="I176" s="36">
        <v>1781.9666666666667</v>
      </c>
      <c r="J176" s="36">
        <v>1793.9333333333334</v>
      </c>
      <c r="K176" s="31">
        <v>1770</v>
      </c>
      <c r="L176" s="31">
        <v>1740.1</v>
      </c>
      <c r="M176" s="31">
        <v>2.5650900000000001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829.05</v>
      </c>
      <c r="D177" s="36">
        <v>824.05000000000007</v>
      </c>
      <c r="E177" s="36">
        <v>817.10000000000014</v>
      </c>
      <c r="F177" s="36">
        <v>805.15000000000009</v>
      </c>
      <c r="G177" s="36">
        <v>798.20000000000016</v>
      </c>
      <c r="H177" s="36">
        <v>836.00000000000011</v>
      </c>
      <c r="I177" s="36">
        <v>842.95000000000016</v>
      </c>
      <c r="J177" s="36">
        <v>854.90000000000009</v>
      </c>
      <c r="K177" s="31">
        <v>831</v>
      </c>
      <c r="L177" s="31">
        <v>812.1</v>
      </c>
      <c r="M177" s="31">
        <v>9.6408100000000001</v>
      </c>
      <c r="N177" s="1"/>
      <c r="O177" s="1"/>
    </row>
    <row r="178" spans="1:15" ht="12.75" customHeight="1">
      <c r="A178" s="33">
        <v>168</v>
      </c>
      <c r="B178" s="53" t="s">
        <v>855</v>
      </c>
      <c r="C178" s="31">
        <v>925.6</v>
      </c>
      <c r="D178" s="36">
        <v>928.65</v>
      </c>
      <c r="E178" s="36">
        <v>917.4</v>
      </c>
      <c r="F178" s="36">
        <v>909.2</v>
      </c>
      <c r="G178" s="36">
        <v>897.95</v>
      </c>
      <c r="H178" s="36">
        <v>936.84999999999991</v>
      </c>
      <c r="I178" s="36">
        <v>948.09999999999991</v>
      </c>
      <c r="J178" s="36">
        <v>956.29999999999984</v>
      </c>
      <c r="K178" s="31">
        <v>939.9</v>
      </c>
      <c r="L178" s="31">
        <v>920.45</v>
      </c>
      <c r="M178" s="31">
        <v>1.675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1491.1</v>
      </c>
      <c r="D179" s="36">
        <v>1496.1833333333334</v>
      </c>
      <c r="E179" s="36">
        <v>1482.7166666666667</v>
      </c>
      <c r="F179" s="36">
        <v>1474.3333333333333</v>
      </c>
      <c r="G179" s="36">
        <v>1460.8666666666666</v>
      </c>
      <c r="H179" s="36">
        <v>1504.5666666666668</v>
      </c>
      <c r="I179" s="36">
        <v>1518.0333333333335</v>
      </c>
      <c r="J179" s="36">
        <v>1526.416666666667</v>
      </c>
      <c r="K179" s="31">
        <v>1509.65</v>
      </c>
      <c r="L179" s="31">
        <v>1487.8</v>
      </c>
      <c r="M179" s="31">
        <v>4.51417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77.150000000000006</v>
      </c>
      <c r="D180" s="36">
        <v>77.483333333333334</v>
      </c>
      <c r="E180" s="36">
        <v>76.066666666666663</v>
      </c>
      <c r="F180" s="36">
        <v>74.983333333333334</v>
      </c>
      <c r="G180" s="36">
        <v>73.566666666666663</v>
      </c>
      <c r="H180" s="36">
        <v>78.566666666666663</v>
      </c>
      <c r="I180" s="36">
        <v>79.98333333333332</v>
      </c>
      <c r="J180" s="36">
        <v>81.066666666666663</v>
      </c>
      <c r="K180" s="31">
        <v>78.900000000000006</v>
      </c>
      <c r="L180" s="31">
        <v>76.400000000000006</v>
      </c>
      <c r="M180" s="31">
        <v>1058.2731799999999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1294.5999999999999</v>
      </c>
      <c r="D181" s="36">
        <v>1299.75</v>
      </c>
      <c r="E181" s="36">
        <v>1274.25</v>
      </c>
      <c r="F181" s="36">
        <v>1253.9000000000001</v>
      </c>
      <c r="G181" s="36">
        <v>1228.4000000000001</v>
      </c>
      <c r="H181" s="36">
        <v>1320.1</v>
      </c>
      <c r="I181" s="36">
        <v>1345.6</v>
      </c>
      <c r="J181" s="36">
        <v>1365.9499999999998</v>
      </c>
      <c r="K181" s="31">
        <v>1325.25</v>
      </c>
      <c r="L181" s="31">
        <v>1279.4000000000001</v>
      </c>
      <c r="M181" s="31">
        <v>0.88904000000000005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2087.75</v>
      </c>
      <c r="D182" s="36">
        <v>2094.65</v>
      </c>
      <c r="E182" s="36">
        <v>2070.8000000000002</v>
      </c>
      <c r="F182" s="36">
        <v>2053.85</v>
      </c>
      <c r="G182" s="36">
        <v>2030</v>
      </c>
      <c r="H182" s="36">
        <v>2111.6000000000004</v>
      </c>
      <c r="I182" s="36">
        <v>2135.4499999999998</v>
      </c>
      <c r="J182" s="36">
        <v>2152.4000000000005</v>
      </c>
      <c r="K182" s="31">
        <v>2118.5</v>
      </c>
      <c r="L182" s="31">
        <v>2077.6999999999998</v>
      </c>
      <c r="M182" s="31">
        <v>0.32096000000000002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540.79999999999995</v>
      </c>
      <c r="D183" s="36">
        <v>542.0333333333333</v>
      </c>
      <c r="E183" s="36">
        <v>535.76666666666665</v>
      </c>
      <c r="F183" s="36">
        <v>530.73333333333335</v>
      </c>
      <c r="G183" s="36">
        <v>524.4666666666667</v>
      </c>
      <c r="H183" s="36">
        <v>547.06666666666661</v>
      </c>
      <c r="I183" s="36">
        <v>553.33333333333326</v>
      </c>
      <c r="J183" s="36">
        <v>558.36666666666656</v>
      </c>
      <c r="K183" s="31">
        <v>548.29999999999995</v>
      </c>
      <c r="L183" s="31">
        <v>537</v>
      </c>
      <c r="M183" s="31">
        <v>2.2130299999999998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1044.5</v>
      </c>
      <c r="D184" s="36">
        <v>1045.2333333333333</v>
      </c>
      <c r="E184" s="36">
        <v>1039.2666666666667</v>
      </c>
      <c r="F184" s="36">
        <v>1034.0333333333333</v>
      </c>
      <c r="G184" s="36">
        <v>1028.0666666666666</v>
      </c>
      <c r="H184" s="36">
        <v>1050.4666666666667</v>
      </c>
      <c r="I184" s="36">
        <v>1056.4333333333334</v>
      </c>
      <c r="J184" s="36">
        <v>1061.6666666666667</v>
      </c>
      <c r="K184" s="31">
        <v>1051.2</v>
      </c>
      <c r="L184" s="31">
        <v>1040</v>
      </c>
      <c r="M184" s="31">
        <v>8.9805200000000003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672</v>
      </c>
      <c r="D185" s="36">
        <v>672.44999999999993</v>
      </c>
      <c r="E185" s="36">
        <v>659.89999999999986</v>
      </c>
      <c r="F185" s="36">
        <v>647.79999999999995</v>
      </c>
      <c r="G185" s="36">
        <v>635.24999999999989</v>
      </c>
      <c r="H185" s="36">
        <v>684.54999999999984</v>
      </c>
      <c r="I185" s="36">
        <v>697.0999999999998</v>
      </c>
      <c r="J185" s="36">
        <v>709.19999999999982</v>
      </c>
      <c r="K185" s="31">
        <v>685</v>
      </c>
      <c r="L185" s="31">
        <v>660.35</v>
      </c>
      <c r="M185" s="31">
        <v>4.4691799999999997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2061.4499999999998</v>
      </c>
      <c r="D186" s="36">
        <v>2027.45</v>
      </c>
      <c r="E186" s="36">
        <v>1982.9</v>
      </c>
      <c r="F186" s="36">
        <v>1904.3500000000001</v>
      </c>
      <c r="G186" s="36">
        <v>1859.8000000000002</v>
      </c>
      <c r="H186" s="36">
        <v>2106</v>
      </c>
      <c r="I186" s="36">
        <v>2150.5499999999997</v>
      </c>
      <c r="J186" s="36">
        <v>2229.1</v>
      </c>
      <c r="K186" s="31">
        <v>2072</v>
      </c>
      <c r="L186" s="31">
        <v>1948.9</v>
      </c>
      <c r="M186" s="31">
        <v>19.822109999999999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386.6</v>
      </c>
      <c r="D187" s="36">
        <v>386.84999999999997</v>
      </c>
      <c r="E187" s="36">
        <v>383.69999999999993</v>
      </c>
      <c r="F187" s="36">
        <v>380.79999999999995</v>
      </c>
      <c r="G187" s="36">
        <v>377.64999999999992</v>
      </c>
      <c r="H187" s="36">
        <v>389.74999999999994</v>
      </c>
      <c r="I187" s="36">
        <v>392.89999999999992</v>
      </c>
      <c r="J187" s="36">
        <v>395.79999999999995</v>
      </c>
      <c r="K187" s="31">
        <v>390</v>
      </c>
      <c r="L187" s="31">
        <v>383.95</v>
      </c>
      <c r="M187" s="31">
        <v>7.0450299999999997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518.4</v>
      </c>
      <c r="D188" s="36">
        <v>521.20000000000005</v>
      </c>
      <c r="E188" s="36">
        <v>512.40000000000009</v>
      </c>
      <c r="F188" s="36">
        <v>506.40000000000009</v>
      </c>
      <c r="G188" s="36">
        <v>497.60000000000014</v>
      </c>
      <c r="H188" s="36">
        <v>527.20000000000005</v>
      </c>
      <c r="I188" s="36">
        <v>536</v>
      </c>
      <c r="J188" s="36">
        <v>542</v>
      </c>
      <c r="K188" s="31">
        <v>530</v>
      </c>
      <c r="L188" s="31">
        <v>515.20000000000005</v>
      </c>
      <c r="M188" s="31">
        <v>18.22139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2103.9</v>
      </c>
      <c r="D189" s="36">
        <v>2099.2666666666669</v>
      </c>
      <c r="E189" s="36">
        <v>2086.5833333333339</v>
      </c>
      <c r="F189" s="36">
        <v>2069.2666666666669</v>
      </c>
      <c r="G189" s="36">
        <v>2056.5833333333339</v>
      </c>
      <c r="H189" s="36">
        <v>2116.5833333333339</v>
      </c>
      <c r="I189" s="36">
        <v>2129.2666666666673</v>
      </c>
      <c r="J189" s="36">
        <v>2146.5833333333339</v>
      </c>
      <c r="K189" s="31">
        <v>2111.9499999999998</v>
      </c>
      <c r="L189" s="31">
        <v>2081.9499999999998</v>
      </c>
      <c r="M189" s="31">
        <v>6.0470499999999996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857.75</v>
      </c>
      <c r="D190" s="36">
        <v>860.85</v>
      </c>
      <c r="E190" s="36">
        <v>849.7</v>
      </c>
      <c r="F190" s="36">
        <v>841.65</v>
      </c>
      <c r="G190" s="36">
        <v>830.5</v>
      </c>
      <c r="H190" s="36">
        <v>868.90000000000009</v>
      </c>
      <c r="I190" s="36">
        <v>880.05</v>
      </c>
      <c r="J190" s="36">
        <v>888.10000000000014</v>
      </c>
      <c r="K190" s="31">
        <v>872</v>
      </c>
      <c r="L190" s="31">
        <v>852.8</v>
      </c>
      <c r="M190" s="31">
        <v>1.8631599999999999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358.8</v>
      </c>
      <c r="D191" s="36">
        <v>358.40000000000003</v>
      </c>
      <c r="E191" s="36">
        <v>354.60000000000008</v>
      </c>
      <c r="F191" s="36">
        <v>350.40000000000003</v>
      </c>
      <c r="G191" s="36">
        <v>346.60000000000008</v>
      </c>
      <c r="H191" s="36">
        <v>362.60000000000008</v>
      </c>
      <c r="I191" s="36">
        <v>366.40000000000003</v>
      </c>
      <c r="J191" s="36">
        <v>370.60000000000008</v>
      </c>
      <c r="K191" s="31">
        <v>362.2</v>
      </c>
      <c r="L191" s="31">
        <v>354.2</v>
      </c>
      <c r="M191" s="31">
        <v>6.2060500000000003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2160.25</v>
      </c>
      <c r="D192" s="36">
        <v>2165.9333333333334</v>
      </c>
      <c r="E192" s="36">
        <v>2139.7666666666669</v>
      </c>
      <c r="F192" s="36">
        <v>2119.2833333333333</v>
      </c>
      <c r="G192" s="36">
        <v>2093.1166666666668</v>
      </c>
      <c r="H192" s="36">
        <v>2186.416666666667</v>
      </c>
      <c r="I192" s="36">
        <v>2212.583333333333</v>
      </c>
      <c r="J192" s="36">
        <v>2233.0666666666671</v>
      </c>
      <c r="K192" s="31">
        <v>2192.1</v>
      </c>
      <c r="L192" s="31">
        <v>2145.4499999999998</v>
      </c>
      <c r="M192" s="31">
        <v>1.4726399999999999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747.35</v>
      </c>
      <c r="D193" s="36">
        <v>751.06666666666661</v>
      </c>
      <c r="E193" s="36">
        <v>739.53333333333319</v>
      </c>
      <c r="F193" s="36">
        <v>731.71666666666658</v>
      </c>
      <c r="G193" s="36">
        <v>720.18333333333317</v>
      </c>
      <c r="H193" s="36">
        <v>758.88333333333321</v>
      </c>
      <c r="I193" s="36">
        <v>770.41666666666652</v>
      </c>
      <c r="J193" s="36">
        <v>778.23333333333323</v>
      </c>
      <c r="K193" s="31">
        <v>762.6</v>
      </c>
      <c r="L193" s="31">
        <v>743.25</v>
      </c>
      <c r="M193" s="31">
        <v>0.80305000000000004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389.7</v>
      </c>
      <c r="D194" s="36">
        <v>388.56666666666666</v>
      </c>
      <c r="E194" s="36">
        <v>381.13333333333333</v>
      </c>
      <c r="F194" s="36">
        <v>372.56666666666666</v>
      </c>
      <c r="G194" s="36">
        <v>365.13333333333333</v>
      </c>
      <c r="H194" s="36">
        <v>397.13333333333333</v>
      </c>
      <c r="I194" s="36">
        <v>404.56666666666661</v>
      </c>
      <c r="J194" s="36">
        <v>413.13333333333333</v>
      </c>
      <c r="K194" s="31">
        <v>396</v>
      </c>
      <c r="L194" s="31">
        <v>380</v>
      </c>
      <c r="M194" s="31">
        <v>6.5473299999999997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3194.25</v>
      </c>
      <c r="D195" s="36">
        <v>3175.8166666666671</v>
      </c>
      <c r="E195" s="36">
        <v>3122.7833333333342</v>
      </c>
      <c r="F195" s="36">
        <v>3051.3166666666671</v>
      </c>
      <c r="G195" s="36">
        <v>2998.2833333333342</v>
      </c>
      <c r="H195" s="36">
        <v>3247.2833333333342</v>
      </c>
      <c r="I195" s="36">
        <v>3300.3166666666671</v>
      </c>
      <c r="J195" s="36">
        <v>3371.7833333333342</v>
      </c>
      <c r="K195" s="31">
        <v>3228.85</v>
      </c>
      <c r="L195" s="31">
        <v>3104.35</v>
      </c>
      <c r="M195" s="31">
        <v>1.6074999999999999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441.85</v>
      </c>
      <c r="D196" s="36">
        <v>439.9666666666667</v>
      </c>
      <c r="E196" s="36">
        <v>437.38333333333338</v>
      </c>
      <c r="F196" s="36">
        <v>432.91666666666669</v>
      </c>
      <c r="G196" s="36">
        <v>430.33333333333337</v>
      </c>
      <c r="H196" s="36">
        <v>444.43333333333339</v>
      </c>
      <c r="I196" s="36">
        <v>447.01666666666665</v>
      </c>
      <c r="J196" s="36">
        <v>451.48333333333341</v>
      </c>
      <c r="K196" s="31">
        <v>442.55</v>
      </c>
      <c r="L196" s="31">
        <v>435.5</v>
      </c>
      <c r="M196" s="31">
        <v>8.8708899999999993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731.25</v>
      </c>
      <c r="D197" s="36">
        <v>731.2833333333333</v>
      </c>
      <c r="E197" s="36">
        <v>725.51666666666665</v>
      </c>
      <c r="F197" s="36">
        <v>719.7833333333333</v>
      </c>
      <c r="G197" s="36">
        <v>714.01666666666665</v>
      </c>
      <c r="H197" s="36">
        <v>737.01666666666665</v>
      </c>
      <c r="I197" s="36">
        <v>742.7833333333333</v>
      </c>
      <c r="J197" s="36">
        <v>748.51666666666665</v>
      </c>
      <c r="K197" s="31">
        <v>737.05</v>
      </c>
      <c r="L197" s="31">
        <v>725.55</v>
      </c>
      <c r="M197" s="31">
        <v>9.1767099999999999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154.30000000000001</v>
      </c>
      <c r="D198" s="36">
        <v>154.1</v>
      </c>
      <c r="E198" s="36">
        <v>150.69999999999999</v>
      </c>
      <c r="F198" s="36">
        <v>147.1</v>
      </c>
      <c r="G198" s="36">
        <v>143.69999999999999</v>
      </c>
      <c r="H198" s="36">
        <v>157.69999999999999</v>
      </c>
      <c r="I198" s="36">
        <v>161.10000000000002</v>
      </c>
      <c r="J198" s="36">
        <v>164.7</v>
      </c>
      <c r="K198" s="31">
        <v>157.5</v>
      </c>
      <c r="L198" s="31">
        <v>150.5</v>
      </c>
      <c r="M198" s="31">
        <v>39.99682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230.4</v>
      </c>
      <c r="D199" s="36">
        <v>231.80000000000004</v>
      </c>
      <c r="E199" s="36">
        <v>227.80000000000007</v>
      </c>
      <c r="F199" s="36">
        <v>225.20000000000002</v>
      </c>
      <c r="G199" s="36">
        <v>221.20000000000005</v>
      </c>
      <c r="H199" s="36">
        <v>234.40000000000009</v>
      </c>
      <c r="I199" s="36">
        <v>238.40000000000003</v>
      </c>
      <c r="J199" s="36">
        <v>241.00000000000011</v>
      </c>
      <c r="K199" s="31">
        <v>235.8</v>
      </c>
      <c r="L199" s="31">
        <v>229.2</v>
      </c>
      <c r="M199" s="31">
        <v>30.75787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293.5</v>
      </c>
      <c r="D200" s="36">
        <v>295.08333333333331</v>
      </c>
      <c r="E200" s="36">
        <v>291.01666666666665</v>
      </c>
      <c r="F200" s="36">
        <v>288.53333333333336</v>
      </c>
      <c r="G200" s="36">
        <v>284.4666666666667</v>
      </c>
      <c r="H200" s="36">
        <v>297.56666666666661</v>
      </c>
      <c r="I200" s="36">
        <v>301.63333333333333</v>
      </c>
      <c r="J200" s="36">
        <v>304.11666666666656</v>
      </c>
      <c r="K200" s="31">
        <v>299.14999999999998</v>
      </c>
      <c r="L200" s="31">
        <v>292.60000000000002</v>
      </c>
      <c r="M200" s="31">
        <v>7.5369700000000002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1742.5</v>
      </c>
      <c r="D201" s="36">
        <v>1742.8333333333333</v>
      </c>
      <c r="E201" s="36">
        <v>1720.6666666666665</v>
      </c>
      <c r="F201" s="36">
        <v>1698.8333333333333</v>
      </c>
      <c r="G201" s="36">
        <v>1676.6666666666665</v>
      </c>
      <c r="H201" s="36">
        <v>1764.6666666666665</v>
      </c>
      <c r="I201" s="36">
        <v>1786.833333333333</v>
      </c>
      <c r="J201" s="36">
        <v>1808.6666666666665</v>
      </c>
      <c r="K201" s="31">
        <v>1765</v>
      </c>
      <c r="L201" s="31">
        <v>1721</v>
      </c>
      <c r="M201" s="31">
        <v>2.1628799999999999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913.2</v>
      </c>
      <c r="D202" s="36">
        <v>918.06666666666661</v>
      </c>
      <c r="E202" s="36">
        <v>906.13333333333321</v>
      </c>
      <c r="F202" s="36">
        <v>899.06666666666661</v>
      </c>
      <c r="G202" s="36">
        <v>887.13333333333321</v>
      </c>
      <c r="H202" s="36">
        <v>925.13333333333321</v>
      </c>
      <c r="I202" s="36">
        <v>937.06666666666661</v>
      </c>
      <c r="J202" s="36">
        <v>944.13333333333321</v>
      </c>
      <c r="K202" s="31">
        <v>930</v>
      </c>
      <c r="L202" s="31">
        <v>911</v>
      </c>
      <c r="M202" s="31">
        <v>14.719200000000001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1333.65</v>
      </c>
      <c r="D203" s="36">
        <v>1332.9</v>
      </c>
      <c r="E203" s="36">
        <v>1328.1000000000001</v>
      </c>
      <c r="F203" s="36">
        <v>1322.55</v>
      </c>
      <c r="G203" s="36">
        <v>1317.75</v>
      </c>
      <c r="H203" s="36">
        <v>1338.4500000000003</v>
      </c>
      <c r="I203" s="36">
        <v>1343.2500000000005</v>
      </c>
      <c r="J203" s="36">
        <v>1348.8000000000004</v>
      </c>
      <c r="K203" s="31">
        <v>1337.7</v>
      </c>
      <c r="L203" s="31">
        <v>1327.35</v>
      </c>
      <c r="M203" s="31">
        <v>4.0003900000000003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1414.6</v>
      </c>
      <c r="D204" s="36">
        <v>1405.2833333333335</v>
      </c>
      <c r="E204" s="36">
        <v>1391.3166666666671</v>
      </c>
      <c r="F204" s="36">
        <v>1368.0333333333335</v>
      </c>
      <c r="G204" s="36">
        <v>1354.0666666666671</v>
      </c>
      <c r="H204" s="36">
        <v>1428.5666666666671</v>
      </c>
      <c r="I204" s="36">
        <v>1442.5333333333338</v>
      </c>
      <c r="J204" s="36">
        <v>1465.8166666666671</v>
      </c>
      <c r="K204" s="31">
        <v>1419.25</v>
      </c>
      <c r="L204" s="31">
        <v>1382</v>
      </c>
      <c r="M204" s="31">
        <v>51.455739999999999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3049.55</v>
      </c>
      <c r="D205" s="36">
        <v>3048.9</v>
      </c>
      <c r="E205" s="36">
        <v>3032.1000000000004</v>
      </c>
      <c r="F205" s="36">
        <v>3014.65</v>
      </c>
      <c r="G205" s="36">
        <v>2997.8500000000004</v>
      </c>
      <c r="H205" s="36">
        <v>3066.3500000000004</v>
      </c>
      <c r="I205" s="36">
        <v>3083.1500000000005</v>
      </c>
      <c r="J205" s="36">
        <v>3100.6000000000004</v>
      </c>
      <c r="K205" s="31">
        <v>3065.7</v>
      </c>
      <c r="L205" s="31">
        <v>3031.45</v>
      </c>
      <c r="M205" s="31">
        <v>3.8880699999999999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1650.15</v>
      </c>
      <c r="D206" s="36">
        <v>1651.3666666666668</v>
      </c>
      <c r="E206" s="36">
        <v>1643.7833333333335</v>
      </c>
      <c r="F206" s="36">
        <v>1637.4166666666667</v>
      </c>
      <c r="G206" s="36">
        <v>1629.8333333333335</v>
      </c>
      <c r="H206" s="36">
        <v>1657.7333333333336</v>
      </c>
      <c r="I206" s="36">
        <v>1665.3166666666666</v>
      </c>
      <c r="J206" s="36">
        <v>1671.6833333333336</v>
      </c>
      <c r="K206" s="31">
        <v>1658.95</v>
      </c>
      <c r="L206" s="31">
        <v>1645</v>
      </c>
      <c r="M206" s="31">
        <v>175.86183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684.55</v>
      </c>
      <c r="D207" s="36">
        <v>689.2166666666667</v>
      </c>
      <c r="E207" s="36">
        <v>674.43333333333339</v>
      </c>
      <c r="F207" s="36">
        <v>664.31666666666672</v>
      </c>
      <c r="G207" s="36">
        <v>649.53333333333342</v>
      </c>
      <c r="H207" s="36">
        <v>699.33333333333337</v>
      </c>
      <c r="I207" s="36">
        <v>714.11666666666667</v>
      </c>
      <c r="J207" s="36">
        <v>724.23333333333335</v>
      </c>
      <c r="K207" s="31">
        <v>704</v>
      </c>
      <c r="L207" s="31">
        <v>679.1</v>
      </c>
      <c r="M207" s="31">
        <v>62.517310000000002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3883.65</v>
      </c>
      <c r="D208" s="36">
        <v>3876.0166666666664</v>
      </c>
      <c r="E208" s="36">
        <v>3846.1333333333328</v>
      </c>
      <c r="F208" s="36">
        <v>3808.6166666666663</v>
      </c>
      <c r="G208" s="36">
        <v>3778.7333333333327</v>
      </c>
      <c r="H208" s="36">
        <v>3913.5333333333328</v>
      </c>
      <c r="I208" s="36">
        <v>3943.4166666666661</v>
      </c>
      <c r="J208" s="36">
        <v>3980.9333333333329</v>
      </c>
      <c r="K208" s="31">
        <v>3905.9</v>
      </c>
      <c r="L208" s="31">
        <v>3838.5</v>
      </c>
      <c r="M208" s="31">
        <v>10.67427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67.75</v>
      </c>
      <c r="D209" s="36">
        <v>68.05</v>
      </c>
      <c r="E209" s="36">
        <v>67.25</v>
      </c>
      <c r="F209" s="36">
        <v>66.75</v>
      </c>
      <c r="G209" s="36">
        <v>65.95</v>
      </c>
      <c r="H209" s="36">
        <v>68.55</v>
      </c>
      <c r="I209" s="36">
        <v>69.34999999999998</v>
      </c>
      <c r="J209" s="36">
        <v>69.849999999999994</v>
      </c>
      <c r="K209" s="31">
        <v>68.849999999999994</v>
      </c>
      <c r="L209" s="31">
        <v>67.55</v>
      </c>
      <c r="M209" s="31">
        <v>46.116540000000001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287.14999999999998</v>
      </c>
      <c r="D210" s="36">
        <v>286.93333333333334</v>
      </c>
      <c r="E210" s="36">
        <v>285.51666666666665</v>
      </c>
      <c r="F210" s="36">
        <v>283.88333333333333</v>
      </c>
      <c r="G210" s="36">
        <v>282.46666666666664</v>
      </c>
      <c r="H210" s="36">
        <v>288.56666666666666</v>
      </c>
      <c r="I210" s="36">
        <v>289.98333333333329</v>
      </c>
      <c r="J210" s="36">
        <v>291.61666666666667</v>
      </c>
      <c r="K210" s="31">
        <v>288.35000000000002</v>
      </c>
      <c r="L210" s="31">
        <v>285.3</v>
      </c>
      <c r="M210" s="31">
        <v>1.05532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543.1</v>
      </c>
      <c r="D211" s="36">
        <v>542.1</v>
      </c>
      <c r="E211" s="36">
        <v>538.25</v>
      </c>
      <c r="F211" s="36">
        <v>533.4</v>
      </c>
      <c r="G211" s="36">
        <v>529.54999999999995</v>
      </c>
      <c r="H211" s="36">
        <v>546.95000000000005</v>
      </c>
      <c r="I211" s="36">
        <v>550.80000000000018</v>
      </c>
      <c r="J211" s="36">
        <v>555.65000000000009</v>
      </c>
      <c r="K211" s="31">
        <v>545.95000000000005</v>
      </c>
      <c r="L211" s="31">
        <v>537.25</v>
      </c>
      <c r="M211" s="31">
        <v>71.906540000000007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1012.3</v>
      </c>
      <c r="D212" s="36">
        <v>1011.9499999999999</v>
      </c>
      <c r="E212" s="36">
        <v>993.89999999999986</v>
      </c>
      <c r="F212" s="36">
        <v>975.49999999999989</v>
      </c>
      <c r="G212" s="36">
        <v>957.44999999999982</v>
      </c>
      <c r="H212" s="36">
        <v>1030.3499999999999</v>
      </c>
      <c r="I212" s="36">
        <v>1048.3999999999999</v>
      </c>
      <c r="J212" s="36">
        <v>1066.8</v>
      </c>
      <c r="K212" s="31">
        <v>1030</v>
      </c>
      <c r="L212" s="31">
        <v>993.55</v>
      </c>
      <c r="M212" s="31">
        <v>0.43020999999999998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2773</v>
      </c>
      <c r="D213" s="36">
        <v>2783.9</v>
      </c>
      <c r="E213" s="36">
        <v>2754.25</v>
      </c>
      <c r="F213" s="36">
        <v>2735.5</v>
      </c>
      <c r="G213" s="36">
        <v>2705.85</v>
      </c>
      <c r="H213" s="36">
        <v>2802.65</v>
      </c>
      <c r="I213" s="36">
        <v>2832.3000000000006</v>
      </c>
      <c r="J213" s="36">
        <v>2851.05</v>
      </c>
      <c r="K213" s="31">
        <v>2813.55</v>
      </c>
      <c r="L213" s="31">
        <v>2765.15</v>
      </c>
      <c r="M213" s="31">
        <v>11.939870000000001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184.35</v>
      </c>
      <c r="D214" s="36">
        <v>184.9</v>
      </c>
      <c r="E214" s="36">
        <v>182.45000000000002</v>
      </c>
      <c r="F214" s="36">
        <v>180.55</v>
      </c>
      <c r="G214" s="36">
        <v>178.10000000000002</v>
      </c>
      <c r="H214" s="36">
        <v>186.8</v>
      </c>
      <c r="I214" s="36">
        <v>189.25</v>
      </c>
      <c r="J214" s="36">
        <v>191.15</v>
      </c>
      <c r="K214" s="31">
        <v>187.35</v>
      </c>
      <c r="L214" s="31">
        <v>183</v>
      </c>
      <c r="M214" s="31">
        <v>45.561190000000003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375.7</v>
      </c>
      <c r="D215" s="36">
        <v>375.05</v>
      </c>
      <c r="E215" s="36">
        <v>370.1</v>
      </c>
      <c r="F215" s="36">
        <v>364.5</v>
      </c>
      <c r="G215" s="36">
        <v>359.55</v>
      </c>
      <c r="H215" s="36">
        <v>380.65000000000003</v>
      </c>
      <c r="I215" s="36">
        <v>385.59999999999997</v>
      </c>
      <c r="J215" s="36">
        <v>391.20000000000005</v>
      </c>
      <c r="K215" s="31">
        <v>380</v>
      </c>
      <c r="L215" s="31">
        <v>369.45</v>
      </c>
      <c r="M215" s="31">
        <v>65.168629999999993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2516.35</v>
      </c>
      <c r="D216" s="36">
        <v>2514.1166666666663</v>
      </c>
      <c r="E216" s="36">
        <v>2503.4333333333325</v>
      </c>
      <c r="F216" s="36">
        <v>2490.516666666666</v>
      </c>
      <c r="G216" s="36">
        <v>2479.8333333333321</v>
      </c>
      <c r="H216" s="36">
        <v>2527.0333333333328</v>
      </c>
      <c r="I216" s="36">
        <v>2537.7166666666662</v>
      </c>
      <c r="J216" s="36">
        <v>2550.6333333333332</v>
      </c>
      <c r="K216" s="31">
        <v>2524.8000000000002</v>
      </c>
      <c r="L216" s="31">
        <v>2501.1999999999998</v>
      </c>
      <c r="M216" s="31">
        <v>21.665690000000001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319.10000000000002</v>
      </c>
      <c r="D217" s="36">
        <v>320.73333333333335</v>
      </c>
      <c r="E217" s="36">
        <v>316.36666666666667</v>
      </c>
      <c r="F217" s="36">
        <v>313.63333333333333</v>
      </c>
      <c r="G217" s="36">
        <v>309.26666666666665</v>
      </c>
      <c r="H217" s="36">
        <v>323.4666666666667</v>
      </c>
      <c r="I217" s="36">
        <v>327.83333333333337</v>
      </c>
      <c r="J217" s="36">
        <v>330.56666666666672</v>
      </c>
      <c r="K217" s="31">
        <v>325.10000000000002</v>
      </c>
      <c r="L217" s="31">
        <v>318</v>
      </c>
      <c r="M217" s="31">
        <v>8.4642599999999995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5093.6499999999996</v>
      </c>
      <c r="D218" s="36">
        <v>5081.2166666666662</v>
      </c>
      <c r="E218" s="36">
        <v>5032.4833333333327</v>
      </c>
      <c r="F218" s="36">
        <v>4971.3166666666666</v>
      </c>
      <c r="G218" s="36">
        <v>4922.583333333333</v>
      </c>
      <c r="H218" s="36">
        <v>5142.3833333333323</v>
      </c>
      <c r="I218" s="36">
        <v>5191.1166666666659</v>
      </c>
      <c r="J218" s="36">
        <v>5252.2833333333319</v>
      </c>
      <c r="K218" s="31">
        <v>5129.95</v>
      </c>
      <c r="L218" s="31">
        <v>5020.05</v>
      </c>
      <c r="M218" s="31">
        <v>0.29582000000000003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538.70000000000005</v>
      </c>
      <c r="D219" s="36">
        <v>537.9</v>
      </c>
      <c r="E219" s="36">
        <v>533.79999999999995</v>
      </c>
      <c r="F219" s="36">
        <v>528.9</v>
      </c>
      <c r="G219" s="36">
        <v>524.79999999999995</v>
      </c>
      <c r="H219" s="36">
        <v>542.79999999999995</v>
      </c>
      <c r="I219" s="36">
        <v>546.90000000000009</v>
      </c>
      <c r="J219" s="36">
        <v>551.79999999999995</v>
      </c>
      <c r="K219" s="31">
        <v>542</v>
      </c>
      <c r="L219" s="31">
        <v>533</v>
      </c>
      <c r="M219" s="31">
        <v>0.68311999999999995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1008.35</v>
      </c>
      <c r="D220" s="36">
        <v>1007.7833333333334</v>
      </c>
      <c r="E220" s="36">
        <v>997.61666666666679</v>
      </c>
      <c r="F220" s="36">
        <v>986.88333333333333</v>
      </c>
      <c r="G220" s="36">
        <v>976.7166666666667</v>
      </c>
      <c r="H220" s="36">
        <v>1018.5166666666669</v>
      </c>
      <c r="I220" s="36">
        <v>1028.6833333333336</v>
      </c>
      <c r="J220" s="36">
        <v>1039.416666666667</v>
      </c>
      <c r="K220" s="31">
        <v>1017.95</v>
      </c>
      <c r="L220" s="31">
        <v>997.05</v>
      </c>
      <c r="M220" s="31">
        <v>1.8914299999999999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35626.449999999997</v>
      </c>
      <c r="D221" s="36">
        <v>35805.450000000004</v>
      </c>
      <c r="E221" s="36">
        <v>35371.000000000007</v>
      </c>
      <c r="F221" s="36">
        <v>35115.550000000003</v>
      </c>
      <c r="G221" s="36">
        <v>34681.100000000006</v>
      </c>
      <c r="H221" s="36">
        <v>36060.900000000009</v>
      </c>
      <c r="I221" s="36">
        <v>36495.350000000006</v>
      </c>
      <c r="J221" s="36">
        <v>36750.80000000001</v>
      </c>
      <c r="K221" s="31">
        <v>36239.9</v>
      </c>
      <c r="L221" s="31">
        <v>35550</v>
      </c>
      <c r="M221" s="31">
        <v>6.8900000000000003E-2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111.35</v>
      </c>
      <c r="D222" s="36">
        <v>110.38333333333333</v>
      </c>
      <c r="E222" s="36">
        <v>101.21666666666665</v>
      </c>
      <c r="F222" s="36">
        <v>91.083333333333329</v>
      </c>
      <c r="G222" s="36">
        <v>81.916666666666657</v>
      </c>
      <c r="H222" s="36">
        <v>120.51666666666665</v>
      </c>
      <c r="I222" s="36">
        <v>129.68333333333334</v>
      </c>
      <c r="J222" s="36">
        <v>139.81666666666666</v>
      </c>
      <c r="K222" s="31">
        <v>119.55</v>
      </c>
      <c r="L222" s="31">
        <v>100.25</v>
      </c>
      <c r="M222" s="31">
        <v>1937.1787400000001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1033.6500000000001</v>
      </c>
      <c r="D223" s="36">
        <v>1031.6333333333334</v>
      </c>
      <c r="E223" s="36">
        <v>1023.2666666666669</v>
      </c>
      <c r="F223" s="36">
        <v>1012.8833333333334</v>
      </c>
      <c r="G223" s="36">
        <v>1004.5166666666669</v>
      </c>
      <c r="H223" s="36">
        <v>1042.0166666666669</v>
      </c>
      <c r="I223" s="36">
        <v>1050.3833333333332</v>
      </c>
      <c r="J223" s="36">
        <v>1060.7666666666669</v>
      </c>
      <c r="K223" s="31">
        <v>1040</v>
      </c>
      <c r="L223" s="31">
        <v>1021.25</v>
      </c>
      <c r="M223" s="31">
        <v>163.17671999999999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1462.95</v>
      </c>
      <c r="D224" s="36">
        <v>1458.6499999999999</v>
      </c>
      <c r="E224" s="36">
        <v>1450.2999999999997</v>
      </c>
      <c r="F224" s="36">
        <v>1437.6499999999999</v>
      </c>
      <c r="G224" s="36">
        <v>1429.2999999999997</v>
      </c>
      <c r="H224" s="36">
        <v>1471.2999999999997</v>
      </c>
      <c r="I224" s="36">
        <v>1479.6499999999996</v>
      </c>
      <c r="J224" s="36">
        <v>1492.2999999999997</v>
      </c>
      <c r="K224" s="31">
        <v>1467</v>
      </c>
      <c r="L224" s="31">
        <v>1446</v>
      </c>
      <c r="M224" s="31">
        <v>6.5531300000000003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532.35</v>
      </c>
      <c r="D225" s="36">
        <v>535.98333333333323</v>
      </c>
      <c r="E225" s="36">
        <v>526.96666666666647</v>
      </c>
      <c r="F225" s="36">
        <v>521.58333333333326</v>
      </c>
      <c r="G225" s="36">
        <v>512.56666666666649</v>
      </c>
      <c r="H225" s="36">
        <v>541.36666666666645</v>
      </c>
      <c r="I225" s="36">
        <v>550.3833333333331</v>
      </c>
      <c r="J225" s="36">
        <v>555.76666666666642</v>
      </c>
      <c r="K225" s="31">
        <v>545</v>
      </c>
      <c r="L225" s="31">
        <v>530.6</v>
      </c>
      <c r="M225" s="31">
        <v>18.269030000000001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728.2</v>
      </c>
      <c r="D226" s="36">
        <v>727.9</v>
      </c>
      <c r="E226" s="36">
        <v>721.09999999999991</v>
      </c>
      <c r="F226" s="36">
        <v>713.99999999999989</v>
      </c>
      <c r="G226" s="36">
        <v>707.19999999999982</v>
      </c>
      <c r="H226" s="36">
        <v>735</v>
      </c>
      <c r="I226" s="36">
        <v>741.8</v>
      </c>
      <c r="J226" s="36">
        <v>748.90000000000009</v>
      </c>
      <c r="K226" s="31">
        <v>734.7</v>
      </c>
      <c r="L226" s="31">
        <v>720.8</v>
      </c>
      <c r="M226" s="31">
        <v>2.02461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66.05</v>
      </c>
      <c r="D227" s="36">
        <v>66.3</v>
      </c>
      <c r="E227" s="36">
        <v>65.699999999999989</v>
      </c>
      <c r="F227" s="36">
        <v>65.349999999999994</v>
      </c>
      <c r="G227" s="36">
        <v>64.749999999999986</v>
      </c>
      <c r="H227" s="36">
        <v>66.649999999999991</v>
      </c>
      <c r="I227" s="36">
        <v>67.249999999999986</v>
      </c>
      <c r="J227" s="36">
        <v>67.599999999999994</v>
      </c>
      <c r="K227" s="31">
        <v>66.900000000000006</v>
      </c>
      <c r="L227" s="31">
        <v>65.95</v>
      </c>
      <c r="M227" s="31">
        <v>50.207619999999999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88.15</v>
      </c>
      <c r="D228" s="36">
        <v>88.316666666666677</v>
      </c>
      <c r="E228" s="36">
        <v>87.733333333333348</v>
      </c>
      <c r="F228" s="36">
        <v>87.316666666666677</v>
      </c>
      <c r="G228" s="36">
        <v>86.733333333333348</v>
      </c>
      <c r="H228" s="36">
        <v>88.733333333333348</v>
      </c>
      <c r="I228" s="36">
        <v>89.316666666666691</v>
      </c>
      <c r="J228" s="36">
        <v>89.733333333333348</v>
      </c>
      <c r="K228" s="31">
        <v>88.9</v>
      </c>
      <c r="L228" s="31">
        <v>87.9</v>
      </c>
      <c r="M228" s="31">
        <v>334.61448999999999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123.2</v>
      </c>
      <c r="D229" s="36">
        <v>123.36666666666667</v>
      </c>
      <c r="E229" s="36">
        <v>122.53333333333335</v>
      </c>
      <c r="F229" s="36">
        <v>121.86666666666667</v>
      </c>
      <c r="G229" s="36">
        <v>121.03333333333335</v>
      </c>
      <c r="H229" s="36">
        <v>124.03333333333335</v>
      </c>
      <c r="I229" s="36">
        <v>124.86666666666666</v>
      </c>
      <c r="J229" s="36">
        <v>125.53333333333335</v>
      </c>
      <c r="K229" s="31">
        <v>124.2</v>
      </c>
      <c r="L229" s="31">
        <v>122.7</v>
      </c>
      <c r="M229" s="31">
        <v>47.403089999999999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937.6</v>
      </c>
      <c r="D230" s="36">
        <v>943.36666666666679</v>
      </c>
      <c r="E230" s="36">
        <v>925.78333333333353</v>
      </c>
      <c r="F230" s="36">
        <v>913.9666666666667</v>
      </c>
      <c r="G230" s="36">
        <v>896.38333333333344</v>
      </c>
      <c r="H230" s="36">
        <v>955.18333333333362</v>
      </c>
      <c r="I230" s="36">
        <v>972.76666666666688</v>
      </c>
      <c r="J230" s="36">
        <v>984.58333333333371</v>
      </c>
      <c r="K230" s="31">
        <v>960.95</v>
      </c>
      <c r="L230" s="31">
        <v>931.55</v>
      </c>
      <c r="M230" s="31">
        <v>0.30774000000000001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664.6</v>
      </c>
      <c r="D231" s="36">
        <v>666.45</v>
      </c>
      <c r="E231" s="36">
        <v>659.95</v>
      </c>
      <c r="F231" s="36">
        <v>655.29999999999995</v>
      </c>
      <c r="G231" s="36">
        <v>648.79999999999995</v>
      </c>
      <c r="H231" s="36">
        <v>671.10000000000014</v>
      </c>
      <c r="I231" s="36">
        <v>677.60000000000014</v>
      </c>
      <c r="J231" s="36">
        <v>682.25000000000023</v>
      </c>
      <c r="K231" s="31">
        <v>672.95</v>
      </c>
      <c r="L231" s="31">
        <v>661.8</v>
      </c>
      <c r="M231" s="31">
        <v>2.3054299999999999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271.39999999999998</v>
      </c>
      <c r="D232" s="36">
        <v>271.31666666666666</v>
      </c>
      <c r="E232" s="36">
        <v>267.63333333333333</v>
      </c>
      <c r="F232" s="36">
        <v>263.86666666666667</v>
      </c>
      <c r="G232" s="36">
        <v>260.18333333333334</v>
      </c>
      <c r="H232" s="36">
        <v>275.08333333333331</v>
      </c>
      <c r="I232" s="36">
        <v>278.76666666666659</v>
      </c>
      <c r="J232" s="36">
        <v>282.5333333333333</v>
      </c>
      <c r="K232" s="31">
        <v>275</v>
      </c>
      <c r="L232" s="31">
        <v>267.55</v>
      </c>
      <c r="M232" s="31">
        <v>35.637149999999998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213.4</v>
      </c>
      <c r="D233" s="36">
        <v>212.01666666666665</v>
      </c>
      <c r="E233" s="36">
        <v>209.0333333333333</v>
      </c>
      <c r="F233" s="36">
        <v>204.66666666666666</v>
      </c>
      <c r="G233" s="36">
        <v>201.68333333333331</v>
      </c>
      <c r="H233" s="36">
        <v>216.3833333333333</v>
      </c>
      <c r="I233" s="36">
        <v>219.36666666666665</v>
      </c>
      <c r="J233" s="36">
        <v>223.73333333333329</v>
      </c>
      <c r="K233" s="31">
        <v>215</v>
      </c>
      <c r="L233" s="31">
        <v>207.65</v>
      </c>
      <c r="M233" s="31">
        <v>247.88603000000001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87.25</v>
      </c>
      <c r="D234" s="36">
        <v>87.816666666666677</v>
      </c>
      <c r="E234" s="36">
        <v>85.833333333333357</v>
      </c>
      <c r="F234" s="36">
        <v>84.416666666666686</v>
      </c>
      <c r="G234" s="36">
        <v>82.433333333333366</v>
      </c>
      <c r="H234" s="36">
        <v>89.233333333333348</v>
      </c>
      <c r="I234" s="36">
        <v>91.216666666666669</v>
      </c>
      <c r="J234" s="36">
        <v>92.63333333333334</v>
      </c>
      <c r="K234" s="31">
        <v>89.8</v>
      </c>
      <c r="L234" s="31">
        <v>86.4</v>
      </c>
      <c r="M234" s="31">
        <v>222.21674999999999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2796.6</v>
      </c>
      <c r="D235" s="36">
        <v>2812.2000000000003</v>
      </c>
      <c r="E235" s="36">
        <v>2774.4000000000005</v>
      </c>
      <c r="F235" s="36">
        <v>2752.2000000000003</v>
      </c>
      <c r="G235" s="36">
        <v>2714.4000000000005</v>
      </c>
      <c r="H235" s="36">
        <v>2834.4000000000005</v>
      </c>
      <c r="I235" s="36">
        <v>2872.2000000000007</v>
      </c>
      <c r="J235" s="36">
        <v>2894.4000000000005</v>
      </c>
      <c r="K235" s="31">
        <v>2850</v>
      </c>
      <c r="L235" s="31">
        <v>2790</v>
      </c>
      <c r="M235" s="31">
        <v>2.4857100000000001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449.45</v>
      </c>
      <c r="D236" s="36">
        <v>442.55</v>
      </c>
      <c r="E236" s="36">
        <v>433.3</v>
      </c>
      <c r="F236" s="36">
        <v>417.15</v>
      </c>
      <c r="G236" s="36">
        <v>407.9</v>
      </c>
      <c r="H236" s="36">
        <v>458.70000000000005</v>
      </c>
      <c r="I236" s="36">
        <v>467.95000000000005</v>
      </c>
      <c r="J236" s="36">
        <v>484.10000000000008</v>
      </c>
      <c r="K236" s="31">
        <v>451.8</v>
      </c>
      <c r="L236" s="31">
        <v>426.4</v>
      </c>
      <c r="M236" s="31">
        <v>46.625309999999999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152.55000000000001</v>
      </c>
      <c r="D237" s="36">
        <v>153.16666666666666</v>
      </c>
      <c r="E237" s="36">
        <v>151.38333333333333</v>
      </c>
      <c r="F237" s="36">
        <v>150.21666666666667</v>
      </c>
      <c r="G237" s="36">
        <v>148.43333333333334</v>
      </c>
      <c r="H237" s="36">
        <v>154.33333333333331</v>
      </c>
      <c r="I237" s="36">
        <v>156.11666666666667</v>
      </c>
      <c r="J237" s="36">
        <v>157.2833333333333</v>
      </c>
      <c r="K237" s="31">
        <v>154.94999999999999</v>
      </c>
      <c r="L237" s="31">
        <v>152</v>
      </c>
      <c r="M237" s="31">
        <v>60.555160000000001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441.25</v>
      </c>
      <c r="D238" s="36">
        <v>439.8</v>
      </c>
      <c r="E238" s="36">
        <v>436</v>
      </c>
      <c r="F238" s="36">
        <v>430.75</v>
      </c>
      <c r="G238" s="36">
        <v>426.95</v>
      </c>
      <c r="H238" s="36">
        <v>445.05</v>
      </c>
      <c r="I238" s="36">
        <v>448.85000000000008</v>
      </c>
      <c r="J238" s="36">
        <v>454.1</v>
      </c>
      <c r="K238" s="31">
        <v>443.6</v>
      </c>
      <c r="L238" s="31">
        <v>434.55</v>
      </c>
      <c r="M238" s="31">
        <v>16.93787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120.1</v>
      </c>
      <c r="D239" s="36">
        <v>119.98333333333333</v>
      </c>
      <c r="E239" s="36">
        <v>119.46666666666667</v>
      </c>
      <c r="F239" s="36">
        <v>118.83333333333333</v>
      </c>
      <c r="G239" s="36">
        <v>118.31666666666666</v>
      </c>
      <c r="H239" s="36">
        <v>120.61666666666667</v>
      </c>
      <c r="I239" s="36">
        <v>121.13333333333335</v>
      </c>
      <c r="J239" s="36">
        <v>121.76666666666668</v>
      </c>
      <c r="K239" s="31">
        <v>120.5</v>
      </c>
      <c r="L239" s="31">
        <v>119.35</v>
      </c>
      <c r="M239" s="31">
        <v>200.38925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43.15</v>
      </c>
      <c r="D240" s="36">
        <v>43.266666666666673</v>
      </c>
      <c r="E240" s="36">
        <v>42.883333333333347</v>
      </c>
      <c r="F240" s="36">
        <v>42.616666666666674</v>
      </c>
      <c r="G240" s="36">
        <v>42.233333333333348</v>
      </c>
      <c r="H240" s="36">
        <v>43.533333333333346</v>
      </c>
      <c r="I240" s="36">
        <v>43.916666666666671</v>
      </c>
      <c r="J240" s="36">
        <v>44.183333333333344</v>
      </c>
      <c r="K240" s="31">
        <v>43.65</v>
      </c>
      <c r="L240" s="31">
        <v>43</v>
      </c>
      <c r="M240" s="31">
        <v>115.98784999999999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791.05</v>
      </c>
      <c r="D241" s="36">
        <v>792.16666666666663</v>
      </c>
      <c r="E241" s="36">
        <v>784.38333333333321</v>
      </c>
      <c r="F241" s="36">
        <v>777.71666666666658</v>
      </c>
      <c r="G241" s="36">
        <v>769.93333333333317</v>
      </c>
      <c r="H241" s="36">
        <v>798.83333333333326</v>
      </c>
      <c r="I241" s="36">
        <v>806.61666666666679</v>
      </c>
      <c r="J241" s="36">
        <v>813.2833333333333</v>
      </c>
      <c r="K241" s="31">
        <v>799.95</v>
      </c>
      <c r="L241" s="31">
        <v>785.5</v>
      </c>
      <c r="M241" s="31">
        <v>50.712620000000001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92.65</v>
      </c>
      <c r="D242" s="36">
        <v>91.216666666666683</v>
      </c>
      <c r="E242" s="36">
        <v>86.233333333333363</v>
      </c>
      <c r="F242" s="36">
        <v>79.816666666666677</v>
      </c>
      <c r="G242" s="36">
        <v>74.833333333333357</v>
      </c>
      <c r="H242" s="36">
        <v>97.633333333333368</v>
      </c>
      <c r="I242" s="36">
        <v>102.61666666666669</v>
      </c>
      <c r="J242" s="36">
        <v>109.03333333333337</v>
      </c>
      <c r="K242" s="31">
        <v>96.2</v>
      </c>
      <c r="L242" s="31">
        <v>84.8</v>
      </c>
      <c r="M242" s="31">
        <v>4759.7524800000001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1464.6</v>
      </c>
      <c r="D243" s="36">
        <v>1467.8500000000001</v>
      </c>
      <c r="E243" s="36">
        <v>1458.7500000000002</v>
      </c>
      <c r="F243" s="36">
        <v>1452.9</v>
      </c>
      <c r="G243" s="36">
        <v>1443.8000000000002</v>
      </c>
      <c r="H243" s="36">
        <v>1473.7000000000003</v>
      </c>
      <c r="I243" s="36">
        <v>1482.8000000000002</v>
      </c>
      <c r="J243" s="36">
        <v>1488.6500000000003</v>
      </c>
      <c r="K243" s="31">
        <v>1476.95</v>
      </c>
      <c r="L243" s="31">
        <v>1462</v>
      </c>
      <c r="M243" s="31">
        <v>0.41826000000000002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398.25</v>
      </c>
      <c r="D244" s="36">
        <v>397.84999999999997</v>
      </c>
      <c r="E244" s="36">
        <v>396.14999999999992</v>
      </c>
      <c r="F244" s="36">
        <v>394.04999999999995</v>
      </c>
      <c r="G244" s="36">
        <v>392.34999999999991</v>
      </c>
      <c r="H244" s="36">
        <v>399.94999999999993</v>
      </c>
      <c r="I244" s="36">
        <v>401.65</v>
      </c>
      <c r="J244" s="36">
        <v>403.74999999999994</v>
      </c>
      <c r="K244" s="31">
        <v>399.55</v>
      </c>
      <c r="L244" s="31">
        <v>395.75</v>
      </c>
      <c r="M244" s="31">
        <v>13.280099999999999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201.05</v>
      </c>
      <c r="D245" s="36">
        <v>197.23333333333335</v>
      </c>
      <c r="E245" s="36">
        <v>191.7166666666667</v>
      </c>
      <c r="F245" s="36">
        <v>182.38333333333335</v>
      </c>
      <c r="G245" s="36">
        <v>176.8666666666667</v>
      </c>
      <c r="H245" s="36">
        <v>206.56666666666669</v>
      </c>
      <c r="I245" s="36">
        <v>212.08333333333334</v>
      </c>
      <c r="J245" s="36">
        <v>221.41666666666669</v>
      </c>
      <c r="K245" s="31">
        <v>202.75</v>
      </c>
      <c r="L245" s="31">
        <v>187.9</v>
      </c>
      <c r="M245" s="31">
        <v>234.51293999999999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1551.7</v>
      </c>
      <c r="D246" s="36">
        <v>1540.5999999999997</v>
      </c>
      <c r="E246" s="36">
        <v>1526.6999999999994</v>
      </c>
      <c r="F246" s="36">
        <v>1501.6999999999996</v>
      </c>
      <c r="G246" s="36">
        <v>1487.7999999999993</v>
      </c>
      <c r="H246" s="36">
        <v>1565.5999999999995</v>
      </c>
      <c r="I246" s="36">
        <v>1579.4999999999995</v>
      </c>
      <c r="J246" s="36">
        <v>1604.4999999999995</v>
      </c>
      <c r="K246" s="31">
        <v>1554.5</v>
      </c>
      <c r="L246" s="31">
        <v>1515.6</v>
      </c>
      <c r="M246" s="31">
        <v>34.274999999999999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22.4</v>
      </c>
      <c r="D247" s="36">
        <v>22.483333333333334</v>
      </c>
      <c r="E247" s="36">
        <v>21.916666666666668</v>
      </c>
      <c r="F247" s="36">
        <v>21.433333333333334</v>
      </c>
      <c r="G247" s="36">
        <v>20.866666666666667</v>
      </c>
      <c r="H247" s="36">
        <v>22.966666666666669</v>
      </c>
      <c r="I247" s="36">
        <v>23.533333333333331</v>
      </c>
      <c r="J247" s="36">
        <v>24.016666666666669</v>
      </c>
      <c r="K247" s="31">
        <v>23.05</v>
      </c>
      <c r="L247" s="31">
        <v>22</v>
      </c>
      <c r="M247" s="31">
        <v>537.06051000000002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5152.6499999999996</v>
      </c>
      <c r="D248" s="36">
        <v>5078.7</v>
      </c>
      <c r="E248" s="36">
        <v>4923.95</v>
      </c>
      <c r="F248" s="36">
        <v>4695.25</v>
      </c>
      <c r="G248" s="36">
        <v>4540.5</v>
      </c>
      <c r="H248" s="36">
        <v>5307.4</v>
      </c>
      <c r="I248" s="36">
        <v>5462.15</v>
      </c>
      <c r="J248" s="36">
        <v>5690.8499999999995</v>
      </c>
      <c r="K248" s="31">
        <v>5233.45</v>
      </c>
      <c r="L248" s="31">
        <v>4850</v>
      </c>
      <c r="M248" s="31">
        <v>11.83841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1501.45</v>
      </c>
      <c r="D249" s="36">
        <v>1491.2666666666664</v>
      </c>
      <c r="E249" s="36">
        <v>1471.5333333333328</v>
      </c>
      <c r="F249" s="36">
        <v>1441.6166666666663</v>
      </c>
      <c r="G249" s="36">
        <v>1421.8833333333328</v>
      </c>
      <c r="H249" s="36">
        <v>1521.1833333333329</v>
      </c>
      <c r="I249" s="36">
        <v>1540.9166666666665</v>
      </c>
      <c r="J249" s="36">
        <v>1570.833333333333</v>
      </c>
      <c r="K249" s="31">
        <v>1511</v>
      </c>
      <c r="L249" s="31">
        <v>1461.35</v>
      </c>
      <c r="M249" s="31">
        <v>124.89858</v>
      </c>
      <c r="N249" s="1"/>
      <c r="O249" s="1"/>
    </row>
    <row r="250" spans="1:15" ht="12.75" customHeight="1">
      <c r="A250" s="33">
        <v>240</v>
      </c>
      <c r="B250" s="53" t="s">
        <v>851</v>
      </c>
      <c r="C250" s="31">
        <v>3078.3</v>
      </c>
      <c r="D250" s="36">
        <v>3099.2333333333336</v>
      </c>
      <c r="E250" s="36">
        <v>3025.0666666666671</v>
      </c>
      <c r="F250" s="36">
        <v>2971.8333333333335</v>
      </c>
      <c r="G250" s="36">
        <v>2897.666666666667</v>
      </c>
      <c r="H250" s="36">
        <v>3152.4666666666672</v>
      </c>
      <c r="I250" s="36">
        <v>3226.6333333333332</v>
      </c>
      <c r="J250" s="36">
        <v>3279.8666666666672</v>
      </c>
      <c r="K250" s="31">
        <v>3173.4</v>
      </c>
      <c r="L250" s="31">
        <v>3046</v>
      </c>
      <c r="M250" s="31">
        <v>0.68003000000000002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778.35</v>
      </c>
      <c r="D251" s="36">
        <v>784.25</v>
      </c>
      <c r="E251" s="36">
        <v>770.05</v>
      </c>
      <c r="F251" s="36">
        <v>761.75</v>
      </c>
      <c r="G251" s="36">
        <v>747.55</v>
      </c>
      <c r="H251" s="36">
        <v>792.55</v>
      </c>
      <c r="I251" s="36">
        <v>806.75</v>
      </c>
      <c r="J251" s="36">
        <v>815.05</v>
      </c>
      <c r="K251" s="31">
        <v>798.45</v>
      </c>
      <c r="L251" s="31">
        <v>775.95</v>
      </c>
      <c r="M251" s="31">
        <v>3.6135899999999999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2980.2</v>
      </c>
      <c r="D252" s="36">
        <v>2980.1333333333332</v>
      </c>
      <c r="E252" s="36">
        <v>2957.0666666666666</v>
      </c>
      <c r="F252" s="36">
        <v>2933.9333333333334</v>
      </c>
      <c r="G252" s="36">
        <v>2910.8666666666668</v>
      </c>
      <c r="H252" s="36">
        <v>3003.2666666666664</v>
      </c>
      <c r="I252" s="36">
        <v>3026.333333333333</v>
      </c>
      <c r="J252" s="36">
        <v>3049.4666666666662</v>
      </c>
      <c r="K252" s="31">
        <v>3003.2</v>
      </c>
      <c r="L252" s="31">
        <v>2957</v>
      </c>
      <c r="M252" s="31">
        <v>6.7955300000000003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1104.4000000000001</v>
      </c>
      <c r="D253" s="36">
        <v>1104.0166666666667</v>
      </c>
      <c r="E253" s="36">
        <v>1096.8333333333333</v>
      </c>
      <c r="F253" s="36">
        <v>1089.2666666666667</v>
      </c>
      <c r="G253" s="36">
        <v>1082.0833333333333</v>
      </c>
      <c r="H253" s="36">
        <v>1111.5833333333333</v>
      </c>
      <c r="I253" s="36">
        <v>1118.7666666666667</v>
      </c>
      <c r="J253" s="36">
        <v>1126.3333333333333</v>
      </c>
      <c r="K253" s="31">
        <v>1111.2</v>
      </c>
      <c r="L253" s="31">
        <v>1096.45</v>
      </c>
      <c r="M253" s="31">
        <v>4.67652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41.05</v>
      </c>
      <c r="D254" s="36">
        <v>40.983333333333327</v>
      </c>
      <c r="E254" s="36">
        <v>40.216666666666654</v>
      </c>
      <c r="F254" s="36">
        <v>39.383333333333326</v>
      </c>
      <c r="G254" s="36">
        <v>38.616666666666653</v>
      </c>
      <c r="H254" s="36">
        <v>41.816666666666656</v>
      </c>
      <c r="I254" s="36">
        <v>42.583333333333321</v>
      </c>
      <c r="J254" s="36">
        <v>43.416666666666657</v>
      </c>
      <c r="K254" s="31">
        <v>41.75</v>
      </c>
      <c r="L254" s="31">
        <v>40.15</v>
      </c>
      <c r="M254" s="31">
        <v>337.83031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460.1</v>
      </c>
      <c r="D255" s="36">
        <v>456.84999999999997</v>
      </c>
      <c r="E255" s="36">
        <v>452.69999999999993</v>
      </c>
      <c r="F255" s="36">
        <v>445.29999999999995</v>
      </c>
      <c r="G255" s="36">
        <v>441.14999999999992</v>
      </c>
      <c r="H255" s="36">
        <v>464.24999999999994</v>
      </c>
      <c r="I255" s="36">
        <v>468.39999999999992</v>
      </c>
      <c r="J255" s="36">
        <v>475.79999999999995</v>
      </c>
      <c r="K255" s="31">
        <v>461</v>
      </c>
      <c r="L255" s="31">
        <v>449.45</v>
      </c>
      <c r="M255" s="31">
        <v>143.70803000000001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304.45</v>
      </c>
      <c r="D256" s="36">
        <v>307</v>
      </c>
      <c r="E256" s="36">
        <v>299</v>
      </c>
      <c r="F256" s="36">
        <v>293.55</v>
      </c>
      <c r="G256" s="36">
        <v>285.55</v>
      </c>
      <c r="H256" s="36">
        <v>312.45</v>
      </c>
      <c r="I256" s="36">
        <v>320.45</v>
      </c>
      <c r="J256" s="36">
        <v>325.89999999999998</v>
      </c>
      <c r="K256" s="31">
        <v>315</v>
      </c>
      <c r="L256" s="31">
        <v>301.55</v>
      </c>
      <c r="M256" s="31">
        <v>55.62932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1419.15</v>
      </c>
      <c r="D257" s="36">
        <v>1431.1166666666668</v>
      </c>
      <c r="E257" s="36">
        <v>1403.0333333333335</v>
      </c>
      <c r="F257" s="36">
        <v>1386.9166666666667</v>
      </c>
      <c r="G257" s="36">
        <v>1358.8333333333335</v>
      </c>
      <c r="H257" s="36">
        <v>1447.2333333333336</v>
      </c>
      <c r="I257" s="36">
        <v>1475.3166666666666</v>
      </c>
      <c r="J257" s="36">
        <v>1491.4333333333336</v>
      </c>
      <c r="K257" s="31">
        <v>1459.2</v>
      </c>
      <c r="L257" s="31">
        <v>1415</v>
      </c>
      <c r="M257" s="31">
        <v>0.95779000000000003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3920.3</v>
      </c>
      <c r="D258" s="36">
        <v>3915.7999999999997</v>
      </c>
      <c r="E258" s="36">
        <v>3882.4999999999995</v>
      </c>
      <c r="F258" s="36">
        <v>3844.7</v>
      </c>
      <c r="G258" s="36">
        <v>3811.3999999999996</v>
      </c>
      <c r="H258" s="36">
        <v>3953.5999999999995</v>
      </c>
      <c r="I258" s="36">
        <v>3986.8999999999996</v>
      </c>
      <c r="J258" s="36">
        <v>4024.6999999999994</v>
      </c>
      <c r="K258" s="31">
        <v>3949.1</v>
      </c>
      <c r="L258" s="31">
        <v>3878</v>
      </c>
      <c r="M258" s="31">
        <v>0.95557999999999998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109.7</v>
      </c>
      <c r="D259" s="36">
        <v>109.71666666666668</v>
      </c>
      <c r="E259" s="36">
        <v>109.03333333333336</v>
      </c>
      <c r="F259" s="36">
        <v>108.36666666666667</v>
      </c>
      <c r="G259" s="36">
        <v>107.68333333333335</v>
      </c>
      <c r="H259" s="36">
        <v>110.38333333333337</v>
      </c>
      <c r="I259" s="36">
        <v>111.06666666666668</v>
      </c>
      <c r="J259" s="36">
        <v>111.73333333333338</v>
      </c>
      <c r="K259" s="31">
        <v>110.4</v>
      </c>
      <c r="L259" s="31">
        <v>109.05</v>
      </c>
      <c r="M259" s="31">
        <v>11.46405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1395.5</v>
      </c>
      <c r="D260" s="36">
        <v>1404.5</v>
      </c>
      <c r="E260" s="36">
        <v>1379</v>
      </c>
      <c r="F260" s="36">
        <v>1362.5</v>
      </c>
      <c r="G260" s="36">
        <v>1337</v>
      </c>
      <c r="H260" s="36">
        <v>1421</v>
      </c>
      <c r="I260" s="36">
        <v>1446.5</v>
      </c>
      <c r="J260" s="36">
        <v>1463</v>
      </c>
      <c r="K260" s="31">
        <v>1430</v>
      </c>
      <c r="L260" s="31">
        <v>1388</v>
      </c>
      <c r="M260" s="31">
        <v>0.61236999999999997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548</v>
      </c>
      <c r="D261" s="36">
        <v>553.56666666666672</v>
      </c>
      <c r="E261" s="36">
        <v>539.93333333333339</v>
      </c>
      <c r="F261" s="36">
        <v>531.86666666666667</v>
      </c>
      <c r="G261" s="36">
        <v>518.23333333333335</v>
      </c>
      <c r="H261" s="36">
        <v>561.63333333333344</v>
      </c>
      <c r="I261" s="36">
        <v>575.26666666666688</v>
      </c>
      <c r="J261" s="36">
        <v>583.33333333333348</v>
      </c>
      <c r="K261" s="31">
        <v>567.20000000000005</v>
      </c>
      <c r="L261" s="31">
        <v>545.5</v>
      </c>
      <c r="M261" s="31">
        <v>32.136800000000001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735.35</v>
      </c>
      <c r="D262" s="36">
        <v>745.1</v>
      </c>
      <c r="E262" s="36">
        <v>722.30000000000007</v>
      </c>
      <c r="F262" s="36">
        <v>709.25</v>
      </c>
      <c r="G262" s="36">
        <v>686.45</v>
      </c>
      <c r="H262" s="36">
        <v>758.15000000000009</v>
      </c>
      <c r="I262" s="36">
        <v>780.95</v>
      </c>
      <c r="J262" s="36">
        <v>794.00000000000011</v>
      </c>
      <c r="K262" s="31">
        <v>767.9</v>
      </c>
      <c r="L262" s="31">
        <v>732.05</v>
      </c>
      <c r="M262" s="31">
        <v>42.467260000000003</v>
      </c>
      <c r="N262" s="1"/>
      <c r="O262" s="1"/>
    </row>
    <row r="263" spans="1:15" ht="12.75" customHeight="1">
      <c r="A263" s="33">
        <v>253</v>
      </c>
      <c r="B263" s="53" t="s">
        <v>852</v>
      </c>
      <c r="C263" s="31">
        <v>320.75</v>
      </c>
      <c r="D263" s="36">
        <v>323.18333333333334</v>
      </c>
      <c r="E263" s="36">
        <v>317.56666666666666</v>
      </c>
      <c r="F263" s="36">
        <v>314.38333333333333</v>
      </c>
      <c r="G263" s="36">
        <v>308.76666666666665</v>
      </c>
      <c r="H263" s="36">
        <v>326.36666666666667</v>
      </c>
      <c r="I263" s="36">
        <v>331.98333333333335</v>
      </c>
      <c r="J263" s="36">
        <v>335.16666666666669</v>
      </c>
      <c r="K263" s="31">
        <v>328.8</v>
      </c>
      <c r="L263" s="31">
        <v>320</v>
      </c>
      <c r="M263" s="31">
        <v>0.61694000000000004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886.3</v>
      </c>
      <c r="D264" s="36">
        <v>894.33333333333337</v>
      </c>
      <c r="E264" s="36">
        <v>873.06666666666672</v>
      </c>
      <c r="F264" s="36">
        <v>859.83333333333337</v>
      </c>
      <c r="G264" s="36">
        <v>838.56666666666672</v>
      </c>
      <c r="H264" s="36">
        <v>907.56666666666672</v>
      </c>
      <c r="I264" s="36">
        <v>928.83333333333337</v>
      </c>
      <c r="J264" s="36">
        <v>942.06666666666672</v>
      </c>
      <c r="K264" s="31">
        <v>915.6</v>
      </c>
      <c r="L264" s="31">
        <v>881.1</v>
      </c>
      <c r="M264" s="31">
        <v>3.4558800000000001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383.8</v>
      </c>
      <c r="D265" s="36">
        <v>385.7166666666667</v>
      </c>
      <c r="E265" s="36">
        <v>380.73333333333341</v>
      </c>
      <c r="F265" s="36">
        <v>377.66666666666669</v>
      </c>
      <c r="G265" s="36">
        <v>372.68333333333339</v>
      </c>
      <c r="H265" s="36">
        <v>388.78333333333342</v>
      </c>
      <c r="I265" s="36">
        <v>393.76666666666677</v>
      </c>
      <c r="J265" s="36">
        <v>396.83333333333343</v>
      </c>
      <c r="K265" s="31">
        <v>390.7</v>
      </c>
      <c r="L265" s="31">
        <v>382.65</v>
      </c>
      <c r="M265" s="31">
        <v>5.8470899999999997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89.1</v>
      </c>
      <c r="D266" s="36">
        <v>89.2</v>
      </c>
      <c r="E266" s="36">
        <v>88.4</v>
      </c>
      <c r="F266" s="36">
        <v>87.7</v>
      </c>
      <c r="G266" s="36">
        <v>86.9</v>
      </c>
      <c r="H266" s="36">
        <v>89.9</v>
      </c>
      <c r="I266" s="36">
        <v>90.699999999999989</v>
      </c>
      <c r="J266" s="36">
        <v>91.4</v>
      </c>
      <c r="K266" s="31">
        <v>90</v>
      </c>
      <c r="L266" s="31">
        <v>88.5</v>
      </c>
      <c r="M266" s="31">
        <v>43.631010000000003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451</v>
      </c>
      <c r="D267" s="36">
        <v>453.76666666666665</v>
      </c>
      <c r="E267" s="36">
        <v>447.2833333333333</v>
      </c>
      <c r="F267" s="36">
        <v>443.56666666666666</v>
      </c>
      <c r="G267" s="36">
        <v>437.08333333333331</v>
      </c>
      <c r="H267" s="36">
        <v>457.48333333333329</v>
      </c>
      <c r="I267" s="36">
        <v>463.96666666666664</v>
      </c>
      <c r="J267" s="36">
        <v>467.68333333333328</v>
      </c>
      <c r="K267" s="31">
        <v>460.25</v>
      </c>
      <c r="L267" s="31">
        <v>450.05</v>
      </c>
      <c r="M267" s="31">
        <v>18.49727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847.4</v>
      </c>
      <c r="D268" s="36">
        <v>851.58333333333337</v>
      </c>
      <c r="E268" s="36">
        <v>841.61666666666679</v>
      </c>
      <c r="F268" s="36">
        <v>835.83333333333337</v>
      </c>
      <c r="G268" s="36">
        <v>825.86666666666679</v>
      </c>
      <c r="H268" s="36">
        <v>857.36666666666679</v>
      </c>
      <c r="I268" s="36">
        <v>867.33333333333326</v>
      </c>
      <c r="J268" s="36">
        <v>873.11666666666679</v>
      </c>
      <c r="K268" s="31">
        <v>861.55</v>
      </c>
      <c r="L268" s="31">
        <v>845.8</v>
      </c>
      <c r="M268" s="31">
        <v>27.114439999999998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569.04999999999995</v>
      </c>
      <c r="D269" s="36">
        <v>565.31666666666661</v>
      </c>
      <c r="E269" s="36">
        <v>557.98333333333323</v>
      </c>
      <c r="F269" s="36">
        <v>546.91666666666663</v>
      </c>
      <c r="G269" s="36">
        <v>539.58333333333326</v>
      </c>
      <c r="H269" s="36">
        <v>576.38333333333321</v>
      </c>
      <c r="I269" s="36">
        <v>583.7166666666667</v>
      </c>
      <c r="J269" s="36">
        <v>594.78333333333319</v>
      </c>
      <c r="K269" s="31">
        <v>572.65</v>
      </c>
      <c r="L269" s="31">
        <v>554.25</v>
      </c>
      <c r="M269" s="31">
        <v>19.648119999999999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458.5</v>
      </c>
      <c r="D270" s="36">
        <v>457.05</v>
      </c>
      <c r="E270" s="36">
        <v>451.8</v>
      </c>
      <c r="F270" s="36">
        <v>445.1</v>
      </c>
      <c r="G270" s="36">
        <v>439.85</v>
      </c>
      <c r="H270" s="36">
        <v>463.75</v>
      </c>
      <c r="I270" s="36">
        <v>469</v>
      </c>
      <c r="J270" s="36">
        <v>475.7</v>
      </c>
      <c r="K270" s="31">
        <v>462.3</v>
      </c>
      <c r="L270" s="31">
        <v>450.35</v>
      </c>
      <c r="M270" s="31">
        <v>3.8649800000000001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460.45</v>
      </c>
      <c r="D271" s="36">
        <v>461.25</v>
      </c>
      <c r="E271" s="36">
        <v>453.6</v>
      </c>
      <c r="F271" s="36">
        <v>446.75</v>
      </c>
      <c r="G271" s="36">
        <v>439.1</v>
      </c>
      <c r="H271" s="36">
        <v>468.1</v>
      </c>
      <c r="I271" s="36">
        <v>475.75</v>
      </c>
      <c r="J271" s="36">
        <v>482.6</v>
      </c>
      <c r="K271" s="31">
        <v>468.9</v>
      </c>
      <c r="L271" s="31">
        <v>454.4</v>
      </c>
      <c r="M271" s="31">
        <v>2.6381999999999999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792.45</v>
      </c>
      <c r="D272" s="36">
        <v>786.56666666666661</v>
      </c>
      <c r="E272" s="36">
        <v>774.63333333333321</v>
      </c>
      <c r="F272" s="36">
        <v>756.81666666666661</v>
      </c>
      <c r="G272" s="36">
        <v>744.88333333333321</v>
      </c>
      <c r="H272" s="36">
        <v>804.38333333333321</v>
      </c>
      <c r="I272" s="36">
        <v>816.31666666666661</v>
      </c>
      <c r="J272" s="36">
        <v>834.13333333333321</v>
      </c>
      <c r="K272" s="31">
        <v>798.5</v>
      </c>
      <c r="L272" s="31">
        <v>768.75</v>
      </c>
      <c r="M272" s="31">
        <v>6.3243400000000003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462.5</v>
      </c>
      <c r="D273" s="36">
        <v>463.2</v>
      </c>
      <c r="E273" s="36">
        <v>458.09999999999997</v>
      </c>
      <c r="F273" s="36">
        <v>453.7</v>
      </c>
      <c r="G273" s="36">
        <v>448.59999999999997</v>
      </c>
      <c r="H273" s="36">
        <v>467.59999999999997</v>
      </c>
      <c r="I273" s="36">
        <v>472.7</v>
      </c>
      <c r="J273" s="36">
        <v>477.09999999999997</v>
      </c>
      <c r="K273" s="31">
        <v>468.3</v>
      </c>
      <c r="L273" s="31">
        <v>458.8</v>
      </c>
      <c r="M273" s="31">
        <v>4.0209200000000003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822.5</v>
      </c>
      <c r="D274" s="36">
        <v>826.51666666666677</v>
      </c>
      <c r="E274" s="36">
        <v>814.03333333333353</v>
      </c>
      <c r="F274" s="36">
        <v>805.56666666666672</v>
      </c>
      <c r="G274" s="36">
        <v>793.08333333333348</v>
      </c>
      <c r="H274" s="36">
        <v>834.98333333333358</v>
      </c>
      <c r="I274" s="36">
        <v>847.46666666666692</v>
      </c>
      <c r="J274" s="36">
        <v>855.93333333333362</v>
      </c>
      <c r="K274" s="31">
        <v>839</v>
      </c>
      <c r="L274" s="31">
        <v>818.05</v>
      </c>
      <c r="M274" s="31">
        <v>1.25719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1366.65</v>
      </c>
      <c r="D275" s="36">
        <v>1367.9666666666665</v>
      </c>
      <c r="E275" s="36">
        <v>1358.633333333333</v>
      </c>
      <c r="F275" s="36">
        <v>1350.6166666666666</v>
      </c>
      <c r="G275" s="36">
        <v>1341.2833333333331</v>
      </c>
      <c r="H275" s="36">
        <v>1375.9833333333329</v>
      </c>
      <c r="I275" s="36">
        <v>1385.3166666666664</v>
      </c>
      <c r="J275" s="36">
        <v>1393.3333333333328</v>
      </c>
      <c r="K275" s="31">
        <v>1377.3</v>
      </c>
      <c r="L275" s="31">
        <v>1359.95</v>
      </c>
      <c r="M275" s="31">
        <v>1.35154</v>
      </c>
      <c r="N275" s="1"/>
      <c r="O275" s="1"/>
    </row>
    <row r="276" spans="1:15" ht="12.75" customHeight="1">
      <c r="A276" s="33">
        <v>266</v>
      </c>
      <c r="B276" s="53" t="s">
        <v>840</v>
      </c>
      <c r="C276" s="31">
        <v>677.75</v>
      </c>
      <c r="D276" s="36">
        <v>678.38333333333333</v>
      </c>
      <c r="E276" s="36">
        <v>670.86666666666667</v>
      </c>
      <c r="F276" s="36">
        <v>663.98333333333335</v>
      </c>
      <c r="G276" s="36">
        <v>656.4666666666667</v>
      </c>
      <c r="H276" s="36">
        <v>685.26666666666665</v>
      </c>
      <c r="I276" s="36">
        <v>692.7833333333333</v>
      </c>
      <c r="J276" s="36">
        <v>699.66666666666663</v>
      </c>
      <c r="K276" s="31">
        <v>685.9</v>
      </c>
      <c r="L276" s="31">
        <v>671.5</v>
      </c>
      <c r="M276" s="31">
        <v>2.0075400000000001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324.2</v>
      </c>
      <c r="D277" s="36">
        <v>324.85000000000002</v>
      </c>
      <c r="E277" s="36">
        <v>320.70000000000005</v>
      </c>
      <c r="F277" s="36">
        <v>317.20000000000005</v>
      </c>
      <c r="G277" s="36">
        <v>313.05000000000007</v>
      </c>
      <c r="H277" s="36">
        <v>328.35</v>
      </c>
      <c r="I277" s="36">
        <v>332.5</v>
      </c>
      <c r="J277" s="36">
        <v>336</v>
      </c>
      <c r="K277" s="31">
        <v>329</v>
      </c>
      <c r="L277" s="31">
        <v>321.35000000000002</v>
      </c>
      <c r="M277" s="31">
        <v>22.180869999999999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327.85</v>
      </c>
      <c r="D278" s="36">
        <v>328.11666666666667</v>
      </c>
      <c r="E278" s="36">
        <v>325.98333333333335</v>
      </c>
      <c r="F278" s="36">
        <v>324.11666666666667</v>
      </c>
      <c r="G278" s="36">
        <v>321.98333333333335</v>
      </c>
      <c r="H278" s="36">
        <v>329.98333333333335</v>
      </c>
      <c r="I278" s="36">
        <v>332.11666666666667</v>
      </c>
      <c r="J278" s="36">
        <v>333.98333333333335</v>
      </c>
      <c r="K278" s="31">
        <v>330.25</v>
      </c>
      <c r="L278" s="31">
        <v>326.25</v>
      </c>
      <c r="M278" s="31">
        <v>3.0657100000000002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169.1</v>
      </c>
      <c r="D279" s="36">
        <v>168.20000000000002</v>
      </c>
      <c r="E279" s="36">
        <v>167.00000000000003</v>
      </c>
      <c r="F279" s="36">
        <v>164.9</v>
      </c>
      <c r="G279" s="36">
        <v>163.70000000000002</v>
      </c>
      <c r="H279" s="36">
        <v>170.30000000000004</v>
      </c>
      <c r="I279" s="36">
        <v>171.50000000000003</v>
      </c>
      <c r="J279" s="36">
        <v>173.60000000000005</v>
      </c>
      <c r="K279" s="31">
        <v>169.4</v>
      </c>
      <c r="L279" s="31">
        <v>166.1</v>
      </c>
      <c r="M279" s="31">
        <v>48.612990000000003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617.4</v>
      </c>
      <c r="D280" s="36">
        <v>621.11666666666667</v>
      </c>
      <c r="E280" s="36">
        <v>611.7833333333333</v>
      </c>
      <c r="F280" s="36">
        <v>606.16666666666663</v>
      </c>
      <c r="G280" s="36">
        <v>596.83333333333326</v>
      </c>
      <c r="H280" s="36">
        <v>626.73333333333335</v>
      </c>
      <c r="I280" s="36">
        <v>636.06666666666661</v>
      </c>
      <c r="J280" s="36">
        <v>641.68333333333339</v>
      </c>
      <c r="K280" s="31">
        <v>630.45000000000005</v>
      </c>
      <c r="L280" s="31">
        <v>615.5</v>
      </c>
      <c r="M280" s="31">
        <v>2.0348099999999998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3045.25</v>
      </c>
      <c r="D281" s="36">
        <v>3066.4</v>
      </c>
      <c r="E281" s="36">
        <v>2978.8500000000004</v>
      </c>
      <c r="F281" s="36">
        <v>2912.4500000000003</v>
      </c>
      <c r="G281" s="36">
        <v>2824.9000000000005</v>
      </c>
      <c r="H281" s="36">
        <v>3132.8</v>
      </c>
      <c r="I281" s="36">
        <v>3220.3500000000004</v>
      </c>
      <c r="J281" s="36">
        <v>3286.75</v>
      </c>
      <c r="K281" s="31">
        <v>3153.95</v>
      </c>
      <c r="L281" s="31">
        <v>3000</v>
      </c>
      <c r="M281" s="31">
        <v>4.6162700000000001</v>
      </c>
      <c r="N281" s="1"/>
      <c r="O281" s="1"/>
    </row>
    <row r="282" spans="1:15" ht="12.75" customHeight="1">
      <c r="A282" s="33">
        <v>272</v>
      </c>
      <c r="B282" s="53" t="s">
        <v>857</v>
      </c>
      <c r="C282" s="31">
        <v>608.5</v>
      </c>
      <c r="D282" s="36">
        <v>606.01666666666665</v>
      </c>
      <c r="E282" s="36">
        <v>602.0333333333333</v>
      </c>
      <c r="F282" s="36">
        <v>595.56666666666661</v>
      </c>
      <c r="G282" s="36">
        <v>591.58333333333326</v>
      </c>
      <c r="H282" s="36">
        <v>612.48333333333335</v>
      </c>
      <c r="I282" s="36">
        <v>616.4666666666667</v>
      </c>
      <c r="J282" s="36">
        <v>622.93333333333339</v>
      </c>
      <c r="K282" s="31">
        <v>610</v>
      </c>
      <c r="L282" s="31">
        <v>599.54999999999995</v>
      </c>
      <c r="M282" s="31">
        <v>2.89459</v>
      </c>
      <c r="N282" s="1"/>
      <c r="O282" s="1"/>
    </row>
    <row r="283" spans="1:15" ht="12.75" customHeight="1">
      <c r="A283" s="33">
        <v>273</v>
      </c>
      <c r="B283" s="53" t="s">
        <v>853</v>
      </c>
      <c r="C283" s="31">
        <v>531.79999999999995</v>
      </c>
      <c r="D283" s="36">
        <v>530.7166666666667</v>
      </c>
      <c r="E283" s="36">
        <v>514.43333333333339</v>
      </c>
      <c r="F283" s="36">
        <v>497.06666666666672</v>
      </c>
      <c r="G283" s="36">
        <v>480.78333333333342</v>
      </c>
      <c r="H283" s="36">
        <v>548.08333333333337</v>
      </c>
      <c r="I283" s="36">
        <v>564.36666666666667</v>
      </c>
      <c r="J283" s="36">
        <v>581.73333333333335</v>
      </c>
      <c r="K283" s="31">
        <v>547</v>
      </c>
      <c r="L283" s="31">
        <v>513.35</v>
      </c>
      <c r="M283" s="31">
        <v>13.027850000000001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273.10000000000002</v>
      </c>
      <c r="D284" s="36">
        <v>275.45</v>
      </c>
      <c r="E284" s="36">
        <v>270</v>
      </c>
      <c r="F284" s="36">
        <v>266.90000000000003</v>
      </c>
      <c r="G284" s="36">
        <v>261.45000000000005</v>
      </c>
      <c r="H284" s="36">
        <v>278.54999999999995</v>
      </c>
      <c r="I284" s="36">
        <v>283.99999999999989</v>
      </c>
      <c r="J284" s="36">
        <v>287.09999999999991</v>
      </c>
      <c r="K284" s="31">
        <v>280.89999999999998</v>
      </c>
      <c r="L284" s="31">
        <v>272.35000000000002</v>
      </c>
      <c r="M284" s="31">
        <v>8.8408999999999995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1853.85</v>
      </c>
      <c r="D285" s="36">
        <v>1850.5833333333333</v>
      </c>
      <c r="E285" s="36">
        <v>1835.7166666666665</v>
      </c>
      <c r="F285" s="36">
        <v>1817.5833333333333</v>
      </c>
      <c r="G285" s="36">
        <v>1802.7166666666665</v>
      </c>
      <c r="H285" s="36">
        <v>1868.7166666666665</v>
      </c>
      <c r="I285" s="36">
        <v>1883.5833333333333</v>
      </c>
      <c r="J285" s="36">
        <v>1901.7166666666665</v>
      </c>
      <c r="K285" s="31">
        <v>1865.45</v>
      </c>
      <c r="L285" s="31">
        <v>1832.45</v>
      </c>
      <c r="M285" s="31">
        <v>48.788629999999998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1482.95</v>
      </c>
      <c r="D286" s="36">
        <v>1487.6166666666668</v>
      </c>
      <c r="E286" s="36">
        <v>1471.3333333333335</v>
      </c>
      <c r="F286" s="36">
        <v>1459.7166666666667</v>
      </c>
      <c r="G286" s="36">
        <v>1443.4333333333334</v>
      </c>
      <c r="H286" s="36">
        <v>1499.2333333333336</v>
      </c>
      <c r="I286" s="36">
        <v>1515.5166666666669</v>
      </c>
      <c r="J286" s="36">
        <v>1527.1333333333337</v>
      </c>
      <c r="K286" s="31">
        <v>1503.9</v>
      </c>
      <c r="L286" s="31">
        <v>1476</v>
      </c>
      <c r="M286" s="31">
        <v>12.672879999999999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355</v>
      </c>
      <c r="D287" s="36">
        <v>355.55</v>
      </c>
      <c r="E287" s="36">
        <v>352.5</v>
      </c>
      <c r="F287" s="36">
        <v>350</v>
      </c>
      <c r="G287" s="36">
        <v>346.95</v>
      </c>
      <c r="H287" s="36">
        <v>358.05</v>
      </c>
      <c r="I287" s="36">
        <v>361.10000000000008</v>
      </c>
      <c r="J287" s="36">
        <v>363.6</v>
      </c>
      <c r="K287" s="31">
        <v>358.6</v>
      </c>
      <c r="L287" s="31">
        <v>353.05</v>
      </c>
      <c r="M287" s="31">
        <v>2.66954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1934.65</v>
      </c>
      <c r="D288" s="36">
        <v>1926.55</v>
      </c>
      <c r="E288" s="36">
        <v>1915.1</v>
      </c>
      <c r="F288" s="36">
        <v>1895.55</v>
      </c>
      <c r="G288" s="36">
        <v>1884.1</v>
      </c>
      <c r="H288" s="36">
        <v>1946.1</v>
      </c>
      <c r="I288" s="36">
        <v>1957.5500000000002</v>
      </c>
      <c r="J288" s="36">
        <v>1977.1</v>
      </c>
      <c r="K288" s="31">
        <v>1938</v>
      </c>
      <c r="L288" s="31">
        <v>1907</v>
      </c>
      <c r="M288" s="31">
        <v>0.37167</v>
      </c>
      <c r="N288" s="1"/>
      <c r="O288" s="1"/>
    </row>
    <row r="289" spans="1:15" ht="12.75" customHeight="1">
      <c r="A289" s="33">
        <v>279</v>
      </c>
      <c r="B289" s="53" t="s">
        <v>854</v>
      </c>
      <c r="C289" s="31">
        <v>3261.3</v>
      </c>
      <c r="D289" s="36">
        <v>3294.0833333333335</v>
      </c>
      <c r="E289" s="36">
        <v>3198.3166666666671</v>
      </c>
      <c r="F289" s="36">
        <v>3135.3333333333335</v>
      </c>
      <c r="G289" s="36">
        <v>3039.5666666666671</v>
      </c>
      <c r="H289" s="36">
        <v>3357.0666666666671</v>
      </c>
      <c r="I289" s="36">
        <v>3452.8333333333335</v>
      </c>
      <c r="J289" s="36">
        <v>3515.8166666666671</v>
      </c>
      <c r="K289" s="31">
        <v>3389.85</v>
      </c>
      <c r="L289" s="31">
        <v>3231.1</v>
      </c>
      <c r="M289" s="31">
        <v>0.69684999999999997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159.35</v>
      </c>
      <c r="D290" s="36">
        <v>158.51666666666665</v>
      </c>
      <c r="E290" s="36">
        <v>156.73333333333329</v>
      </c>
      <c r="F290" s="36">
        <v>154.11666666666665</v>
      </c>
      <c r="G290" s="36">
        <v>152.33333333333329</v>
      </c>
      <c r="H290" s="36">
        <v>161.1333333333333</v>
      </c>
      <c r="I290" s="36">
        <v>162.91666666666666</v>
      </c>
      <c r="J290" s="36">
        <v>165.5333333333333</v>
      </c>
      <c r="K290" s="31">
        <v>160.30000000000001</v>
      </c>
      <c r="L290" s="31">
        <v>155.9</v>
      </c>
      <c r="M290" s="31">
        <v>181.07291000000001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5098.3500000000004</v>
      </c>
      <c r="D291" s="36">
        <v>5076.666666666667</v>
      </c>
      <c r="E291" s="36">
        <v>5003.8833333333341</v>
      </c>
      <c r="F291" s="36">
        <v>4909.416666666667</v>
      </c>
      <c r="G291" s="36">
        <v>4836.6333333333341</v>
      </c>
      <c r="H291" s="36">
        <v>5171.1333333333341</v>
      </c>
      <c r="I291" s="36">
        <v>5243.916666666667</v>
      </c>
      <c r="J291" s="36">
        <v>5338.3833333333341</v>
      </c>
      <c r="K291" s="31">
        <v>5149.45</v>
      </c>
      <c r="L291" s="31">
        <v>4982.2</v>
      </c>
      <c r="M291" s="31">
        <v>4.0165300000000004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13518.85</v>
      </c>
      <c r="D292" s="36">
        <v>13509.516666666668</v>
      </c>
      <c r="E292" s="36">
        <v>13415.083333333336</v>
      </c>
      <c r="F292" s="36">
        <v>13311.316666666668</v>
      </c>
      <c r="G292" s="36">
        <v>13216.883333333335</v>
      </c>
      <c r="H292" s="36">
        <v>13613.283333333336</v>
      </c>
      <c r="I292" s="36">
        <v>13707.716666666667</v>
      </c>
      <c r="J292" s="36">
        <v>13811.483333333337</v>
      </c>
      <c r="K292" s="31">
        <v>13603.95</v>
      </c>
      <c r="L292" s="31">
        <v>13405.75</v>
      </c>
      <c r="M292" s="31">
        <v>2.351E-2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3433.1</v>
      </c>
      <c r="D293" s="36">
        <v>3424.4</v>
      </c>
      <c r="E293" s="36">
        <v>3408.8</v>
      </c>
      <c r="F293" s="36">
        <v>3384.5</v>
      </c>
      <c r="G293" s="36">
        <v>3368.9</v>
      </c>
      <c r="H293" s="36">
        <v>3448.7000000000003</v>
      </c>
      <c r="I293" s="36">
        <v>3464.2999999999997</v>
      </c>
      <c r="J293" s="36">
        <v>3488.6000000000004</v>
      </c>
      <c r="K293" s="31">
        <v>3440</v>
      </c>
      <c r="L293" s="31">
        <v>3400.1</v>
      </c>
      <c r="M293" s="31">
        <v>24.256460000000001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471.05</v>
      </c>
      <c r="D294" s="36">
        <v>469.91666666666669</v>
      </c>
      <c r="E294" s="36">
        <v>462.83333333333337</v>
      </c>
      <c r="F294" s="36">
        <v>454.61666666666667</v>
      </c>
      <c r="G294" s="36">
        <v>447.53333333333336</v>
      </c>
      <c r="H294" s="36">
        <v>478.13333333333338</v>
      </c>
      <c r="I294" s="36">
        <v>485.21666666666675</v>
      </c>
      <c r="J294" s="36">
        <v>493.43333333333339</v>
      </c>
      <c r="K294" s="31">
        <v>477</v>
      </c>
      <c r="L294" s="31">
        <v>461.7</v>
      </c>
      <c r="M294" s="31">
        <v>11.9886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385.55</v>
      </c>
      <c r="D295" s="36">
        <v>385.08333333333331</v>
      </c>
      <c r="E295" s="36">
        <v>381.66666666666663</v>
      </c>
      <c r="F295" s="36">
        <v>377.7833333333333</v>
      </c>
      <c r="G295" s="36">
        <v>374.36666666666662</v>
      </c>
      <c r="H295" s="36">
        <v>388.96666666666664</v>
      </c>
      <c r="I295" s="36">
        <v>392.38333333333327</v>
      </c>
      <c r="J295" s="36">
        <v>396.26666666666665</v>
      </c>
      <c r="K295" s="31">
        <v>388.5</v>
      </c>
      <c r="L295" s="31">
        <v>381.2</v>
      </c>
      <c r="M295" s="31">
        <v>12.300660000000001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273.45</v>
      </c>
      <c r="D296" s="36">
        <v>274.86666666666662</v>
      </c>
      <c r="E296" s="36">
        <v>271.08333333333326</v>
      </c>
      <c r="F296" s="36">
        <v>268.71666666666664</v>
      </c>
      <c r="G296" s="36">
        <v>264.93333333333328</v>
      </c>
      <c r="H296" s="36">
        <v>277.23333333333323</v>
      </c>
      <c r="I296" s="36">
        <v>281.01666666666665</v>
      </c>
      <c r="J296" s="36">
        <v>283.38333333333321</v>
      </c>
      <c r="K296" s="31">
        <v>278.64999999999998</v>
      </c>
      <c r="L296" s="31">
        <v>272.5</v>
      </c>
      <c r="M296" s="31">
        <v>6.4032900000000001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120.65</v>
      </c>
      <c r="D297" s="36">
        <v>120.93333333333334</v>
      </c>
      <c r="E297" s="36">
        <v>119.36666666666667</v>
      </c>
      <c r="F297" s="36">
        <v>118.08333333333334</v>
      </c>
      <c r="G297" s="36">
        <v>116.51666666666668</v>
      </c>
      <c r="H297" s="36">
        <v>122.21666666666667</v>
      </c>
      <c r="I297" s="36">
        <v>123.78333333333333</v>
      </c>
      <c r="J297" s="36">
        <v>125.06666666666666</v>
      </c>
      <c r="K297" s="31">
        <v>122.5</v>
      </c>
      <c r="L297" s="31">
        <v>119.65</v>
      </c>
      <c r="M297" s="31">
        <v>45.588009999999997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533.65</v>
      </c>
      <c r="D298" s="36">
        <v>536.75</v>
      </c>
      <c r="E298" s="36">
        <v>529</v>
      </c>
      <c r="F298" s="36">
        <v>524.35</v>
      </c>
      <c r="G298" s="36">
        <v>516.6</v>
      </c>
      <c r="H298" s="36">
        <v>541.4</v>
      </c>
      <c r="I298" s="36">
        <v>549.15</v>
      </c>
      <c r="J298" s="36">
        <v>553.79999999999995</v>
      </c>
      <c r="K298" s="31">
        <v>544.5</v>
      </c>
      <c r="L298" s="31">
        <v>532.1</v>
      </c>
      <c r="M298" s="31">
        <v>22.628620000000002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815.25</v>
      </c>
      <c r="D299" s="36">
        <v>814.15</v>
      </c>
      <c r="E299" s="36">
        <v>808.3</v>
      </c>
      <c r="F299" s="36">
        <v>801.35</v>
      </c>
      <c r="G299" s="36">
        <v>795.5</v>
      </c>
      <c r="H299" s="36">
        <v>821.09999999999991</v>
      </c>
      <c r="I299" s="36">
        <v>826.95</v>
      </c>
      <c r="J299" s="36">
        <v>833.89999999999986</v>
      </c>
      <c r="K299" s="31">
        <v>820</v>
      </c>
      <c r="L299" s="31">
        <v>807.2</v>
      </c>
      <c r="M299" s="31">
        <v>40.076590000000003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5604.5</v>
      </c>
      <c r="D300" s="36">
        <v>5655</v>
      </c>
      <c r="E300" s="36">
        <v>5535.05</v>
      </c>
      <c r="F300" s="36">
        <v>5465.6</v>
      </c>
      <c r="G300" s="36">
        <v>5345.6500000000005</v>
      </c>
      <c r="H300" s="36">
        <v>5724.45</v>
      </c>
      <c r="I300" s="36">
        <v>5844.4000000000005</v>
      </c>
      <c r="J300" s="36">
        <v>5913.8499999999995</v>
      </c>
      <c r="K300" s="31">
        <v>5774.95</v>
      </c>
      <c r="L300" s="31">
        <v>5585.55</v>
      </c>
      <c r="M300" s="31">
        <v>0.50956000000000001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5944.3</v>
      </c>
      <c r="D301" s="36">
        <v>5900.3833333333341</v>
      </c>
      <c r="E301" s="36">
        <v>5835.7666666666682</v>
      </c>
      <c r="F301" s="36">
        <v>5727.2333333333345</v>
      </c>
      <c r="G301" s="36">
        <v>5662.6166666666686</v>
      </c>
      <c r="H301" s="36">
        <v>6008.9166666666679</v>
      </c>
      <c r="I301" s="36">
        <v>6073.5333333333347</v>
      </c>
      <c r="J301" s="36">
        <v>6182.0666666666675</v>
      </c>
      <c r="K301" s="31">
        <v>5965</v>
      </c>
      <c r="L301" s="31">
        <v>5791.85</v>
      </c>
      <c r="M301" s="31">
        <v>9.5853199999999994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1256.3499999999999</v>
      </c>
      <c r="D302" s="36">
        <v>1253.25</v>
      </c>
      <c r="E302" s="36">
        <v>1245.0999999999999</v>
      </c>
      <c r="F302" s="36">
        <v>1233.8499999999999</v>
      </c>
      <c r="G302" s="36">
        <v>1225.6999999999998</v>
      </c>
      <c r="H302" s="36">
        <v>1264.5</v>
      </c>
      <c r="I302" s="36">
        <v>1272.6500000000001</v>
      </c>
      <c r="J302" s="36">
        <v>1283.9000000000001</v>
      </c>
      <c r="K302" s="31">
        <v>1261.4000000000001</v>
      </c>
      <c r="L302" s="31">
        <v>1242</v>
      </c>
      <c r="M302" s="31">
        <v>7.6081399999999997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1304.05</v>
      </c>
      <c r="D303" s="36">
        <v>1315.3500000000001</v>
      </c>
      <c r="E303" s="36">
        <v>1286.7500000000002</v>
      </c>
      <c r="F303" s="36">
        <v>1269.45</v>
      </c>
      <c r="G303" s="36">
        <v>1240.8500000000001</v>
      </c>
      <c r="H303" s="36">
        <v>1332.6500000000003</v>
      </c>
      <c r="I303" s="36">
        <v>1361.2500000000002</v>
      </c>
      <c r="J303" s="36">
        <v>1378.5500000000004</v>
      </c>
      <c r="K303" s="31">
        <v>1343.95</v>
      </c>
      <c r="L303" s="31">
        <v>1298.05</v>
      </c>
      <c r="M303" s="31">
        <v>1.04783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940.85</v>
      </c>
      <c r="D304" s="36">
        <v>932.68333333333339</v>
      </c>
      <c r="E304" s="36">
        <v>918.46666666666681</v>
      </c>
      <c r="F304" s="36">
        <v>896.08333333333337</v>
      </c>
      <c r="G304" s="36">
        <v>881.86666666666679</v>
      </c>
      <c r="H304" s="36">
        <v>955.06666666666683</v>
      </c>
      <c r="I304" s="36">
        <v>969.28333333333353</v>
      </c>
      <c r="J304" s="36">
        <v>991.66666666666686</v>
      </c>
      <c r="K304" s="31">
        <v>946.9</v>
      </c>
      <c r="L304" s="31">
        <v>910.3</v>
      </c>
      <c r="M304" s="31">
        <v>9.3200900000000004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1174.45</v>
      </c>
      <c r="D305" s="36">
        <v>1173.1666666666667</v>
      </c>
      <c r="E305" s="36">
        <v>1161.4833333333336</v>
      </c>
      <c r="F305" s="36">
        <v>1148.5166666666669</v>
      </c>
      <c r="G305" s="36">
        <v>1136.8333333333337</v>
      </c>
      <c r="H305" s="36">
        <v>1186.1333333333334</v>
      </c>
      <c r="I305" s="36">
        <v>1197.8166666666664</v>
      </c>
      <c r="J305" s="36">
        <v>1210.7833333333333</v>
      </c>
      <c r="K305" s="31">
        <v>1184.8499999999999</v>
      </c>
      <c r="L305" s="31">
        <v>1160.2</v>
      </c>
      <c r="M305" s="31">
        <v>2.5676600000000001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289.35000000000002</v>
      </c>
      <c r="D306" s="36">
        <v>284.75000000000006</v>
      </c>
      <c r="E306" s="36">
        <v>277.7000000000001</v>
      </c>
      <c r="F306" s="36">
        <v>266.05000000000007</v>
      </c>
      <c r="G306" s="36">
        <v>259.00000000000011</v>
      </c>
      <c r="H306" s="36">
        <v>296.40000000000009</v>
      </c>
      <c r="I306" s="36">
        <v>303.45000000000005</v>
      </c>
      <c r="J306" s="36">
        <v>315.10000000000008</v>
      </c>
      <c r="K306" s="31">
        <v>291.8</v>
      </c>
      <c r="L306" s="31">
        <v>273.10000000000002</v>
      </c>
      <c r="M306" s="31">
        <v>98.351370000000003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1703.55</v>
      </c>
      <c r="D307" s="36">
        <v>1694.8166666666666</v>
      </c>
      <c r="E307" s="36">
        <v>1679.7833333333333</v>
      </c>
      <c r="F307" s="36">
        <v>1656.0166666666667</v>
      </c>
      <c r="G307" s="36">
        <v>1640.9833333333333</v>
      </c>
      <c r="H307" s="36">
        <v>1718.5833333333333</v>
      </c>
      <c r="I307" s="36">
        <v>1733.6166666666666</v>
      </c>
      <c r="J307" s="36">
        <v>1757.3833333333332</v>
      </c>
      <c r="K307" s="31">
        <v>1709.85</v>
      </c>
      <c r="L307" s="31">
        <v>1671.05</v>
      </c>
      <c r="M307" s="31">
        <v>33.262279999999997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392.3</v>
      </c>
      <c r="D308" s="36">
        <v>392.23333333333335</v>
      </c>
      <c r="E308" s="36">
        <v>389.06666666666672</v>
      </c>
      <c r="F308" s="36">
        <v>385.83333333333337</v>
      </c>
      <c r="G308" s="36">
        <v>382.66666666666674</v>
      </c>
      <c r="H308" s="36">
        <v>395.4666666666667</v>
      </c>
      <c r="I308" s="36">
        <v>398.63333333333333</v>
      </c>
      <c r="J308" s="36">
        <v>401.86666666666667</v>
      </c>
      <c r="K308" s="31">
        <v>395.4</v>
      </c>
      <c r="L308" s="31">
        <v>389</v>
      </c>
      <c r="M308" s="31">
        <v>2.2654000000000001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539.15</v>
      </c>
      <c r="D309" s="36">
        <v>538.48333333333335</v>
      </c>
      <c r="E309" s="36">
        <v>534.11666666666667</v>
      </c>
      <c r="F309" s="36">
        <v>529.08333333333337</v>
      </c>
      <c r="G309" s="36">
        <v>524.7166666666667</v>
      </c>
      <c r="H309" s="36">
        <v>543.51666666666665</v>
      </c>
      <c r="I309" s="36">
        <v>547.88333333333344</v>
      </c>
      <c r="J309" s="36">
        <v>552.91666666666663</v>
      </c>
      <c r="K309" s="31">
        <v>542.85</v>
      </c>
      <c r="L309" s="31">
        <v>533.45000000000005</v>
      </c>
      <c r="M309" s="31">
        <v>2.9803500000000001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397.75</v>
      </c>
      <c r="D310" s="36">
        <v>395.18333333333334</v>
      </c>
      <c r="E310" s="36">
        <v>390.56666666666666</v>
      </c>
      <c r="F310" s="36">
        <v>383.38333333333333</v>
      </c>
      <c r="G310" s="36">
        <v>378.76666666666665</v>
      </c>
      <c r="H310" s="36">
        <v>402.36666666666667</v>
      </c>
      <c r="I310" s="36">
        <v>406.98333333333335</v>
      </c>
      <c r="J310" s="36">
        <v>414.16666666666669</v>
      </c>
      <c r="K310" s="31">
        <v>399.8</v>
      </c>
      <c r="L310" s="31">
        <v>388</v>
      </c>
      <c r="M310" s="31">
        <v>10.505649999999999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171.85</v>
      </c>
      <c r="D311" s="36">
        <v>170.6</v>
      </c>
      <c r="E311" s="36">
        <v>167.29999999999998</v>
      </c>
      <c r="F311" s="36">
        <v>162.75</v>
      </c>
      <c r="G311" s="36">
        <v>159.44999999999999</v>
      </c>
      <c r="H311" s="36">
        <v>175.14999999999998</v>
      </c>
      <c r="I311" s="36">
        <v>178.45</v>
      </c>
      <c r="J311" s="36">
        <v>182.99999999999997</v>
      </c>
      <c r="K311" s="31">
        <v>173.9</v>
      </c>
      <c r="L311" s="31">
        <v>166.05</v>
      </c>
      <c r="M311" s="31">
        <v>247.13838000000001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129.69999999999999</v>
      </c>
      <c r="D312" s="36">
        <v>129.68333333333331</v>
      </c>
      <c r="E312" s="36">
        <v>127.51666666666662</v>
      </c>
      <c r="F312" s="36">
        <v>125.33333333333331</v>
      </c>
      <c r="G312" s="36">
        <v>123.16666666666663</v>
      </c>
      <c r="H312" s="36">
        <v>131.86666666666662</v>
      </c>
      <c r="I312" s="36">
        <v>134.0333333333333</v>
      </c>
      <c r="J312" s="36">
        <v>136.21666666666661</v>
      </c>
      <c r="K312" s="31">
        <v>131.85</v>
      </c>
      <c r="L312" s="31">
        <v>127.5</v>
      </c>
      <c r="M312" s="31">
        <v>52.21152</v>
      </c>
      <c r="N312" s="1"/>
      <c r="O312" s="1"/>
    </row>
    <row r="313" spans="1:15" ht="12.75" customHeight="1">
      <c r="A313" s="33">
        <v>303</v>
      </c>
      <c r="B313" s="53" t="s">
        <v>861</v>
      </c>
      <c r="C313" s="31">
        <v>1888.6</v>
      </c>
      <c r="D313" s="36">
        <v>1869.8666666666668</v>
      </c>
      <c r="E313" s="36">
        <v>1839.7333333333336</v>
      </c>
      <c r="F313" s="36">
        <v>1790.8666666666668</v>
      </c>
      <c r="G313" s="36">
        <v>1760.7333333333336</v>
      </c>
      <c r="H313" s="36">
        <v>1918.7333333333336</v>
      </c>
      <c r="I313" s="36">
        <v>1948.8666666666668</v>
      </c>
      <c r="J313" s="36">
        <v>1997.7333333333336</v>
      </c>
      <c r="K313" s="31">
        <v>1900</v>
      </c>
      <c r="L313" s="31">
        <v>1821</v>
      </c>
      <c r="M313" s="31">
        <v>15.445970000000001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538.04999999999995</v>
      </c>
      <c r="D314" s="36">
        <v>539.26666666666665</v>
      </c>
      <c r="E314" s="36">
        <v>534.98333333333335</v>
      </c>
      <c r="F314" s="36">
        <v>531.91666666666674</v>
      </c>
      <c r="G314" s="36">
        <v>527.63333333333344</v>
      </c>
      <c r="H314" s="36">
        <v>542.33333333333326</v>
      </c>
      <c r="I314" s="36">
        <v>546.61666666666656</v>
      </c>
      <c r="J314" s="36">
        <v>549.68333333333317</v>
      </c>
      <c r="K314" s="31">
        <v>543.54999999999995</v>
      </c>
      <c r="L314" s="31">
        <v>536.20000000000005</v>
      </c>
      <c r="M314" s="31">
        <v>8.3984799999999993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10353.200000000001</v>
      </c>
      <c r="D315" s="36">
        <v>10386.833333333334</v>
      </c>
      <c r="E315" s="36">
        <v>10278.666666666668</v>
      </c>
      <c r="F315" s="36">
        <v>10204.133333333333</v>
      </c>
      <c r="G315" s="36">
        <v>10095.966666666667</v>
      </c>
      <c r="H315" s="36">
        <v>10461.366666666669</v>
      </c>
      <c r="I315" s="36">
        <v>10569.533333333336</v>
      </c>
      <c r="J315" s="36">
        <v>10644.066666666669</v>
      </c>
      <c r="K315" s="31">
        <v>10495</v>
      </c>
      <c r="L315" s="31">
        <v>10312.299999999999</v>
      </c>
      <c r="M315" s="31">
        <v>6.3547500000000001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2576</v>
      </c>
      <c r="D316" s="36">
        <v>2565.3166666666666</v>
      </c>
      <c r="E316" s="36">
        <v>2445.6333333333332</v>
      </c>
      <c r="F316" s="36">
        <v>2315.2666666666664</v>
      </c>
      <c r="G316" s="36">
        <v>2195.583333333333</v>
      </c>
      <c r="H316" s="36">
        <v>2695.6833333333334</v>
      </c>
      <c r="I316" s="36">
        <v>2815.3666666666668</v>
      </c>
      <c r="J316" s="36">
        <v>2945.7333333333336</v>
      </c>
      <c r="K316" s="31">
        <v>2685</v>
      </c>
      <c r="L316" s="31">
        <v>2434.9499999999998</v>
      </c>
      <c r="M316" s="31">
        <v>10.358370000000001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1018.3</v>
      </c>
      <c r="D317" s="36">
        <v>1032.2666666666667</v>
      </c>
      <c r="E317" s="36">
        <v>997.0333333333333</v>
      </c>
      <c r="F317" s="36">
        <v>975.76666666666665</v>
      </c>
      <c r="G317" s="36">
        <v>940.5333333333333</v>
      </c>
      <c r="H317" s="36">
        <v>1053.5333333333333</v>
      </c>
      <c r="I317" s="36">
        <v>1088.7666666666664</v>
      </c>
      <c r="J317" s="36">
        <v>1110.0333333333333</v>
      </c>
      <c r="K317" s="31">
        <v>1067.5</v>
      </c>
      <c r="L317" s="31">
        <v>1011</v>
      </c>
      <c r="M317" s="31">
        <v>14.430429999999999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704.35</v>
      </c>
      <c r="D318" s="36">
        <v>710.98333333333323</v>
      </c>
      <c r="E318" s="36">
        <v>693.96666666666647</v>
      </c>
      <c r="F318" s="36">
        <v>683.58333333333326</v>
      </c>
      <c r="G318" s="36">
        <v>666.56666666666649</v>
      </c>
      <c r="H318" s="36">
        <v>721.36666666666645</v>
      </c>
      <c r="I318" s="36">
        <v>738.3833333333331</v>
      </c>
      <c r="J318" s="36">
        <v>748.76666666666642</v>
      </c>
      <c r="K318" s="31">
        <v>728</v>
      </c>
      <c r="L318" s="31">
        <v>700.6</v>
      </c>
      <c r="M318" s="31">
        <v>29.510169999999999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2072.6999999999998</v>
      </c>
      <c r="D319" s="36">
        <v>2083.8166666666666</v>
      </c>
      <c r="E319" s="36">
        <v>2057.8833333333332</v>
      </c>
      <c r="F319" s="36">
        <v>2043.0666666666666</v>
      </c>
      <c r="G319" s="36">
        <v>2017.1333333333332</v>
      </c>
      <c r="H319" s="36">
        <v>2098.6333333333332</v>
      </c>
      <c r="I319" s="36">
        <v>2124.5666666666666</v>
      </c>
      <c r="J319" s="36">
        <v>2139.3833333333332</v>
      </c>
      <c r="K319" s="31">
        <v>2109.75</v>
      </c>
      <c r="L319" s="31">
        <v>2069</v>
      </c>
      <c r="M319" s="31">
        <v>5.4845199999999998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734.65</v>
      </c>
      <c r="D320" s="36">
        <v>739.85</v>
      </c>
      <c r="E320" s="36">
        <v>726.75</v>
      </c>
      <c r="F320" s="36">
        <v>718.85</v>
      </c>
      <c r="G320" s="36">
        <v>705.75</v>
      </c>
      <c r="H320" s="36">
        <v>747.75</v>
      </c>
      <c r="I320" s="36">
        <v>760.85000000000014</v>
      </c>
      <c r="J320" s="36">
        <v>768.75</v>
      </c>
      <c r="K320" s="31">
        <v>752.95</v>
      </c>
      <c r="L320" s="31">
        <v>731.95</v>
      </c>
      <c r="M320" s="31">
        <v>0.83574999999999999</v>
      </c>
      <c r="N320" s="1"/>
      <c r="O320" s="1"/>
    </row>
    <row r="321" spans="1:15" ht="12.75" customHeight="1">
      <c r="A321" s="33">
        <v>311</v>
      </c>
      <c r="B321" s="53" t="s">
        <v>870</v>
      </c>
      <c r="C321" s="31">
        <v>919.35</v>
      </c>
      <c r="D321" s="36">
        <v>924.86666666666667</v>
      </c>
      <c r="E321" s="36">
        <v>910.48333333333335</v>
      </c>
      <c r="F321" s="36">
        <v>901.61666666666667</v>
      </c>
      <c r="G321" s="36">
        <v>887.23333333333335</v>
      </c>
      <c r="H321" s="36">
        <v>933.73333333333335</v>
      </c>
      <c r="I321" s="36">
        <v>948.11666666666679</v>
      </c>
      <c r="J321" s="36">
        <v>956.98333333333335</v>
      </c>
      <c r="K321" s="31">
        <v>939.25</v>
      </c>
      <c r="L321" s="31">
        <v>916</v>
      </c>
      <c r="M321" s="31">
        <v>0.29016999999999998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1313.8</v>
      </c>
      <c r="D322" s="36">
        <v>1322.0666666666666</v>
      </c>
      <c r="E322" s="36">
        <v>1293.2333333333331</v>
      </c>
      <c r="F322" s="36">
        <v>1272.6666666666665</v>
      </c>
      <c r="G322" s="36">
        <v>1243.833333333333</v>
      </c>
      <c r="H322" s="36">
        <v>1342.6333333333332</v>
      </c>
      <c r="I322" s="36">
        <v>1371.4666666666667</v>
      </c>
      <c r="J322" s="36">
        <v>1392.0333333333333</v>
      </c>
      <c r="K322" s="31">
        <v>1350.9</v>
      </c>
      <c r="L322" s="31">
        <v>1301.5</v>
      </c>
      <c r="M322" s="31">
        <v>0.93076000000000003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1628.45</v>
      </c>
      <c r="D323" s="36">
        <v>1639.2333333333333</v>
      </c>
      <c r="E323" s="36">
        <v>1610.5166666666667</v>
      </c>
      <c r="F323" s="36">
        <v>1592.5833333333333</v>
      </c>
      <c r="G323" s="36">
        <v>1563.8666666666666</v>
      </c>
      <c r="H323" s="36">
        <v>1657.1666666666667</v>
      </c>
      <c r="I323" s="36">
        <v>1685.8833333333334</v>
      </c>
      <c r="J323" s="36">
        <v>1703.8166666666668</v>
      </c>
      <c r="K323" s="31">
        <v>1667.95</v>
      </c>
      <c r="L323" s="31">
        <v>1621.3</v>
      </c>
      <c r="M323" s="31">
        <v>1.47498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60.1</v>
      </c>
      <c r="D324" s="36">
        <v>60.633333333333333</v>
      </c>
      <c r="E324" s="36">
        <v>59.066666666666663</v>
      </c>
      <c r="F324" s="36">
        <v>58.033333333333331</v>
      </c>
      <c r="G324" s="36">
        <v>56.466666666666661</v>
      </c>
      <c r="H324" s="36">
        <v>61.666666666666664</v>
      </c>
      <c r="I324" s="36">
        <v>63.233333333333341</v>
      </c>
      <c r="J324" s="36">
        <v>64.266666666666666</v>
      </c>
      <c r="K324" s="31">
        <v>62.2</v>
      </c>
      <c r="L324" s="31">
        <v>59.6</v>
      </c>
      <c r="M324" s="31">
        <v>60.038960000000003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60.3</v>
      </c>
      <c r="D325" s="36">
        <v>60.45000000000001</v>
      </c>
      <c r="E325" s="36">
        <v>59.800000000000018</v>
      </c>
      <c r="F325" s="36">
        <v>59.300000000000011</v>
      </c>
      <c r="G325" s="36">
        <v>58.65000000000002</v>
      </c>
      <c r="H325" s="36">
        <v>60.950000000000017</v>
      </c>
      <c r="I325" s="36">
        <v>61.600000000000009</v>
      </c>
      <c r="J325" s="36">
        <v>62.100000000000016</v>
      </c>
      <c r="K325" s="31">
        <v>61.1</v>
      </c>
      <c r="L325" s="31">
        <v>59.95</v>
      </c>
      <c r="M325" s="31">
        <v>79.245959999999997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1271.45</v>
      </c>
      <c r="D326" s="36">
        <v>1259.1666666666667</v>
      </c>
      <c r="E326" s="36">
        <v>1237.3333333333335</v>
      </c>
      <c r="F326" s="36">
        <v>1203.2166666666667</v>
      </c>
      <c r="G326" s="36">
        <v>1181.3833333333334</v>
      </c>
      <c r="H326" s="36">
        <v>1293.2833333333335</v>
      </c>
      <c r="I326" s="36">
        <v>1315.116666666667</v>
      </c>
      <c r="J326" s="36">
        <v>1349.2333333333336</v>
      </c>
      <c r="K326" s="31">
        <v>1281</v>
      </c>
      <c r="L326" s="31">
        <v>1225.05</v>
      </c>
      <c r="M326" s="31">
        <v>4.6714599999999997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2601</v>
      </c>
      <c r="D327" s="36">
        <v>2560.4166666666665</v>
      </c>
      <c r="E327" s="36">
        <v>2500.833333333333</v>
      </c>
      <c r="F327" s="36">
        <v>2400.6666666666665</v>
      </c>
      <c r="G327" s="36">
        <v>2341.083333333333</v>
      </c>
      <c r="H327" s="36">
        <v>2660.583333333333</v>
      </c>
      <c r="I327" s="36">
        <v>2720.1666666666661</v>
      </c>
      <c r="J327" s="36">
        <v>2820.333333333333</v>
      </c>
      <c r="K327" s="31">
        <v>2620</v>
      </c>
      <c r="L327" s="31">
        <v>2460.25</v>
      </c>
      <c r="M327" s="31">
        <v>20.572240000000001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120558.8</v>
      </c>
      <c r="D328" s="36">
        <v>120369.61666666665</v>
      </c>
      <c r="E328" s="36">
        <v>119739.23333333331</v>
      </c>
      <c r="F328" s="36">
        <v>118919.66666666666</v>
      </c>
      <c r="G328" s="36">
        <v>118289.28333333331</v>
      </c>
      <c r="H328" s="36">
        <v>121189.18333333331</v>
      </c>
      <c r="I328" s="36">
        <v>121819.56666666664</v>
      </c>
      <c r="J328" s="36">
        <v>122639.1333333333</v>
      </c>
      <c r="K328" s="31">
        <v>121000</v>
      </c>
      <c r="L328" s="31">
        <v>119550.05</v>
      </c>
      <c r="M328" s="31">
        <v>4.2759999999999999E-2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2253.1999999999998</v>
      </c>
      <c r="D329" s="36">
        <v>2264.7166666666667</v>
      </c>
      <c r="E329" s="36">
        <v>2234.4833333333336</v>
      </c>
      <c r="F329" s="36">
        <v>2215.7666666666669</v>
      </c>
      <c r="G329" s="36">
        <v>2185.5333333333338</v>
      </c>
      <c r="H329" s="36">
        <v>2283.4333333333334</v>
      </c>
      <c r="I329" s="36">
        <v>2313.6666666666661</v>
      </c>
      <c r="J329" s="36">
        <v>2332.3833333333332</v>
      </c>
      <c r="K329" s="31">
        <v>2294.9499999999998</v>
      </c>
      <c r="L329" s="31">
        <v>2246</v>
      </c>
      <c r="M329" s="31">
        <v>1.2098199999999999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3254.05</v>
      </c>
      <c r="D330" s="36">
        <v>3265.6833333333329</v>
      </c>
      <c r="E330" s="36">
        <v>3220.3666666666659</v>
      </c>
      <c r="F330" s="36">
        <v>3186.6833333333329</v>
      </c>
      <c r="G330" s="36">
        <v>3141.3666666666659</v>
      </c>
      <c r="H330" s="36">
        <v>3299.3666666666659</v>
      </c>
      <c r="I330" s="36">
        <v>3344.6833333333325</v>
      </c>
      <c r="J330" s="36">
        <v>3378.3666666666659</v>
      </c>
      <c r="K330" s="31">
        <v>3311</v>
      </c>
      <c r="L330" s="31">
        <v>3232</v>
      </c>
      <c r="M330" s="31">
        <v>8.2754300000000001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1481</v>
      </c>
      <c r="D331" s="36">
        <v>1485.0166666666664</v>
      </c>
      <c r="E331" s="36">
        <v>1462.0833333333328</v>
      </c>
      <c r="F331" s="36">
        <v>1443.1666666666663</v>
      </c>
      <c r="G331" s="36">
        <v>1420.2333333333327</v>
      </c>
      <c r="H331" s="36">
        <v>1503.9333333333329</v>
      </c>
      <c r="I331" s="36">
        <v>1526.8666666666663</v>
      </c>
      <c r="J331" s="36">
        <v>1545.7833333333331</v>
      </c>
      <c r="K331" s="31">
        <v>1507.95</v>
      </c>
      <c r="L331" s="31">
        <v>1466.1</v>
      </c>
      <c r="M331" s="31">
        <v>6.9031500000000001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1184.3</v>
      </c>
      <c r="D332" s="36">
        <v>1184.6500000000001</v>
      </c>
      <c r="E332" s="36">
        <v>1172.3000000000002</v>
      </c>
      <c r="F332" s="36">
        <v>1160.3000000000002</v>
      </c>
      <c r="G332" s="36">
        <v>1147.9500000000003</v>
      </c>
      <c r="H332" s="36">
        <v>1196.6500000000001</v>
      </c>
      <c r="I332" s="36">
        <v>1209</v>
      </c>
      <c r="J332" s="36">
        <v>1221</v>
      </c>
      <c r="K332" s="31">
        <v>1197</v>
      </c>
      <c r="L332" s="31">
        <v>1172.6500000000001</v>
      </c>
      <c r="M332" s="31">
        <v>4.0835999999999997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765.15</v>
      </c>
      <c r="D333" s="36">
        <v>765.43333333333339</v>
      </c>
      <c r="E333" s="36">
        <v>760.96666666666681</v>
      </c>
      <c r="F333" s="36">
        <v>756.78333333333342</v>
      </c>
      <c r="G333" s="36">
        <v>752.31666666666683</v>
      </c>
      <c r="H333" s="36">
        <v>769.61666666666679</v>
      </c>
      <c r="I333" s="36">
        <v>774.08333333333348</v>
      </c>
      <c r="J333" s="36">
        <v>778.26666666666677</v>
      </c>
      <c r="K333" s="31">
        <v>769.9</v>
      </c>
      <c r="L333" s="31">
        <v>761.25</v>
      </c>
      <c r="M333" s="31">
        <v>4.3638599999999999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104.25</v>
      </c>
      <c r="D334" s="36">
        <v>102.96666666666665</v>
      </c>
      <c r="E334" s="36">
        <v>100.7833333333333</v>
      </c>
      <c r="F334" s="36">
        <v>97.316666666666649</v>
      </c>
      <c r="G334" s="36">
        <v>95.133333333333297</v>
      </c>
      <c r="H334" s="36">
        <v>106.43333333333331</v>
      </c>
      <c r="I334" s="36">
        <v>108.61666666666667</v>
      </c>
      <c r="J334" s="36">
        <v>112.08333333333331</v>
      </c>
      <c r="K334" s="31">
        <v>105.15</v>
      </c>
      <c r="L334" s="31">
        <v>99.5</v>
      </c>
      <c r="M334" s="31">
        <v>623.88957000000005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3862.65</v>
      </c>
      <c r="D335" s="36">
        <v>3843.5</v>
      </c>
      <c r="E335" s="36">
        <v>3804</v>
      </c>
      <c r="F335" s="36">
        <v>3745.35</v>
      </c>
      <c r="G335" s="36">
        <v>3705.85</v>
      </c>
      <c r="H335" s="36">
        <v>3902.15</v>
      </c>
      <c r="I335" s="36">
        <v>3941.65</v>
      </c>
      <c r="J335" s="36">
        <v>4000.3</v>
      </c>
      <c r="K335" s="31">
        <v>3883</v>
      </c>
      <c r="L335" s="31">
        <v>3784.85</v>
      </c>
      <c r="M335" s="31">
        <v>2.4841099999999998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858.45</v>
      </c>
      <c r="D336" s="36">
        <v>863.48333333333323</v>
      </c>
      <c r="E336" s="36">
        <v>849.96666666666647</v>
      </c>
      <c r="F336" s="36">
        <v>841.48333333333323</v>
      </c>
      <c r="G336" s="36">
        <v>827.96666666666647</v>
      </c>
      <c r="H336" s="36">
        <v>871.96666666666647</v>
      </c>
      <c r="I336" s="36">
        <v>885.48333333333312</v>
      </c>
      <c r="J336" s="36">
        <v>893.96666666666647</v>
      </c>
      <c r="K336" s="31">
        <v>877</v>
      </c>
      <c r="L336" s="31">
        <v>855</v>
      </c>
      <c r="M336" s="31">
        <v>9.4186499999999995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82.5</v>
      </c>
      <c r="D337" s="36">
        <v>83.149999999999991</v>
      </c>
      <c r="E337" s="36">
        <v>81.549999999999983</v>
      </c>
      <c r="F337" s="36">
        <v>80.599999999999994</v>
      </c>
      <c r="G337" s="36">
        <v>78.999999999999986</v>
      </c>
      <c r="H337" s="36">
        <v>84.09999999999998</v>
      </c>
      <c r="I337" s="36">
        <v>85.699999999999974</v>
      </c>
      <c r="J337" s="36">
        <v>86.649999999999977</v>
      </c>
      <c r="K337" s="31">
        <v>84.75</v>
      </c>
      <c r="L337" s="31">
        <v>82.2</v>
      </c>
      <c r="M337" s="31">
        <v>506.85737999999998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173.9</v>
      </c>
      <c r="D338" s="36">
        <v>173.9</v>
      </c>
      <c r="E338" s="36">
        <v>171.8</v>
      </c>
      <c r="F338" s="36">
        <v>169.70000000000002</v>
      </c>
      <c r="G338" s="36">
        <v>167.60000000000002</v>
      </c>
      <c r="H338" s="36">
        <v>176</v>
      </c>
      <c r="I338" s="36">
        <v>178.09999999999997</v>
      </c>
      <c r="J338" s="36">
        <v>180.2</v>
      </c>
      <c r="K338" s="31">
        <v>176</v>
      </c>
      <c r="L338" s="31">
        <v>171.8</v>
      </c>
      <c r="M338" s="31">
        <v>33.84713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24793.3</v>
      </c>
      <c r="D339" s="36">
        <v>24895.8</v>
      </c>
      <c r="E339" s="36">
        <v>24647.599999999999</v>
      </c>
      <c r="F339" s="36">
        <v>24501.899999999998</v>
      </c>
      <c r="G339" s="36">
        <v>24253.699999999997</v>
      </c>
      <c r="H339" s="36">
        <v>25041.5</v>
      </c>
      <c r="I339" s="36">
        <v>25289.700000000004</v>
      </c>
      <c r="J339" s="36">
        <v>25435.4</v>
      </c>
      <c r="K339" s="31">
        <v>25144</v>
      </c>
      <c r="L339" s="31">
        <v>24750.1</v>
      </c>
      <c r="M339" s="31">
        <v>1.0472600000000001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86.4</v>
      </c>
      <c r="D340" s="36">
        <v>86.583333333333329</v>
      </c>
      <c r="E340" s="36">
        <v>84.816666666666663</v>
      </c>
      <c r="F340" s="36">
        <v>83.233333333333334</v>
      </c>
      <c r="G340" s="36">
        <v>81.466666666666669</v>
      </c>
      <c r="H340" s="36">
        <v>88.166666666666657</v>
      </c>
      <c r="I340" s="36">
        <v>89.933333333333337</v>
      </c>
      <c r="J340" s="36">
        <v>91.516666666666652</v>
      </c>
      <c r="K340" s="31">
        <v>88.35</v>
      </c>
      <c r="L340" s="31">
        <v>85</v>
      </c>
      <c r="M340" s="31">
        <v>64.215339999999998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64.900000000000006</v>
      </c>
      <c r="D341" s="36">
        <v>65.283333333333331</v>
      </c>
      <c r="E341" s="36">
        <v>63.716666666666669</v>
      </c>
      <c r="F341" s="36">
        <v>62.533333333333331</v>
      </c>
      <c r="G341" s="36">
        <v>60.966666666666669</v>
      </c>
      <c r="H341" s="36">
        <v>66.466666666666669</v>
      </c>
      <c r="I341" s="36">
        <v>68.033333333333331</v>
      </c>
      <c r="J341" s="36">
        <v>69.216666666666669</v>
      </c>
      <c r="K341" s="31">
        <v>66.849999999999994</v>
      </c>
      <c r="L341" s="31">
        <v>64.099999999999994</v>
      </c>
      <c r="M341" s="31">
        <v>630.40147000000002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442.35</v>
      </c>
      <c r="D342" s="36">
        <v>447.95</v>
      </c>
      <c r="E342" s="36">
        <v>434.4</v>
      </c>
      <c r="F342" s="36">
        <v>426.45</v>
      </c>
      <c r="G342" s="36">
        <v>412.9</v>
      </c>
      <c r="H342" s="36">
        <v>455.9</v>
      </c>
      <c r="I342" s="36">
        <v>469.45000000000005</v>
      </c>
      <c r="J342" s="36">
        <v>477.4</v>
      </c>
      <c r="K342" s="31">
        <v>461.5</v>
      </c>
      <c r="L342" s="31">
        <v>440</v>
      </c>
      <c r="M342" s="31">
        <v>8.8486999999999991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207.65</v>
      </c>
      <c r="D343" s="36">
        <v>211.81666666666669</v>
      </c>
      <c r="E343" s="36">
        <v>201.88333333333338</v>
      </c>
      <c r="F343" s="36">
        <v>196.1166666666667</v>
      </c>
      <c r="G343" s="36">
        <v>186.18333333333339</v>
      </c>
      <c r="H343" s="36">
        <v>217.58333333333337</v>
      </c>
      <c r="I343" s="36">
        <v>227.51666666666671</v>
      </c>
      <c r="J343" s="36">
        <v>233.28333333333336</v>
      </c>
      <c r="K343" s="31">
        <v>221.75</v>
      </c>
      <c r="L343" s="31">
        <v>206.05</v>
      </c>
      <c r="M343" s="31">
        <v>97.610730000000004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191.85</v>
      </c>
      <c r="D344" s="36">
        <v>192.85</v>
      </c>
      <c r="E344" s="36">
        <v>190.14999999999998</v>
      </c>
      <c r="F344" s="36">
        <v>188.45</v>
      </c>
      <c r="G344" s="36">
        <v>185.74999999999997</v>
      </c>
      <c r="H344" s="36">
        <v>194.54999999999998</v>
      </c>
      <c r="I344" s="36">
        <v>197.24999999999997</v>
      </c>
      <c r="J344" s="36">
        <v>198.95</v>
      </c>
      <c r="K344" s="31">
        <v>195.55</v>
      </c>
      <c r="L344" s="31">
        <v>191.15</v>
      </c>
      <c r="M344" s="31">
        <v>194.75251</v>
      </c>
      <c r="N344" s="1"/>
      <c r="O344" s="1"/>
    </row>
    <row r="345" spans="1:15" ht="12.75" customHeight="1">
      <c r="A345" s="33">
        <v>335</v>
      </c>
      <c r="B345" s="53" t="s">
        <v>856</v>
      </c>
      <c r="C345" s="31">
        <v>49.3</v>
      </c>
      <c r="D345" s="36">
        <v>49.199999999999996</v>
      </c>
      <c r="E345" s="36">
        <v>47.599999999999994</v>
      </c>
      <c r="F345" s="36">
        <v>45.9</v>
      </c>
      <c r="G345" s="36">
        <v>44.3</v>
      </c>
      <c r="H345" s="36">
        <v>50.899999999999991</v>
      </c>
      <c r="I345" s="36">
        <v>52.5</v>
      </c>
      <c r="J345" s="36">
        <v>54.199999999999989</v>
      </c>
      <c r="K345" s="31">
        <v>50.8</v>
      </c>
      <c r="L345" s="31">
        <v>47.5</v>
      </c>
      <c r="M345" s="31">
        <v>226.76671999999999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262.45</v>
      </c>
      <c r="D346" s="36">
        <v>264.45</v>
      </c>
      <c r="E346" s="36">
        <v>259</v>
      </c>
      <c r="F346" s="36">
        <v>255.55</v>
      </c>
      <c r="G346" s="36">
        <v>250.10000000000002</v>
      </c>
      <c r="H346" s="36">
        <v>267.89999999999998</v>
      </c>
      <c r="I346" s="36">
        <v>273.34999999999991</v>
      </c>
      <c r="J346" s="36">
        <v>276.79999999999995</v>
      </c>
      <c r="K346" s="31">
        <v>269.89999999999998</v>
      </c>
      <c r="L346" s="31">
        <v>261</v>
      </c>
      <c r="M346" s="31">
        <v>10.418670000000001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295.39999999999998</v>
      </c>
      <c r="D347" s="36">
        <v>295.83333333333331</v>
      </c>
      <c r="E347" s="36">
        <v>293.16666666666663</v>
      </c>
      <c r="F347" s="36">
        <v>290.93333333333334</v>
      </c>
      <c r="G347" s="36">
        <v>288.26666666666665</v>
      </c>
      <c r="H347" s="36">
        <v>298.06666666666661</v>
      </c>
      <c r="I347" s="36">
        <v>300.73333333333323</v>
      </c>
      <c r="J347" s="36">
        <v>302.96666666666658</v>
      </c>
      <c r="K347" s="31">
        <v>298.5</v>
      </c>
      <c r="L347" s="31">
        <v>293.60000000000002</v>
      </c>
      <c r="M347" s="31">
        <v>249.00443000000001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368.95</v>
      </c>
      <c r="D348" s="36">
        <v>369.65000000000003</v>
      </c>
      <c r="E348" s="36">
        <v>365.30000000000007</v>
      </c>
      <c r="F348" s="36">
        <v>361.65000000000003</v>
      </c>
      <c r="G348" s="36">
        <v>357.30000000000007</v>
      </c>
      <c r="H348" s="36">
        <v>373.30000000000007</v>
      </c>
      <c r="I348" s="36">
        <v>377.65000000000009</v>
      </c>
      <c r="J348" s="36">
        <v>381.30000000000007</v>
      </c>
      <c r="K348" s="31">
        <v>374</v>
      </c>
      <c r="L348" s="31">
        <v>366</v>
      </c>
      <c r="M348" s="31">
        <v>2.4687899999999998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1489.35</v>
      </c>
      <c r="D349" s="36">
        <v>1474.9666666666665</v>
      </c>
      <c r="E349" s="36">
        <v>1454.9833333333329</v>
      </c>
      <c r="F349" s="36">
        <v>1420.6166666666663</v>
      </c>
      <c r="G349" s="36">
        <v>1400.6333333333328</v>
      </c>
      <c r="H349" s="36">
        <v>1509.333333333333</v>
      </c>
      <c r="I349" s="36">
        <v>1529.3166666666666</v>
      </c>
      <c r="J349" s="36">
        <v>1563.6833333333332</v>
      </c>
      <c r="K349" s="31">
        <v>1494.95</v>
      </c>
      <c r="L349" s="31">
        <v>1440.6</v>
      </c>
      <c r="M349" s="31">
        <v>11.961880000000001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195.95</v>
      </c>
      <c r="D350" s="36">
        <v>195.16666666666666</v>
      </c>
      <c r="E350" s="36">
        <v>194.0333333333333</v>
      </c>
      <c r="F350" s="36">
        <v>192.11666666666665</v>
      </c>
      <c r="G350" s="36">
        <v>190.98333333333329</v>
      </c>
      <c r="H350" s="36">
        <v>197.08333333333331</v>
      </c>
      <c r="I350" s="36">
        <v>198.2166666666667</v>
      </c>
      <c r="J350" s="36">
        <v>200.13333333333333</v>
      </c>
      <c r="K350" s="31">
        <v>196.3</v>
      </c>
      <c r="L350" s="31">
        <v>193.25</v>
      </c>
      <c r="M350" s="31">
        <v>152.57293999999999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324.39999999999998</v>
      </c>
      <c r="D351" s="36">
        <v>321.56666666666666</v>
      </c>
      <c r="E351" s="36">
        <v>315.18333333333334</v>
      </c>
      <c r="F351" s="36">
        <v>305.9666666666667</v>
      </c>
      <c r="G351" s="36">
        <v>299.58333333333337</v>
      </c>
      <c r="H351" s="36">
        <v>330.7833333333333</v>
      </c>
      <c r="I351" s="36">
        <v>337.16666666666663</v>
      </c>
      <c r="J351" s="36">
        <v>346.38333333333327</v>
      </c>
      <c r="K351" s="31">
        <v>327.95</v>
      </c>
      <c r="L351" s="31">
        <v>312.35000000000002</v>
      </c>
      <c r="M351" s="31">
        <v>63.69135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1252.0999999999999</v>
      </c>
      <c r="D352" s="36">
        <v>1263.1000000000001</v>
      </c>
      <c r="E352" s="36">
        <v>1239.0000000000002</v>
      </c>
      <c r="F352" s="36">
        <v>1225.9000000000001</v>
      </c>
      <c r="G352" s="36">
        <v>1201.8000000000002</v>
      </c>
      <c r="H352" s="36">
        <v>1276.2000000000003</v>
      </c>
      <c r="I352" s="36">
        <v>1300.3000000000002</v>
      </c>
      <c r="J352" s="36">
        <v>1313.4000000000003</v>
      </c>
      <c r="K352" s="31">
        <v>1287.2</v>
      </c>
      <c r="L352" s="31">
        <v>1250</v>
      </c>
      <c r="M352" s="31">
        <v>5.8482399999999997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606.15</v>
      </c>
      <c r="D353" s="36">
        <v>608.58333333333337</v>
      </c>
      <c r="E353" s="36">
        <v>600.76666666666677</v>
      </c>
      <c r="F353" s="36">
        <v>595.38333333333344</v>
      </c>
      <c r="G353" s="36">
        <v>587.56666666666683</v>
      </c>
      <c r="H353" s="36">
        <v>613.9666666666667</v>
      </c>
      <c r="I353" s="36">
        <v>621.7833333333333</v>
      </c>
      <c r="J353" s="36">
        <v>627.16666666666663</v>
      </c>
      <c r="K353" s="31">
        <v>616.4</v>
      </c>
      <c r="L353" s="31">
        <v>603.20000000000005</v>
      </c>
      <c r="M353" s="31">
        <v>78.051259999999999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4166</v>
      </c>
      <c r="D354" s="36">
        <v>4165.3</v>
      </c>
      <c r="E354" s="36">
        <v>4110.7000000000007</v>
      </c>
      <c r="F354" s="36">
        <v>4055.4000000000005</v>
      </c>
      <c r="G354" s="36">
        <v>4000.8000000000011</v>
      </c>
      <c r="H354" s="36">
        <v>4220.6000000000004</v>
      </c>
      <c r="I354" s="36">
        <v>4275.2000000000007</v>
      </c>
      <c r="J354" s="36">
        <v>4330.5</v>
      </c>
      <c r="K354" s="31">
        <v>4219.8999999999996</v>
      </c>
      <c r="L354" s="31">
        <v>4110</v>
      </c>
      <c r="M354" s="31">
        <v>1.6057999999999999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217.9</v>
      </c>
      <c r="D355" s="36">
        <v>217.79999999999998</v>
      </c>
      <c r="E355" s="36">
        <v>216.59999999999997</v>
      </c>
      <c r="F355" s="36">
        <v>215.29999999999998</v>
      </c>
      <c r="G355" s="36">
        <v>214.09999999999997</v>
      </c>
      <c r="H355" s="36">
        <v>219.09999999999997</v>
      </c>
      <c r="I355" s="36">
        <v>220.29999999999995</v>
      </c>
      <c r="J355" s="36">
        <v>221.59999999999997</v>
      </c>
      <c r="K355" s="31">
        <v>219</v>
      </c>
      <c r="L355" s="31">
        <v>216.5</v>
      </c>
      <c r="M355" s="31">
        <v>1.09385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37678.050000000003</v>
      </c>
      <c r="D356" s="36">
        <v>37641.01666666667</v>
      </c>
      <c r="E356" s="36">
        <v>37457.03333333334</v>
      </c>
      <c r="F356" s="36">
        <v>37236.01666666667</v>
      </c>
      <c r="G356" s="36">
        <v>37052.03333333334</v>
      </c>
      <c r="H356" s="36">
        <v>37862.03333333334</v>
      </c>
      <c r="I356" s="36">
        <v>38046.016666666663</v>
      </c>
      <c r="J356" s="36">
        <v>38267.03333333334</v>
      </c>
      <c r="K356" s="31">
        <v>37825</v>
      </c>
      <c r="L356" s="31">
        <v>37420</v>
      </c>
      <c r="M356" s="31">
        <v>0.16897999999999999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1568.45</v>
      </c>
      <c r="D357" s="36">
        <v>1567.7833333333335</v>
      </c>
      <c r="E357" s="36">
        <v>1552.2666666666671</v>
      </c>
      <c r="F357" s="36">
        <v>1536.0833333333335</v>
      </c>
      <c r="G357" s="36">
        <v>1520.5666666666671</v>
      </c>
      <c r="H357" s="36">
        <v>1583.9666666666672</v>
      </c>
      <c r="I357" s="36">
        <v>1599.4833333333336</v>
      </c>
      <c r="J357" s="36">
        <v>1615.6666666666672</v>
      </c>
      <c r="K357" s="31">
        <v>1583.3</v>
      </c>
      <c r="L357" s="31">
        <v>1551.6</v>
      </c>
      <c r="M357" s="31">
        <v>4.8722300000000001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808.4</v>
      </c>
      <c r="D358" s="36">
        <v>810.4</v>
      </c>
      <c r="E358" s="36">
        <v>796.9</v>
      </c>
      <c r="F358" s="36">
        <v>785.4</v>
      </c>
      <c r="G358" s="36">
        <v>771.9</v>
      </c>
      <c r="H358" s="36">
        <v>821.9</v>
      </c>
      <c r="I358" s="36">
        <v>835.4</v>
      </c>
      <c r="J358" s="36">
        <v>846.9</v>
      </c>
      <c r="K358" s="31">
        <v>823.9</v>
      </c>
      <c r="L358" s="31">
        <v>798.9</v>
      </c>
      <c r="M358" s="31">
        <v>7.1751100000000001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264.2</v>
      </c>
      <c r="D359" s="36">
        <v>261.88333333333338</v>
      </c>
      <c r="E359" s="36">
        <v>256.51666666666677</v>
      </c>
      <c r="F359" s="36">
        <v>248.83333333333337</v>
      </c>
      <c r="G359" s="36">
        <v>243.46666666666675</v>
      </c>
      <c r="H359" s="36">
        <v>269.56666666666678</v>
      </c>
      <c r="I359" s="36">
        <v>274.93333333333345</v>
      </c>
      <c r="J359" s="36">
        <v>282.61666666666679</v>
      </c>
      <c r="K359" s="31">
        <v>267.25</v>
      </c>
      <c r="L359" s="31">
        <v>254.2</v>
      </c>
      <c r="M359" s="31">
        <v>64.06711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6859.3</v>
      </c>
      <c r="D360" s="36">
        <v>6779.3833333333341</v>
      </c>
      <c r="E360" s="36">
        <v>6661.6166666666686</v>
      </c>
      <c r="F360" s="36">
        <v>6463.9333333333343</v>
      </c>
      <c r="G360" s="36">
        <v>6346.1666666666688</v>
      </c>
      <c r="H360" s="36">
        <v>6977.0666666666684</v>
      </c>
      <c r="I360" s="36">
        <v>7094.833333333333</v>
      </c>
      <c r="J360" s="36">
        <v>7292.5166666666682</v>
      </c>
      <c r="K360" s="31">
        <v>6897.15</v>
      </c>
      <c r="L360" s="31">
        <v>6581.7</v>
      </c>
      <c r="M360" s="31">
        <v>7.5754299999999999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212.1</v>
      </c>
      <c r="D361" s="36">
        <v>211.75</v>
      </c>
      <c r="E361" s="36">
        <v>209.9</v>
      </c>
      <c r="F361" s="36">
        <v>207.70000000000002</v>
      </c>
      <c r="G361" s="36">
        <v>205.85000000000002</v>
      </c>
      <c r="H361" s="36">
        <v>213.95</v>
      </c>
      <c r="I361" s="36">
        <v>215.8</v>
      </c>
      <c r="J361" s="36">
        <v>217.99999999999997</v>
      </c>
      <c r="K361" s="31">
        <v>213.6</v>
      </c>
      <c r="L361" s="31">
        <v>209.55</v>
      </c>
      <c r="M361" s="31">
        <v>83.578879999999998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4158.95</v>
      </c>
      <c r="D362" s="36">
        <v>4142.6333333333332</v>
      </c>
      <c r="E362" s="36">
        <v>4109.8166666666666</v>
      </c>
      <c r="F362" s="36">
        <v>4060.6833333333334</v>
      </c>
      <c r="G362" s="36">
        <v>4027.8666666666668</v>
      </c>
      <c r="H362" s="36">
        <v>4191.7666666666664</v>
      </c>
      <c r="I362" s="36">
        <v>4224.5833333333321</v>
      </c>
      <c r="J362" s="36">
        <v>4273.7166666666662</v>
      </c>
      <c r="K362" s="31">
        <v>4175.45</v>
      </c>
      <c r="L362" s="31">
        <v>4093.5</v>
      </c>
      <c r="M362" s="31">
        <v>0.80630999999999997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2361.35</v>
      </c>
      <c r="D363" s="36">
        <v>2351.3666666666663</v>
      </c>
      <c r="E363" s="36">
        <v>2314.7833333333328</v>
      </c>
      <c r="F363" s="36">
        <v>2268.2166666666667</v>
      </c>
      <c r="G363" s="36">
        <v>2231.6333333333332</v>
      </c>
      <c r="H363" s="36">
        <v>2397.9333333333325</v>
      </c>
      <c r="I363" s="36">
        <v>2434.5166666666655</v>
      </c>
      <c r="J363" s="36">
        <v>2481.0833333333321</v>
      </c>
      <c r="K363" s="31">
        <v>2387.9499999999998</v>
      </c>
      <c r="L363" s="31">
        <v>2304.8000000000002</v>
      </c>
      <c r="M363" s="31">
        <v>4.1414499999999999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3364.5</v>
      </c>
      <c r="D364" s="36">
        <v>3385</v>
      </c>
      <c r="E364" s="36">
        <v>3296.05</v>
      </c>
      <c r="F364" s="36">
        <v>3227.6000000000004</v>
      </c>
      <c r="G364" s="36">
        <v>3138.6500000000005</v>
      </c>
      <c r="H364" s="36">
        <v>3453.45</v>
      </c>
      <c r="I364" s="36">
        <v>3542.3999999999996</v>
      </c>
      <c r="J364" s="36">
        <v>3610.8499999999995</v>
      </c>
      <c r="K364" s="31">
        <v>3473.95</v>
      </c>
      <c r="L364" s="31">
        <v>3316.55</v>
      </c>
      <c r="M364" s="31">
        <v>25.570319999999999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2634.3</v>
      </c>
      <c r="D365" s="36">
        <v>2624.1</v>
      </c>
      <c r="E365" s="36">
        <v>2610.1999999999998</v>
      </c>
      <c r="F365" s="36">
        <v>2586.1</v>
      </c>
      <c r="G365" s="36">
        <v>2572.1999999999998</v>
      </c>
      <c r="H365" s="36">
        <v>2648.2</v>
      </c>
      <c r="I365" s="36">
        <v>2662.1000000000004</v>
      </c>
      <c r="J365" s="36">
        <v>2686.2</v>
      </c>
      <c r="K365" s="31">
        <v>2638</v>
      </c>
      <c r="L365" s="31">
        <v>2600</v>
      </c>
      <c r="M365" s="31">
        <v>4.5130600000000003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942.85</v>
      </c>
      <c r="D366" s="36">
        <v>941.43333333333339</v>
      </c>
      <c r="E366" s="36">
        <v>921.41666666666674</v>
      </c>
      <c r="F366" s="36">
        <v>899.98333333333335</v>
      </c>
      <c r="G366" s="36">
        <v>879.9666666666667</v>
      </c>
      <c r="H366" s="36">
        <v>962.86666666666679</v>
      </c>
      <c r="I366" s="36">
        <v>982.88333333333344</v>
      </c>
      <c r="J366" s="36">
        <v>1004.3166666666668</v>
      </c>
      <c r="K366" s="31">
        <v>961.45</v>
      </c>
      <c r="L366" s="31">
        <v>920</v>
      </c>
      <c r="M366" s="31">
        <v>43.682429999999997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128.69999999999999</v>
      </c>
      <c r="D367" s="36">
        <v>128.69999999999999</v>
      </c>
      <c r="E367" s="36">
        <v>127.19999999999999</v>
      </c>
      <c r="F367" s="36">
        <v>125.7</v>
      </c>
      <c r="G367" s="36">
        <v>124.2</v>
      </c>
      <c r="H367" s="36">
        <v>130.19999999999999</v>
      </c>
      <c r="I367" s="36">
        <v>131.69999999999999</v>
      </c>
      <c r="J367" s="36">
        <v>133.19999999999996</v>
      </c>
      <c r="K367" s="31">
        <v>130.19999999999999</v>
      </c>
      <c r="L367" s="31">
        <v>127.2</v>
      </c>
      <c r="M367" s="31">
        <v>89.462850000000003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784.3</v>
      </c>
      <c r="D368" s="36">
        <v>787.58333333333337</v>
      </c>
      <c r="E368" s="36">
        <v>776.36666666666679</v>
      </c>
      <c r="F368" s="36">
        <v>768.43333333333339</v>
      </c>
      <c r="G368" s="36">
        <v>757.21666666666681</v>
      </c>
      <c r="H368" s="36">
        <v>795.51666666666677</v>
      </c>
      <c r="I368" s="36">
        <v>806.73333333333323</v>
      </c>
      <c r="J368" s="36">
        <v>814.66666666666674</v>
      </c>
      <c r="K368" s="31">
        <v>798.8</v>
      </c>
      <c r="L368" s="31">
        <v>779.65</v>
      </c>
      <c r="M368" s="31">
        <v>1.99098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346.65</v>
      </c>
      <c r="D369" s="36">
        <v>348.3</v>
      </c>
      <c r="E369" s="36">
        <v>342.8</v>
      </c>
      <c r="F369" s="36">
        <v>338.95</v>
      </c>
      <c r="G369" s="36">
        <v>333.45</v>
      </c>
      <c r="H369" s="36">
        <v>352.15000000000003</v>
      </c>
      <c r="I369" s="36">
        <v>357.65000000000003</v>
      </c>
      <c r="J369" s="36">
        <v>361.50000000000006</v>
      </c>
      <c r="K369" s="31">
        <v>353.8</v>
      </c>
      <c r="L369" s="31">
        <v>344.45</v>
      </c>
      <c r="M369" s="31">
        <v>7.3027899999999999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1577.4</v>
      </c>
      <c r="D370" s="36">
        <v>1587.9833333333336</v>
      </c>
      <c r="E370" s="36">
        <v>1560.0166666666671</v>
      </c>
      <c r="F370" s="36">
        <v>1542.6333333333334</v>
      </c>
      <c r="G370" s="36">
        <v>1514.666666666667</v>
      </c>
      <c r="H370" s="36">
        <v>1605.3666666666672</v>
      </c>
      <c r="I370" s="36">
        <v>1633.3333333333335</v>
      </c>
      <c r="J370" s="36">
        <v>1650.7166666666674</v>
      </c>
      <c r="K370" s="31">
        <v>1615.95</v>
      </c>
      <c r="L370" s="31">
        <v>1570.6</v>
      </c>
      <c r="M370" s="31">
        <v>0.35555999999999999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5653.45</v>
      </c>
      <c r="D371" s="36">
        <v>5667.5166666666664</v>
      </c>
      <c r="E371" s="36">
        <v>5615.9333333333325</v>
      </c>
      <c r="F371" s="36">
        <v>5578.4166666666661</v>
      </c>
      <c r="G371" s="36">
        <v>5526.8333333333321</v>
      </c>
      <c r="H371" s="36">
        <v>5705.0333333333328</v>
      </c>
      <c r="I371" s="36">
        <v>5756.6166666666668</v>
      </c>
      <c r="J371" s="36">
        <v>5794.1333333333332</v>
      </c>
      <c r="K371" s="31">
        <v>5719.1</v>
      </c>
      <c r="L371" s="31">
        <v>5630</v>
      </c>
      <c r="M371" s="31">
        <v>3.5125600000000001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1019.3</v>
      </c>
      <c r="D372" s="36">
        <v>1021.6166666666667</v>
      </c>
      <c r="E372" s="36">
        <v>1013.7833333333333</v>
      </c>
      <c r="F372" s="36">
        <v>1008.2666666666667</v>
      </c>
      <c r="G372" s="36">
        <v>1000.4333333333333</v>
      </c>
      <c r="H372" s="36">
        <v>1027.1333333333332</v>
      </c>
      <c r="I372" s="36">
        <v>1034.9666666666667</v>
      </c>
      <c r="J372" s="36">
        <v>1040.4833333333333</v>
      </c>
      <c r="K372" s="31">
        <v>1029.45</v>
      </c>
      <c r="L372" s="31">
        <v>1016.1</v>
      </c>
      <c r="M372" s="31">
        <v>1.4023399999999999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434.85</v>
      </c>
      <c r="D373" s="36">
        <v>430.66666666666669</v>
      </c>
      <c r="E373" s="36">
        <v>424.18333333333339</v>
      </c>
      <c r="F373" s="36">
        <v>413.51666666666671</v>
      </c>
      <c r="G373" s="36">
        <v>407.03333333333342</v>
      </c>
      <c r="H373" s="36">
        <v>441.33333333333337</v>
      </c>
      <c r="I373" s="36">
        <v>447.81666666666661</v>
      </c>
      <c r="J373" s="36">
        <v>458.48333333333335</v>
      </c>
      <c r="K373" s="31">
        <v>437.15</v>
      </c>
      <c r="L373" s="31">
        <v>420</v>
      </c>
      <c r="M373" s="31">
        <v>74.650289999999998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423.1</v>
      </c>
      <c r="D374" s="36">
        <v>422.4666666666667</v>
      </c>
      <c r="E374" s="36">
        <v>416.18333333333339</v>
      </c>
      <c r="F374" s="36">
        <v>409.26666666666671</v>
      </c>
      <c r="G374" s="36">
        <v>402.98333333333341</v>
      </c>
      <c r="H374" s="36">
        <v>429.38333333333338</v>
      </c>
      <c r="I374" s="36">
        <v>435.66666666666669</v>
      </c>
      <c r="J374" s="36">
        <v>442.58333333333337</v>
      </c>
      <c r="K374" s="31">
        <v>428.75</v>
      </c>
      <c r="L374" s="31">
        <v>415.55</v>
      </c>
      <c r="M374" s="31">
        <v>225.25232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232.1</v>
      </c>
      <c r="D375" s="36">
        <v>233.6</v>
      </c>
      <c r="E375" s="36">
        <v>229.6</v>
      </c>
      <c r="F375" s="36">
        <v>227.1</v>
      </c>
      <c r="G375" s="36">
        <v>223.1</v>
      </c>
      <c r="H375" s="36">
        <v>236.1</v>
      </c>
      <c r="I375" s="36">
        <v>240.1</v>
      </c>
      <c r="J375" s="36">
        <v>242.6</v>
      </c>
      <c r="K375" s="31">
        <v>237.6</v>
      </c>
      <c r="L375" s="31">
        <v>231.1</v>
      </c>
      <c r="M375" s="31">
        <v>299.72018000000003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532.20000000000005</v>
      </c>
      <c r="D376" s="36">
        <v>537.88333333333333</v>
      </c>
      <c r="E376" s="36">
        <v>524.41666666666663</v>
      </c>
      <c r="F376" s="36">
        <v>516.63333333333333</v>
      </c>
      <c r="G376" s="36">
        <v>503.16666666666663</v>
      </c>
      <c r="H376" s="36">
        <v>545.66666666666663</v>
      </c>
      <c r="I376" s="36">
        <v>559.13333333333333</v>
      </c>
      <c r="J376" s="36">
        <v>566.91666666666663</v>
      </c>
      <c r="K376" s="31">
        <v>551.35</v>
      </c>
      <c r="L376" s="31">
        <v>530.1</v>
      </c>
      <c r="M376" s="31">
        <v>24.41018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1164.5999999999999</v>
      </c>
      <c r="D377" s="36">
        <v>1182.0166666666667</v>
      </c>
      <c r="E377" s="36">
        <v>1132.7333333333333</v>
      </c>
      <c r="F377" s="36">
        <v>1100.8666666666668</v>
      </c>
      <c r="G377" s="36">
        <v>1051.5833333333335</v>
      </c>
      <c r="H377" s="36">
        <v>1213.8833333333332</v>
      </c>
      <c r="I377" s="36">
        <v>1263.1666666666665</v>
      </c>
      <c r="J377" s="36">
        <v>1295.0333333333331</v>
      </c>
      <c r="K377" s="31">
        <v>1231.3</v>
      </c>
      <c r="L377" s="31">
        <v>1150.1500000000001</v>
      </c>
      <c r="M377" s="31">
        <v>24.842949999999998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702.65</v>
      </c>
      <c r="D378" s="36">
        <v>703.65</v>
      </c>
      <c r="E378" s="36">
        <v>699</v>
      </c>
      <c r="F378" s="36">
        <v>695.35</v>
      </c>
      <c r="G378" s="36">
        <v>690.7</v>
      </c>
      <c r="H378" s="36">
        <v>707.3</v>
      </c>
      <c r="I378" s="36">
        <v>711.94999999999982</v>
      </c>
      <c r="J378" s="36">
        <v>715.59999999999991</v>
      </c>
      <c r="K378" s="31">
        <v>708.3</v>
      </c>
      <c r="L378" s="31">
        <v>700</v>
      </c>
      <c r="M378" s="31">
        <v>0.65212999999999999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183</v>
      </c>
      <c r="D379" s="36">
        <v>183.13333333333333</v>
      </c>
      <c r="E379" s="36">
        <v>180.26666666666665</v>
      </c>
      <c r="F379" s="36">
        <v>177.53333333333333</v>
      </c>
      <c r="G379" s="36">
        <v>174.66666666666666</v>
      </c>
      <c r="H379" s="36">
        <v>185.86666666666665</v>
      </c>
      <c r="I379" s="36">
        <v>188.73333333333332</v>
      </c>
      <c r="J379" s="36">
        <v>191.46666666666664</v>
      </c>
      <c r="K379" s="31">
        <v>186</v>
      </c>
      <c r="L379" s="31">
        <v>180.4</v>
      </c>
      <c r="M379" s="31">
        <v>9.9932200000000009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17159.099999999999</v>
      </c>
      <c r="D380" s="36">
        <v>17230.683333333334</v>
      </c>
      <c r="E380" s="36">
        <v>17051.416666666668</v>
      </c>
      <c r="F380" s="36">
        <v>16943.733333333334</v>
      </c>
      <c r="G380" s="36">
        <v>16764.466666666667</v>
      </c>
      <c r="H380" s="36">
        <v>17338.366666666669</v>
      </c>
      <c r="I380" s="36">
        <v>17517.633333333331</v>
      </c>
      <c r="J380" s="36">
        <v>17625.316666666669</v>
      </c>
      <c r="K380" s="31">
        <v>17409.95</v>
      </c>
      <c r="L380" s="31">
        <v>17123</v>
      </c>
      <c r="M380" s="31">
        <v>3.4470000000000001E-2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89.9</v>
      </c>
      <c r="D381" s="36">
        <v>89.95</v>
      </c>
      <c r="E381" s="36">
        <v>89.2</v>
      </c>
      <c r="F381" s="36">
        <v>88.5</v>
      </c>
      <c r="G381" s="36">
        <v>87.75</v>
      </c>
      <c r="H381" s="36">
        <v>90.65</v>
      </c>
      <c r="I381" s="36">
        <v>91.4</v>
      </c>
      <c r="J381" s="36">
        <v>92.100000000000009</v>
      </c>
      <c r="K381" s="31">
        <v>90.7</v>
      </c>
      <c r="L381" s="31">
        <v>89.25</v>
      </c>
      <c r="M381" s="31">
        <v>469.01038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1769.85</v>
      </c>
      <c r="D382" s="36">
        <v>1766.0833333333333</v>
      </c>
      <c r="E382" s="36">
        <v>1755.1666666666665</v>
      </c>
      <c r="F382" s="36">
        <v>1740.4833333333333</v>
      </c>
      <c r="G382" s="36">
        <v>1729.5666666666666</v>
      </c>
      <c r="H382" s="36">
        <v>1780.7666666666664</v>
      </c>
      <c r="I382" s="36">
        <v>1791.6833333333329</v>
      </c>
      <c r="J382" s="36">
        <v>1806.3666666666663</v>
      </c>
      <c r="K382" s="31">
        <v>1777</v>
      </c>
      <c r="L382" s="31">
        <v>1751.4</v>
      </c>
      <c r="M382" s="31">
        <v>6.4778000000000002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490.6</v>
      </c>
      <c r="D383" s="36">
        <v>490.73333333333335</v>
      </c>
      <c r="E383" s="36">
        <v>481.4666666666667</v>
      </c>
      <c r="F383" s="36">
        <v>472.33333333333337</v>
      </c>
      <c r="G383" s="36">
        <v>463.06666666666672</v>
      </c>
      <c r="H383" s="36">
        <v>499.86666666666667</v>
      </c>
      <c r="I383" s="36">
        <v>509.13333333333333</v>
      </c>
      <c r="J383" s="36">
        <v>518.26666666666665</v>
      </c>
      <c r="K383" s="31">
        <v>500</v>
      </c>
      <c r="L383" s="31">
        <v>481.6</v>
      </c>
      <c r="M383" s="31">
        <v>9.1687200000000004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1644.7</v>
      </c>
      <c r="D384" s="36">
        <v>1663.2333333333333</v>
      </c>
      <c r="E384" s="36">
        <v>1611.4666666666667</v>
      </c>
      <c r="F384" s="36">
        <v>1578.2333333333333</v>
      </c>
      <c r="G384" s="36">
        <v>1526.4666666666667</v>
      </c>
      <c r="H384" s="36">
        <v>1696.4666666666667</v>
      </c>
      <c r="I384" s="36">
        <v>1748.2333333333336</v>
      </c>
      <c r="J384" s="36">
        <v>1781.4666666666667</v>
      </c>
      <c r="K384" s="31">
        <v>1715</v>
      </c>
      <c r="L384" s="31">
        <v>1630</v>
      </c>
      <c r="M384" s="31">
        <v>2.2012900000000002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181.75</v>
      </c>
      <c r="D385" s="36">
        <v>182.33333333333334</v>
      </c>
      <c r="E385" s="36">
        <v>177.4666666666667</v>
      </c>
      <c r="F385" s="36">
        <v>173.18333333333337</v>
      </c>
      <c r="G385" s="36">
        <v>168.31666666666672</v>
      </c>
      <c r="H385" s="36">
        <v>186.61666666666667</v>
      </c>
      <c r="I385" s="36">
        <v>191.48333333333329</v>
      </c>
      <c r="J385" s="36">
        <v>195.76666666666665</v>
      </c>
      <c r="K385" s="31">
        <v>187.2</v>
      </c>
      <c r="L385" s="31">
        <v>178.05</v>
      </c>
      <c r="M385" s="31">
        <v>534.02614000000005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146.80000000000001</v>
      </c>
      <c r="D386" s="36">
        <v>147.45000000000002</v>
      </c>
      <c r="E386" s="36">
        <v>145.70000000000005</v>
      </c>
      <c r="F386" s="36">
        <v>144.60000000000002</v>
      </c>
      <c r="G386" s="36">
        <v>142.85000000000005</v>
      </c>
      <c r="H386" s="36">
        <v>148.55000000000004</v>
      </c>
      <c r="I386" s="36">
        <v>150.29999999999998</v>
      </c>
      <c r="J386" s="36">
        <v>151.40000000000003</v>
      </c>
      <c r="K386" s="31">
        <v>149.19999999999999</v>
      </c>
      <c r="L386" s="31">
        <v>146.35</v>
      </c>
      <c r="M386" s="31">
        <v>18.170210000000001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1117.25</v>
      </c>
      <c r="D387" s="36">
        <v>1115.0999999999999</v>
      </c>
      <c r="E387" s="36">
        <v>1099.4999999999998</v>
      </c>
      <c r="F387" s="36">
        <v>1081.7499999999998</v>
      </c>
      <c r="G387" s="36">
        <v>1066.1499999999996</v>
      </c>
      <c r="H387" s="36">
        <v>1132.8499999999999</v>
      </c>
      <c r="I387" s="36">
        <v>1148.4500000000003</v>
      </c>
      <c r="J387" s="36">
        <v>1166.2</v>
      </c>
      <c r="K387" s="31">
        <v>1130.7</v>
      </c>
      <c r="L387" s="31">
        <v>1097.3499999999999</v>
      </c>
      <c r="M387" s="31">
        <v>2.5295800000000002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350.4</v>
      </c>
      <c r="D388" s="36">
        <v>351.63333333333338</v>
      </c>
      <c r="E388" s="36">
        <v>348.26666666666677</v>
      </c>
      <c r="F388" s="36">
        <v>346.13333333333338</v>
      </c>
      <c r="G388" s="36">
        <v>342.76666666666677</v>
      </c>
      <c r="H388" s="36">
        <v>353.76666666666677</v>
      </c>
      <c r="I388" s="36">
        <v>357.13333333333344</v>
      </c>
      <c r="J388" s="36">
        <v>359.26666666666677</v>
      </c>
      <c r="K388" s="31">
        <v>355</v>
      </c>
      <c r="L388" s="31">
        <v>349.5</v>
      </c>
      <c r="M388" s="31">
        <v>4.7025100000000002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253.85</v>
      </c>
      <c r="D389" s="36">
        <v>254.61666666666667</v>
      </c>
      <c r="E389" s="36">
        <v>251.83333333333337</v>
      </c>
      <c r="F389" s="36">
        <v>249.81666666666669</v>
      </c>
      <c r="G389" s="36">
        <v>247.03333333333339</v>
      </c>
      <c r="H389" s="36">
        <v>256.63333333333333</v>
      </c>
      <c r="I389" s="36">
        <v>259.41666666666663</v>
      </c>
      <c r="J389" s="36">
        <v>261.43333333333334</v>
      </c>
      <c r="K389" s="31">
        <v>257.39999999999998</v>
      </c>
      <c r="L389" s="31">
        <v>252.6</v>
      </c>
      <c r="M389" s="31">
        <v>5.4466599999999996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156.35</v>
      </c>
      <c r="D390" s="36">
        <v>157.38333333333333</v>
      </c>
      <c r="E390" s="36">
        <v>154.06666666666666</v>
      </c>
      <c r="F390" s="36">
        <v>151.78333333333333</v>
      </c>
      <c r="G390" s="36">
        <v>148.46666666666667</v>
      </c>
      <c r="H390" s="36">
        <v>159.66666666666666</v>
      </c>
      <c r="I390" s="36">
        <v>162.98333333333332</v>
      </c>
      <c r="J390" s="36">
        <v>165.26666666666665</v>
      </c>
      <c r="K390" s="31">
        <v>160.69999999999999</v>
      </c>
      <c r="L390" s="31">
        <v>155.1</v>
      </c>
      <c r="M390" s="31">
        <v>67.165760000000006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3373.4</v>
      </c>
      <c r="D391" s="36">
        <v>3408.2333333333336</v>
      </c>
      <c r="E391" s="36">
        <v>3317.166666666667</v>
      </c>
      <c r="F391" s="36">
        <v>3260.9333333333334</v>
      </c>
      <c r="G391" s="36">
        <v>3169.8666666666668</v>
      </c>
      <c r="H391" s="36">
        <v>3464.4666666666672</v>
      </c>
      <c r="I391" s="36">
        <v>3555.5333333333338</v>
      </c>
      <c r="J391" s="36">
        <v>3611.7666666666673</v>
      </c>
      <c r="K391" s="31">
        <v>3499.3</v>
      </c>
      <c r="L391" s="31">
        <v>3352</v>
      </c>
      <c r="M391" s="31">
        <v>0.39065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80.099999999999994</v>
      </c>
      <c r="D392" s="36">
        <v>80.599999999999994</v>
      </c>
      <c r="E392" s="36">
        <v>79.349999999999994</v>
      </c>
      <c r="F392" s="36">
        <v>78.599999999999994</v>
      </c>
      <c r="G392" s="36">
        <v>77.349999999999994</v>
      </c>
      <c r="H392" s="36">
        <v>81.349999999999994</v>
      </c>
      <c r="I392" s="36">
        <v>82.6</v>
      </c>
      <c r="J392" s="36">
        <v>83.35</v>
      </c>
      <c r="K392" s="31">
        <v>81.849999999999994</v>
      </c>
      <c r="L392" s="31">
        <v>79.849999999999994</v>
      </c>
      <c r="M392" s="31">
        <v>55.862990000000003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1752.65</v>
      </c>
      <c r="D393" s="36">
        <v>1752.55</v>
      </c>
      <c r="E393" s="36">
        <v>1735.1</v>
      </c>
      <c r="F393" s="36">
        <v>1717.55</v>
      </c>
      <c r="G393" s="36">
        <v>1700.1</v>
      </c>
      <c r="H393" s="36">
        <v>1770.1</v>
      </c>
      <c r="I393" s="36">
        <v>1787.5500000000002</v>
      </c>
      <c r="J393" s="36">
        <v>1805.1</v>
      </c>
      <c r="K393" s="31">
        <v>1770</v>
      </c>
      <c r="L393" s="31">
        <v>1735</v>
      </c>
      <c r="M393" s="31">
        <v>3.3427600000000002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282.10000000000002</v>
      </c>
      <c r="D394" s="36">
        <v>281.86666666666667</v>
      </c>
      <c r="E394" s="36">
        <v>278.23333333333335</v>
      </c>
      <c r="F394" s="36">
        <v>274.36666666666667</v>
      </c>
      <c r="G394" s="36">
        <v>270.73333333333335</v>
      </c>
      <c r="H394" s="36">
        <v>285.73333333333335</v>
      </c>
      <c r="I394" s="36">
        <v>289.36666666666667</v>
      </c>
      <c r="J394" s="36">
        <v>293.23333333333335</v>
      </c>
      <c r="K394" s="31">
        <v>285.5</v>
      </c>
      <c r="L394" s="31">
        <v>278</v>
      </c>
      <c r="M394" s="31">
        <v>81.142340000000004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442.1</v>
      </c>
      <c r="D395" s="36">
        <v>443.63333333333338</v>
      </c>
      <c r="E395" s="36">
        <v>432.51666666666677</v>
      </c>
      <c r="F395" s="36">
        <v>422.93333333333339</v>
      </c>
      <c r="G395" s="36">
        <v>411.81666666666678</v>
      </c>
      <c r="H395" s="36">
        <v>453.21666666666675</v>
      </c>
      <c r="I395" s="36">
        <v>464.33333333333343</v>
      </c>
      <c r="J395" s="36">
        <v>473.91666666666674</v>
      </c>
      <c r="K395" s="31">
        <v>454.75</v>
      </c>
      <c r="L395" s="31">
        <v>434.05</v>
      </c>
      <c r="M395" s="31">
        <v>237.42544000000001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173.7</v>
      </c>
      <c r="D396" s="36">
        <v>174.36666666666667</v>
      </c>
      <c r="E396" s="36">
        <v>172.83333333333334</v>
      </c>
      <c r="F396" s="36">
        <v>171.96666666666667</v>
      </c>
      <c r="G396" s="36">
        <v>170.43333333333334</v>
      </c>
      <c r="H396" s="36">
        <v>175.23333333333335</v>
      </c>
      <c r="I396" s="36">
        <v>176.76666666666665</v>
      </c>
      <c r="J396" s="36">
        <v>177.63333333333335</v>
      </c>
      <c r="K396" s="31">
        <v>175.9</v>
      </c>
      <c r="L396" s="31">
        <v>173.5</v>
      </c>
      <c r="M396" s="31">
        <v>13.462160000000001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910</v>
      </c>
      <c r="D397" s="36">
        <v>913.81666666666661</v>
      </c>
      <c r="E397" s="36">
        <v>905.18333333333317</v>
      </c>
      <c r="F397" s="36">
        <v>900.36666666666656</v>
      </c>
      <c r="G397" s="36">
        <v>891.73333333333312</v>
      </c>
      <c r="H397" s="36">
        <v>918.63333333333321</v>
      </c>
      <c r="I397" s="36">
        <v>927.26666666666665</v>
      </c>
      <c r="J397" s="36">
        <v>932.08333333333326</v>
      </c>
      <c r="K397" s="31">
        <v>922.45</v>
      </c>
      <c r="L397" s="31">
        <v>909</v>
      </c>
      <c r="M397" s="31">
        <v>0.65959000000000001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2464.15</v>
      </c>
      <c r="D398" s="36">
        <v>2460.5833333333335</v>
      </c>
      <c r="E398" s="36">
        <v>2446.2166666666672</v>
      </c>
      <c r="F398" s="36">
        <v>2428.2833333333338</v>
      </c>
      <c r="G398" s="36">
        <v>2413.9166666666674</v>
      </c>
      <c r="H398" s="36">
        <v>2478.5166666666669</v>
      </c>
      <c r="I398" s="36">
        <v>2492.8833333333328</v>
      </c>
      <c r="J398" s="36">
        <v>2510.8166666666666</v>
      </c>
      <c r="K398" s="31">
        <v>2474.9499999999998</v>
      </c>
      <c r="L398" s="31">
        <v>2442.65</v>
      </c>
      <c r="M398" s="31">
        <v>84.861770000000007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114.55</v>
      </c>
      <c r="D399" s="36">
        <v>114.96666666666665</v>
      </c>
      <c r="E399" s="36">
        <v>113.83333333333331</v>
      </c>
      <c r="F399" s="36">
        <v>113.11666666666666</v>
      </c>
      <c r="G399" s="36">
        <v>111.98333333333332</v>
      </c>
      <c r="H399" s="36">
        <v>115.68333333333331</v>
      </c>
      <c r="I399" s="36">
        <v>116.81666666666666</v>
      </c>
      <c r="J399" s="36">
        <v>117.5333333333333</v>
      </c>
      <c r="K399" s="31">
        <v>116.1</v>
      </c>
      <c r="L399" s="31">
        <v>114.25</v>
      </c>
      <c r="M399" s="31">
        <v>9.7369199999999996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753.35</v>
      </c>
      <c r="D400" s="36">
        <v>754.13333333333333</v>
      </c>
      <c r="E400" s="36">
        <v>744.31666666666661</v>
      </c>
      <c r="F400" s="36">
        <v>735.2833333333333</v>
      </c>
      <c r="G400" s="36">
        <v>725.46666666666658</v>
      </c>
      <c r="H400" s="36">
        <v>763.16666666666663</v>
      </c>
      <c r="I400" s="36">
        <v>772.98333333333346</v>
      </c>
      <c r="J400" s="36">
        <v>782.01666666666665</v>
      </c>
      <c r="K400" s="31">
        <v>763.95</v>
      </c>
      <c r="L400" s="31">
        <v>745.1</v>
      </c>
      <c r="M400" s="31">
        <v>3.2029700000000001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513.85</v>
      </c>
      <c r="D401" s="36">
        <v>512.56666666666672</v>
      </c>
      <c r="E401" s="36">
        <v>503.33333333333348</v>
      </c>
      <c r="F401" s="36">
        <v>492.81666666666678</v>
      </c>
      <c r="G401" s="36">
        <v>483.58333333333354</v>
      </c>
      <c r="H401" s="36">
        <v>523.08333333333348</v>
      </c>
      <c r="I401" s="36">
        <v>532.31666666666683</v>
      </c>
      <c r="J401" s="36">
        <v>542.83333333333337</v>
      </c>
      <c r="K401" s="31">
        <v>521.79999999999995</v>
      </c>
      <c r="L401" s="31">
        <v>502.05</v>
      </c>
      <c r="M401" s="31">
        <v>31.322340000000001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810.15</v>
      </c>
      <c r="D402" s="36">
        <v>813.08333333333337</v>
      </c>
      <c r="E402" s="36">
        <v>801.2166666666667</v>
      </c>
      <c r="F402" s="36">
        <v>792.2833333333333</v>
      </c>
      <c r="G402" s="36">
        <v>780.41666666666663</v>
      </c>
      <c r="H402" s="36">
        <v>822.01666666666677</v>
      </c>
      <c r="I402" s="36">
        <v>833.88333333333333</v>
      </c>
      <c r="J402" s="36">
        <v>842.81666666666683</v>
      </c>
      <c r="K402" s="31">
        <v>824.95</v>
      </c>
      <c r="L402" s="31">
        <v>804.15</v>
      </c>
      <c r="M402" s="31">
        <v>0.91583000000000003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1581.9</v>
      </c>
      <c r="D403" s="36">
        <v>1579.8166666666666</v>
      </c>
      <c r="E403" s="36">
        <v>1569.6333333333332</v>
      </c>
      <c r="F403" s="36">
        <v>1557.3666666666666</v>
      </c>
      <c r="G403" s="36">
        <v>1547.1833333333332</v>
      </c>
      <c r="H403" s="36">
        <v>1592.0833333333333</v>
      </c>
      <c r="I403" s="36">
        <v>1602.2666666666667</v>
      </c>
      <c r="J403" s="36">
        <v>1614.5333333333333</v>
      </c>
      <c r="K403" s="31">
        <v>1590</v>
      </c>
      <c r="L403" s="31">
        <v>1567.55</v>
      </c>
      <c r="M403" s="31">
        <v>2.8079999999999998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98.8</v>
      </c>
      <c r="D404" s="36">
        <v>97.883333333333326</v>
      </c>
      <c r="E404" s="36">
        <v>96.716666666666654</v>
      </c>
      <c r="F404" s="36">
        <v>94.633333333333326</v>
      </c>
      <c r="G404" s="36">
        <v>93.466666666666654</v>
      </c>
      <c r="H404" s="36">
        <v>99.966666666666654</v>
      </c>
      <c r="I404" s="36">
        <v>101.13333333333334</v>
      </c>
      <c r="J404" s="36">
        <v>103.21666666666665</v>
      </c>
      <c r="K404" s="31">
        <v>99.05</v>
      </c>
      <c r="L404" s="31">
        <v>95.8</v>
      </c>
      <c r="M404" s="31">
        <v>280.94326000000001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8084.55</v>
      </c>
      <c r="D405" s="36">
        <v>8123.8999999999987</v>
      </c>
      <c r="E405" s="36">
        <v>8017.7999999999975</v>
      </c>
      <c r="F405" s="36">
        <v>7951.0499999999984</v>
      </c>
      <c r="G405" s="36">
        <v>7844.9499999999971</v>
      </c>
      <c r="H405" s="36">
        <v>8190.6499999999978</v>
      </c>
      <c r="I405" s="36">
        <v>8296.7499999999982</v>
      </c>
      <c r="J405" s="36">
        <v>8363.4999999999982</v>
      </c>
      <c r="K405" s="31">
        <v>8230</v>
      </c>
      <c r="L405" s="31">
        <v>8057.15</v>
      </c>
      <c r="M405" s="31">
        <v>7.3679999999999995E-2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1416.5</v>
      </c>
      <c r="D406" s="36">
        <v>1415.3500000000001</v>
      </c>
      <c r="E406" s="36">
        <v>1406.2000000000003</v>
      </c>
      <c r="F406" s="36">
        <v>1395.9</v>
      </c>
      <c r="G406" s="36">
        <v>1386.7500000000002</v>
      </c>
      <c r="H406" s="36">
        <v>1425.6500000000003</v>
      </c>
      <c r="I406" s="36">
        <v>1434.8000000000004</v>
      </c>
      <c r="J406" s="36">
        <v>1445.1000000000004</v>
      </c>
      <c r="K406" s="31">
        <v>1424.5</v>
      </c>
      <c r="L406" s="31">
        <v>1405.05</v>
      </c>
      <c r="M406" s="31">
        <v>1.2452799999999999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767.8</v>
      </c>
      <c r="D407" s="36">
        <v>765.6</v>
      </c>
      <c r="E407" s="36">
        <v>757.45</v>
      </c>
      <c r="F407" s="36">
        <v>747.1</v>
      </c>
      <c r="G407" s="36">
        <v>738.95</v>
      </c>
      <c r="H407" s="36">
        <v>775.95</v>
      </c>
      <c r="I407" s="36">
        <v>784.09999999999991</v>
      </c>
      <c r="J407" s="36">
        <v>794.45</v>
      </c>
      <c r="K407" s="31">
        <v>773.75</v>
      </c>
      <c r="L407" s="31">
        <v>755.25</v>
      </c>
      <c r="M407" s="31">
        <v>26.41527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1469.85</v>
      </c>
      <c r="D408" s="36">
        <v>1467.4666666666665</v>
      </c>
      <c r="E408" s="36">
        <v>1457.333333333333</v>
      </c>
      <c r="F408" s="36">
        <v>1444.8166666666666</v>
      </c>
      <c r="G408" s="36">
        <v>1434.6833333333332</v>
      </c>
      <c r="H408" s="36">
        <v>1479.9833333333329</v>
      </c>
      <c r="I408" s="36">
        <v>1490.1166666666666</v>
      </c>
      <c r="J408" s="36">
        <v>1502.6333333333328</v>
      </c>
      <c r="K408" s="31">
        <v>1477.6</v>
      </c>
      <c r="L408" s="31">
        <v>1454.95</v>
      </c>
      <c r="M408" s="31">
        <v>29.532150000000001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3065.4</v>
      </c>
      <c r="D409" s="36">
        <v>3060.2166666666667</v>
      </c>
      <c r="E409" s="36">
        <v>3045.1833333333334</v>
      </c>
      <c r="F409" s="36">
        <v>3024.9666666666667</v>
      </c>
      <c r="G409" s="36">
        <v>3009.9333333333334</v>
      </c>
      <c r="H409" s="36">
        <v>3080.4333333333334</v>
      </c>
      <c r="I409" s="36">
        <v>3095.4666666666672</v>
      </c>
      <c r="J409" s="36">
        <v>3115.6833333333334</v>
      </c>
      <c r="K409" s="31">
        <v>3075.25</v>
      </c>
      <c r="L409" s="31">
        <v>3040</v>
      </c>
      <c r="M409" s="31">
        <v>0.47732999999999998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422.85</v>
      </c>
      <c r="D410" s="36">
        <v>425.2833333333333</v>
      </c>
      <c r="E410" s="36">
        <v>419.56666666666661</v>
      </c>
      <c r="F410" s="36">
        <v>416.2833333333333</v>
      </c>
      <c r="G410" s="36">
        <v>410.56666666666661</v>
      </c>
      <c r="H410" s="36">
        <v>428.56666666666661</v>
      </c>
      <c r="I410" s="36">
        <v>434.2833333333333</v>
      </c>
      <c r="J410" s="36">
        <v>437.56666666666661</v>
      </c>
      <c r="K410" s="31">
        <v>431</v>
      </c>
      <c r="L410" s="31">
        <v>422</v>
      </c>
      <c r="M410" s="31">
        <v>0.75168999999999997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705.9</v>
      </c>
      <c r="D411" s="36">
        <v>707.91666666666663</v>
      </c>
      <c r="E411" s="36">
        <v>701.23333333333323</v>
      </c>
      <c r="F411" s="36">
        <v>696.56666666666661</v>
      </c>
      <c r="G411" s="36">
        <v>689.88333333333321</v>
      </c>
      <c r="H411" s="36">
        <v>712.58333333333326</v>
      </c>
      <c r="I411" s="36">
        <v>719.26666666666665</v>
      </c>
      <c r="J411" s="36">
        <v>723.93333333333328</v>
      </c>
      <c r="K411" s="31">
        <v>714.6</v>
      </c>
      <c r="L411" s="31">
        <v>703.25</v>
      </c>
      <c r="M411" s="31">
        <v>0.42555999999999999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28733.05</v>
      </c>
      <c r="D412" s="36">
        <v>28696.916666666668</v>
      </c>
      <c r="E412" s="36">
        <v>28501.833333333336</v>
      </c>
      <c r="F412" s="36">
        <v>28270.616666666669</v>
      </c>
      <c r="G412" s="36">
        <v>28075.533333333336</v>
      </c>
      <c r="H412" s="36">
        <v>28928.133333333335</v>
      </c>
      <c r="I412" s="36">
        <v>29123.216666666671</v>
      </c>
      <c r="J412" s="36">
        <v>29354.433333333334</v>
      </c>
      <c r="K412" s="31">
        <v>28892</v>
      </c>
      <c r="L412" s="31">
        <v>28465.7</v>
      </c>
      <c r="M412" s="31">
        <v>0.16406000000000001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46.65</v>
      </c>
      <c r="D413" s="36">
        <v>47.033333333333331</v>
      </c>
      <c r="E413" s="36">
        <v>46.11666666666666</v>
      </c>
      <c r="F413" s="36">
        <v>45.583333333333329</v>
      </c>
      <c r="G413" s="36">
        <v>44.666666666666657</v>
      </c>
      <c r="H413" s="36">
        <v>47.566666666666663</v>
      </c>
      <c r="I413" s="36">
        <v>48.483333333333334</v>
      </c>
      <c r="J413" s="36">
        <v>49.016666666666666</v>
      </c>
      <c r="K413" s="31">
        <v>47.95</v>
      </c>
      <c r="L413" s="31">
        <v>46.5</v>
      </c>
      <c r="M413" s="31">
        <v>154.38099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2118.3000000000002</v>
      </c>
      <c r="D414" s="36">
        <v>2084.4666666666667</v>
      </c>
      <c r="E414" s="36">
        <v>2038.9333333333334</v>
      </c>
      <c r="F414" s="36">
        <v>1959.5666666666666</v>
      </c>
      <c r="G414" s="36">
        <v>1914.0333333333333</v>
      </c>
      <c r="H414" s="36">
        <v>2163.8333333333335</v>
      </c>
      <c r="I414" s="36">
        <v>2209.3666666666672</v>
      </c>
      <c r="J414" s="36">
        <v>2288.7333333333336</v>
      </c>
      <c r="K414" s="31">
        <v>2130</v>
      </c>
      <c r="L414" s="31">
        <v>2005.1</v>
      </c>
      <c r="M414" s="31">
        <v>23.849039999999999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519.5</v>
      </c>
      <c r="D415" s="36">
        <v>520.01666666666665</v>
      </c>
      <c r="E415" s="36">
        <v>512.0333333333333</v>
      </c>
      <c r="F415" s="36">
        <v>504.56666666666661</v>
      </c>
      <c r="G415" s="36">
        <v>496.58333333333326</v>
      </c>
      <c r="H415" s="36">
        <v>527.48333333333335</v>
      </c>
      <c r="I415" s="36">
        <v>535.4666666666667</v>
      </c>
      <c r="J415" s="36">
        <v>542.93333333333339</v>
      </c>
      <c r="K415" s="31">
        <v>528</v>
      </c>
      <c r="L415" s="31">
        <v>512.54999999999995</v>
      </c>
      <c r="M415" s="31">
        <v>7.1041100000000004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3918.05</v>
      </c>
      <c r="D416" s="36">
        <v>3916.2833333333333</v>
      </c>
      <c r="E416" s="36">
        <v>3882.5666666666666</v>
      </c>
      <c r="F416" s="36">
        <v>3847.0833333333335</v>
      </c>
      <c r="G416" s="36">
        <v>3813.3666666666668</v>
      </c>
      <c r="H416" s="36">
        <v>3951.7666666666664</v>
      </c>
      <c r="I416" s="36">
        <v>3985.4833333333327</v>
      </c>
      <c r="J416" s="36">
        <v>4020.9666666666662</v>
      </c>
      <c r="K416" s="31">
        <v>3950</v>
      </c>
      <c r="L416" s="31">
        <v>3880.8</v>
      </c>
      <c r="M416" s="31">
        <v>2.1319400000000002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97.45</v>
      </c>
      <c r="D417" s="36">
        <v>96.233333333333334</v>
      </c>
      <c r="E417" s="36">
        <v>94.016666666666666</v>
      </c>
      <c r="F417" s="36">
        <v>90.583333333333329</v>
      </c>
      <c r="G417" s="36">
        <v>88.36666666666666</v>
      </c>
      <c r="H417" s="36">
        <v>99.666666666666671</v>
      </c>
      <c r="I417" s="36">
        <v>101.88333333333334</v>
      </c>
      <c r="J417" s="36">
        <v>105.31666666666668</v>
      </c>
      <c r="K417" s="31">
        <v>98.45</v>
      </c>
      <c r="L417" s="31">
        <v>92.8</v>
      </c>
      <c r="M417" s="31">
        <v>592.00486000000001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4451.05</v>
      </c>
      <c r="D418" s="36">
        <v>4480.6833333333334</v>
      </c>
      <c r="E418" s="36">
        <v>4411.3666666666668</v>
      </c>
      <c r="F418" s="36">
        <v>4371.6833333333334</v>
      </c>
      <c r="G418" s="36">
        <v>4302.3666666666668</v>
      </c>
      <c r="H418" s="36">
        <v>4520.3666666666668</v>
      </c>
      <c r="I418" s="36">
        <v>4589.6833333333343</v>
      </c>
      <c r="J418" s="36">
        <v>4629.3666666666668</v>
      </c>
      <c r="K418" s="31">
        <v>4550</v>
      </c>
      <c r="L418" s="31">
        <v>4441</v>
      </c>
      <c r="M418" s="31">
        <v>0.25383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1005.2</v>
      </c>
      <c r="D419" s="36">
        <v>1004.4500000000002</v>
      </c>
      <c r="E419" s="36">
        <v>994.3000000000003</v>
      </c>
      <c r="F419" s="36">
        <v>983.40000000000009</v>
      </c>
      <c r="G419" s="36">
        <v>973.25000000000023</v>
      </c>
      <c r="H419" s="36">
        <v>1015.3500000000004</v>
      </c>
      <c r="I419" s="36">
        <v>1025.5000000000002</v>
      </c>
      <c r="J419" s="36">
        <v>1036.4000000000005</v>
      </c>
      <c r="K419" s="31">
        <v>1014.6</v>
      </c>
      <c r="L419" s="31">
        <v>993.55</v>
      </c>
      <c r="M419" s="31">
        <v>9.0068800000000007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6796.8</v>
      </c>
      <c r="D420" s="36">
        <v>6775.5999999999995</v>
      </c>
      <c r="E420" s="36">
        <v>6671.1999999999989</v>
      </c>
      <c r="F420" s="36">
        <v>6545.5999999999995</v>
      </c>
      <c r="G420" s="36">
        <v>6441.1999999999989</v>
      </c>
      <c r="H420" s="36">
        <v>6901.1999999999989</v>
      </c>
      <c r="I420" s="36">
        <v>7005.5999999999985</v>
      </c>
      <c r="J420" s="36">
        <v>7131.1999999999989</v>
      </c>
      <c r="K420" s="31">
        <v>6880</v>
      </c>
      <c r="L420" s="31">
        <v>6650</v>
      </c>
      <c r="M420" s="31">
        <v>1.9225699999999999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558.1</v>
      </c>
      <c r="D421" s="36">
        <v>558.56666666666661</v>
      </c>
      <c r="E421" s="36">
        <v>554.88333333333321</v>
      </c>
      <c r="F421" s="36">
        <v>551.66666666666663</v>
      </c>
      <c r="G421" s="36">
        <v>547.98333333333323</v>
      </c>
      <c r="H421" s="36">
        <v>561.78333333333319</v>
      </c>
      <c r="I421" s="36">
        <v>565.46666666666658</v>
      </c>
      <c r="J421" s="36">
        <v>568.68333333333317</v>
      </c>
      <c r="K421" s="31">
        <v>562.25</v>
      </c>
      <c r="L421" s="31">
        <v>555.35</v>
      </c>
      <c r="M421" s="31">
        <v>5.52515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776.3</v>
      </c>
      <c r="D422" s="36">
        <v>770.76666666666677</v>
      </c>
      <c r="E422" s="36">
        <v>737.53333333333353</v>
      </c>
      <c r="F422" s="36">
        <v>698.76666666666677</v>
      </c>
      <c r="G422" s="36">
        <v>665.53333333333353</v>
      </c>
      <c r="H422" s="36">
        <v>809.53333333333353</v>
      </c>
      <c r="I422" s="36">
        <v>842.76666666666688</v>
      </c>
      <c r="J422" s="36">
        <v>881.53333333333353</v>
      </c>
      <c r="K422" s="31">
        <v>804</v>
      </c>
      <c r="L422" s="31">
        <v>732</v>
      </c>
      <c r="M422" s="31">
        <v>47.486150000000002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2421.4</v>
      </c>
      <c r="D423" s="36">
        <v>2419.1333333333332</v>
      </c>
      <c r="E423" s="36">
        <v>2401.5166666666664</v>
      </c>
      <c r="F423" s="36">
        <v>2381.6333333333332</v>
      </c>
      <c r="G423" s="36">
        <v>2364.0166666666664</v>
      </c>
      <c r="H423" s="36">
        <v>2439.0166666666664</v>
      </c>
      <c r="I423" s="36">
        <v>2456.6333333333332</v>
      </c>
      <c r="J423" s="36">
        <v>2476.5166666666664</v>
      </c>
      <c r="K423" s="31">
        <v>2436.75</v>
      </c>
      <c r="L423" s="31">
        <v>2399.25</v>
      </c>
      <c r="M423" s="31">
        <v>5.0720200000000002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552</v>
      </c>
      <c r="D424" s="36">
        <v>553.01666666666665</v>
      </c>
      <c r="E424" s="36">
        <v>548.0333333333333</v>
      </c>
      <c r="F424" s="36">
        <v>544.06666666666661</v>
      </c>
      <c r="G424" s="36">
        <v>539.08333333333326</v>
      </c>
      <c r="H424" s="36">
        <v>556.98333333333335</v>
      </c>
      <c r="I424" s="36">
        <v>561.9666666666667</v>
      </c>
      <c r="J424" s="36">
        <v>565.93333333333339</v>
      </c>
      <c r="K424" s="31">
        <v>558</v>
      </c>
      <c r="L424" s="31">
        <v>549.04999999999995</v>
      </c>
      <c r="M424" s="31">
        <v>13.52502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623.65</v>
      </c>
      <c r="D425" s="36">
        <v>624.6</v>
      </c>
      <c r="E425" s="36">
        <v>621.45000000000005</v>
      </c>
      <c r="F425" s="36">
        <v>619.25</v>
      </c>
      <c r="G425" s="36">
        <v>616.1</v>
      </c>
      <c r="H425" s="36">
        <v>626.80000000000007</v>
      </c>
      <c r="I425" s="36">
        <v>629.94999999999993</v>
      </c>
      <c r="J425" s="36">
        <v>632.15000000000009</v>
      </c>
      <c r="K425" s="31">
        <v>627.75</v>
      </c>
      <c r="L425" s="31">
        <v>622.4</v>
      </c>
      <c r="M425" s="31">
        <v>158.13797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110.95</v>
      </c>
      <c r="D426" s="36">
        <v>109.43333333333332</v>
      </c>
      <c r="E426" s="36">
        <v>106.61666666666665</v>
      </c>
      <c r="F426" s="36">
        <v>102.28333333333332</v>
      </c>
      <c r="G426" s="36">
        <v>99.46666666666664</v>
      </c>
      <c r="H426" s="36">
        <v>113.76666666666665</v>
      </c>
      <c r="I426" s="36">
        <v>116.58333333333334</v>
      </c>
      <c r="J426" s="36">
        <v>120.91666666666666</v>
      </c>
      <c r="K426" s="31">
        <v>112.25</v>
      </c>
      <c r="L426" s="31">
        <v>105.1</v>
      </c>
      <c r="M426" s="31">
        <v>1778.3448699999999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424.1</v>
      </c>
      <c r="D427" s="36">
        <v>425.76666666666665</v>
      </c>
      <c r="E427" s="36">
        <v>416.58333333333331</v>
      </c>
      <c r="F427" s="36">
        <v>409.06666666666666</v>
      </c>
      <c r="G427" s="36">
        <v>399.88333333333333</v>
      </c>
      <c r="H427" s="36">
        <v>433.2833333333333</v>
      </c>
      <c r="I427" s="36">
        <v>442.4666666666667</v>
      </c>
      <c r="J427" s="36">
        <v>449.98333333333329</v>
      </c>
      <c r="K427" s="31">
        <v>434.95</v>
      </c>
      <c r="L427" s="31">
        <v>418.25</v>
      </c>
      <c r="M427" s="31">
        <v>10.90089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144.80000000000001</v>
      </c>
      <c r="D428" s="36">
        <v>145.28333333333333</v>
      </c>
      <c r="E428" s="36">
        <v>144.01666666666665</v>
      </c>
      <c r="F428" s="36">
        <v>143.23333333333332</v>
      </c>
      <c r="G428" s="36">
        <v>141.96666666666664</v>
      </c>
      <c r="H428" s="36">
        <v>146.06666666666666</v>
      </c>
      <c r="I428" s="36">
        <v>147.33333333333337</v>
      </c>
      <c r="J428" s="36">
        <v>148.11666666666667</v>
      </c>
      <c r="K428" s="31">
        <v>146.55000000000001</v>
      </c>
      <c r="L428" s="31">
        <v>144.5</v>
      </c>
      <c r="M428" s="31">
        <v>10.769579999999999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403.55</v>
      </c>
      <c r="D429" s="36">
        <v>405.66666666666669</v>
      </c>
      <c r="E429" s="36">
        <v>400.53333333333336</v>
      </c>
      <c r="F429" s="36">
        <v>397.51666666666665</v>
      </c>
      <c r="G429" s="36">
        <v>392.38333333333333</v>
      </c>
      <c r="H429" s="36">
        <v>408.68333333333339</v>
      </c>
      <c r="I429" s="36">
        <v>413.81666666666672</v>
      </c>
      <c r="J429" s="36">
        <v>416.83333333333343</v>
      </c>
      <c r="K429" s="31">
        <v>410.8</v>
      </c>
      <c r="L429" s="31">
        <v>402.65</v>
      </c>
      <c r="M429" s="31">
        <v>1.09277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265.8</v>
      </c>
      <c r="D430" s="36">
        <v>266.93333333333334</v>
      </c>
      <c r="E430" s="36">
        <v>263.86666666666667</v>
      </c>
      <c r="F430" s="36">
        <v>261.93333333333334</v>
      </c>
      <c r="G430" s="36">
        <v>258.86666666666667</v>
      </c>
      <c r="H430" s="36">
        <v>268.86666666666667</v>
      </c>
      <c r="I430" s="36">
        <v>271.93333333333339</v>
      </c>
      <c r="J430" s="36">
        <v>273.86666666666667</v>
      </c>
      <c r="K430" s="31">
        <v>270</v>
      </c>
      <c r="L430" s="31">
        <v>265</v>
      </c>
      <c r="M430" s="31">
        <v>5.1254799999999996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1231.3</v>
      </c>
      <c r="D431" s="36">
        <v>1231.8166666666666</v>
      </c>
      <c r="E431" s="36">
        <v>1223.7333333333331</v>
      </c>
      <c r="F431" s="36">
        <v>1216.1666666666665</v>
      </c>
      <c r="G431" s="36">
        <v>1208.083333333333</v>
      </c>
      <c r="H431" s="36">
        <v>1239.3833333333332</v>
      </c>
      <c r="I431" s="36">
        <v>1247.4666666666667</v>
      </c>
      <c r="J431" s="36">
        <v>1255.0333333333333</v>
      </c>
      <c r="K431" s="31">
        <v>1239.9000000000001</v>
      </c>
      <c r="L431" s="31">
        <v>1224.25</v>
      </c>
      <c r="M431" s="31">
        <v>23.411899999999999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688.9</v>
      </c>
      <c r="D432" s="36">
        <v>689.83333333333337</v>
      </c>
      <c r="E432" s="36">
        <v>682.2166666666667</v>
      </c>
      <c r="F432" s="36">
        <v>675.5333333333333</v>
      </c>
      <c r="G432" s="36">
        <v>667.91666666666663</v>
      </c>
      <c r="H432" s="36">
        <v>696.51666666666677</v>
      </c>
      <c r="I432" s="36">
        <v>704.13333333333333</v>
      </c>
      <c r="J432" s="36">
        <v>710.81666666666683</v>
      </c>
      <c r="K432" s="31">
        <v>697.45</v>
      </c>
      <c r="L432" s="31">
        <v>683.15</v>
      </c>
      <c r="M432" s="31">
        <v>12.040050000000001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3566.8</v>
      </c>
      <c r="D433" s="36">
        <v>3543.6833333333329</v>
      </c>
      <c r="E433" s="36">
        <v>3491.3666666666659</v>
      </c>
      <c r="F433" s="36">
        <v>3415.9333333333329</v>
      </c>
      <c r="G433" s="36">
        <v>3363.6166666666659</v>
      </c>
      <c r="H433" s="36">
        <v>3619.1166666666659</v>
      </c>
      <c r="I433" s="36">
        <v>3671.4333333333325</v>
      </c>
      <c r="J433" s="36">
        <v>3746.8666666666659</v>
      </c>
      <c r="K433" s="31">
        <v>3596</v>
      </c>
      <c r="L433" s="31">
        <v>3468.25</v>
      </c>
      <c r="M433" s="31">
        <v>0.75377000000000005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1242.6500000000001</v>
      </c>
      <c r="D434" s="36">
        <v>1239.8166666666666</v>
      </c>
      <c r="E434" s="36">
        <v>1228.1333333333332</v>
      </c>
      <c r="F434" s="36">
        <v>1213.6166666666666</v>
      </c>
      <c r="G434" s="36">
        <v>1201.9333333333332</v>
      </c>
      <c r="H434" s="36">
        <v>1254.3333333333333</v>
      </c>
      <c r="I434" s="36">
        <v>1266.0166666666667</v>
      </c>
      <c r="J434" s="36">
        <v>1280.5333333333333</v>
      </c>
      <c r="K434" s="31">
        <v>1251.5</v>
      </c>
      <c r="L434" s="31">
        <v>1225.3</v>
      </c>
      <c r="M434" s="31">
        <v>0.97065000000000001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475.15</v>
      </c>
      <c r="D435" s="36">
        <v>477</v>
      </c>
      <c r="E435" s="36">
        <v>469.3</v>
      </c>
      <c r="F435" s="36">
        <v>463.45</v>
      </c>
      <c r="G435" s="36">
        <v>455.75</v>
      </c>
      <c r="H435" s="36">
        <v>482.85</v>
      </c>
      <c r="I435" s="36">
        <v>490.55000000000007</v>
      </c>
      <c r="J435" s="36">
        <v>496.40000000000003</v>
      </c>
      <c r="K435" s="31">
        <v>484.7</v>
      </c>
      <c r="L435" s="31">
        <v>471.15</v>
      </c>
      <c r="M435" s="31">
        <v>7.0732100000000004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381.55</v>
      </c>
      <c r="D436" s="36">
        <v>382.68333333333334</v>
      </c>
      <c r="E436" s="36">
        <v>379.36666666666667</v>
      </c>
      <c r="F436" s="36">
        <v>377.18333333333334</v>
      </c>
      <c r="G436" s="36">
        <v>373.86666666666667</v>
      </c>
      <c r="H436" s="36">
        <v>384.86666666666667</v>
      </c>
      <c r="I436" s="36">
        <v>388.18333333333339</v>
      </c>
      <c r="J436" s="36">
        <v>390.36666666666667</v>
      </c>
      <c r="K436" s="31">
        <v>386</v>
      </c>
      <c r="L436" s="31">
        <v>380.5</v>
      </c>
      <c r="M436" s="31">
        <v>1.25129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4449.3999999999996</v>
      </c>
      <c r="D437" s="36">
        <v>4449.8666666666659</v>
      </c>
      <c r="E437" s="36">
        <v>4434.7333333333318</v>
      </c>
      <c r="F437" s="36">
        <v>4420.0666666666657</v>
      </c>
      <c r="G437" s="36">
        <v>4404.9333333333316</v>
      </c>
      <c r="H437" s="36">
        <v>4464.5333333333319</v>
      </c>
      <c r="I437" s="36">
        <v>4479.6666666666652</v>
      </c>
      <c r="J437" s="36">
        <v>4494.3333333333321</v>
      </c>
      <c r="K437" s="31">
        <v>4465</v>
      </c>
      <c r="L437" s="31">
        <v>4435.2</v>
      </c>
      <c r="M437" s="31">
        <v>1.0570299999999999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673.25</v>
      </c>
      <c r="D438" s="36">
        <v>678.16666666666663</v>
      </c>
      <c r="E438" s="36">
        <v>664.63333333333321</v>
      </c>
      <c r="F438" s="36">
        <v>656.01666666666654</v>
      </c>
      <c r="G438" s="36">
        <v>642.48333333333312</v>
      </c>
      <c r="H438" s="36">
        <v>686.7833333333333</v>
      </c>
      <c r="I438" s="36">
        <v>700.31666666666683</v>
      </c>
      <c r="J438" s="36">
        <v>708.93333333333339</v>
      </c>
      <c r="K438" s="31">
        <v>691.7</v>
      </c>
      <c r="L438" s="31">
        <v>669.55</v>
      </c>
      <c r="M438" s="31">
        <v>1.93133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37.35</v>
      </c>
      <c r="D439" s="36">
        <v>37.683333333333337</v>
      </c>
      <c r="E439" s="36">
        <v>36.766666666666673</v>
      </c>
      <c r="F439" s="36">
        <v>36.183333333333337</v>
      </c>
      <c r="G439" s="36">
        <v>35.266666666666673</v>
      </c>
      <c r="H439" s="36">
        <v>38.266666666666673</v>
      </c>
      <c r="I439" s="36">
        <v>39.18333333333333</v>
      </c>
      <c r="J439" s="36">
        <v>39.766666666666673</v>
      </c>
      <c r="K439" s="31">
        <v>38.6</v>
      </c>
      <c r="L439" s="31">
        <v>37.1</v>
      </c>
      <c r="M439" s="31">
        <v>585.76341000000002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501.35</v>
      </c>
      <c r="D440" s="36">
        <v>490.4666666666667</v>
      </c>
      <c r="E440" s="36">
        <v>474.93333333333339</v>
      </c>
      <c r="F440" s="36">
        <v>448.51666666666671</v>
      </c>
      <c r="G440" s="36">
        <v>432.98333333333341</v>
      </c>
      <c r="H440" s="36">
        <v>516.88333333333344</v>
      </c>
      <c r="I440" s="36">
        <v>532.41666666666674</v>
      </c>
      <c r="J440" s="36">
        <v>558.83333333333337</v>
      </c>
      <c r="K440" s="31">
        <v>506</v>
      </c>
      <c r="L440" s="31">
        <v>464.05</v>
      </c>
      <c r="M440" s="31">
        <v>140.75384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696.15</v>
      </c>
      <c r="D441" s="36">
        <v>697.7166666666667</v>
      </c>
      <c r="E441" s="36">
        <v>691.18333333333339</v>
      </c>
      <c r="F441" s="36">
        <v>686.2166666666667</v>
      </c>
      <c r="G441" s="36">
        <v>679.68333333333339</v>
      </c>
      <c r="H441" s="36">
        <v>702.68333333333339</v>
      </c>
      <c r="I441" s="36">
        <v>709.2166666666667</v>
      </c>
      <c r="J441" s="36">
        <v>714.18333333333339</v>
      </c>
      <c r="K441" s="31">
        <v>704.25</v>
      </c>
      <c r="L441" s="31">
        <v>692.75</v>
      </c>
      <c r="M441" s="31">
        <v>9.4177599999999995</v>
      </c>
      <c r="N441" s="1"/>
      <c r="O441" s="1"/>
    </row>
    <row r="442" spans="1:15" ht="12.75" customHeight="1">
      <c r="A442" s="33">
        <v>432</v>
      </c>
      <c r="B442" s="53" t="s">
        <v>858</v>
      </c>
      <c r="C442" s="31">
        <v>506.7</v>
      </c>
      <c r="D442" s="36">
        <v>506.7166666666667</v>
      </c>
      <c r="E442" s="36">
        <v>503.43333333333339</v>
      </c>
      <c r="F442" s="36">
        <v>500.16666666666669</v>
      </c>
      <c r="G442" s="36">
        <v>496.88333333333338</v>
      </c>
      <c r="H442" s="36">
        <v>509.98333333333341</v>
      </c>
      <c r="I442" s="36">
        <v>513.26666666666665</v>
      </c>
      <c r="J442" s="36">
        <v>516.53333333333342</v>
      </c>
      <c r="K442" s="31">
        <v>510</v>
      </c>
      <c r="L442" s="31">
        <v>503.45</v>
      </c>
      <c r="M442" s="31">
        <v>0.61734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1073</v>
      </c>
      <c r="D443" s="36">
        <v>1103.6666666666667</v>
      </c>
      <c r="E443" s="36">
        <v>1029.3333333333335</v>
      </c>
      <c r="F443" s="36">
        <v>985.66666666666674</v>
      </c>
      <c r="G443" s="36">
        <v>911.33333333333348</v>
      </c>
      <c r="H443" s="36">
        <v>1147.3333333333335</v>
      </c>
      <c r="I443" s="36">
        <v>1221.666666666667</v>
      </c>
      <c r="J443" s="36">
        <v>1265.3333333333335</v>
      </c>
      <c r="K443" s="31">
        <v>1178</v>
      </c>
      <c r="L443" s="31">
        <v>1060</v>
      </c>
      <c r="M443" s="31">
        <v>77.431169999999995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1008.4</v>
      </c>
      <c r="D444" s="36">
        <v>1011.2999999999998</v>
      </c>
      <c r="E444" s="36">
        <v>1003.2999999999997</v>
      </c>
      <c r="F444" s="36">
        <v>998.19999999999993</v>
      </c>
      <c r="G444" s="36">
        <v>990.19999999999982</v>
      </c>
      <c r="H444" s="36">
        <v>1016.3999999999996</v>
      </c>
      <c r="I444" s="36">
        <v>1024.3999999999999</v>
      </c>
      <c r="J444" s="36">
        <v>1029.4999999999995</v>
      </c>
      <c r="K444" s="31">
        <v>1019.3</v>
      </c>
      <c r="L444" s="31">
        <v>1006.2</v>
      </c>
      <c r="M444" s="31">
        <v>11.24981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1749.65</v>
      </c>
      <c r="D445" s="36">
        <v>1742.7666666666664</v>
      </c>
      <c r="E445" s="36">
        <v>1727.9833333333329</v>
      </c>
      <c r="F445" s="36">
        <v>1706.3166666666664</v>
      </c>
      <c r="G445" s="36">
        <v>1691.5333333333328</v>
      </c>
      <c r="H445" s="36">
        <v>1764.4333333333329</v>
      </c>
      <c r="I445" s="36">
        <v>1779.2166666666667</v>
      </c>
      <c r="J445" s="36">
        <v>1800.883333333333</v>
      </c>
      <c r="K445" s="31">
        <v>1757.55</v>
      </c>
      <c r="L445" s="31">
        <v>1721.1</v>
      </c>
      <c r="M445" s="31">
        <v>6.6090200000000001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3667.25</v>
      </c>
      <c r="D446" s="36">
        <v>3657.6166666666668</v>
      </c>
      <c r="E446" s="36">
        <v>3637.2333333333336</v>
      </c>
      <c r="F446" s="36">
        <v>3607.2166666666667</v>
      </c>
      <c r="G446" s="36">
        <v>3586.8333333333335</v>
      </c>
      <c r="H446" s="36">
        <v>3687.6333333333337</v>
      </c>
      <c r="I446" s="36">
        <v>3708.0166666666669</v>
      </c>
      <c r="J446" s="36">
        <v>3738.0333333333338</v>
      </c>
      <c r="K446" s="31">
        <v>3678</v>
      </c>
      <c r="L446" s="31">
        <v>3627.6</v>
      </c>
      <c r="M446" s="31">
        <v>32.903959999999998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950.45</v>
      </c>
      <c r="D447" s="36">
        <v>951.7833333333333</v>
      </c>
      <c r="E447" s="36">
        <v>942.76666666666665</v>
      </c>
      <c r="F447" s="36">
        <v>935.08333333333337</v>
      </c>
      <c r="G447" s="36">
        <v>926.06666666666672</v>
      </c>
      <c r="H447" s="36">
        <v>959.46666666666658</v>
      </c>
      <c r="I447" s="36">
        <v>968.48333333333323</v>
      </c>
      <c r="J447" s="36">
        <v>976.16666666666652</v>
      </c>
      <c r="K447" s="31">
        <v>960.8</v>
      </c>
      <c r="L447" s="31">
        <v>944.1</v>
      </c>
      <c r="M447" s="31">
        <v>19.80762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8985.65</v>
      </c>
      <c r="D448" s="36">
        <v>9029.6333333333332</v>
      </c>
      <c r="E448" s="36">
        <v>8876.0166666666664</v>
      </c>
      <c r="F448" s="36">
        <v>8766.3833333333332</v>
      </c>
      <c r="G448" s="36">
        <v>8612.7666666666664</v>
      </c>
      <c r="H448" s="36">
        <v>9139.2666666666664</v>
      </c>
      <c r="I448" s="36">
        <v>9292.8833333333314</v>
      </c>
      <c r="J448" s="36">
        <v>9402.5166666666664</v>
      </c>
      <c r="K448" s="31">
        <v>9183.25</v>
      </c>
      <c r="L448" s="31">
        <v>8920</v>
      </c>
      <c r="M448" s="31">
        <v>3.7638600000000002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4270.55</v>
      </c>
      <c r="D449" s="36">
        <v>4302.5166666666664</v>
      </c>
      <c r="E449" s="36">
        <v>4228.0333333333328</v>
      </c>
      <c r="F449" s="36">
        <v>4185.5166666666664</v>
      </c>
      <c r="G449" s="36">
        <v>4111.0333333333328</v>
      </c>
      <c r="H449" s="36">
        <v>4345.0333333333328</v>
      </c>
      <c r="I449" s="36">
        <v>4419.5166666666664</v>
      </c>
      <c r="J449" s="36">
        <v>4462.0333333333328</v>
      </c>
      <c r="K449" s="31">
        <v>4377</v>
      </c>
      <c r="L449" s="31">
        <v>4260</v>
      </c>
      <c r="M449" s="31">
        <v>2.35223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487.1</v>
      </c>
      <c r="D450" s="36">
        <v>486.59999999999997</v>
      </c>
      <c r="E450" s="36">
        <v>485.19999999999993</v>
      </c>
      <c r="F450" s="36">
        <v>483.29999999999995</v>
      </c>
      <c r="G450" s="36">
        <v>481.89999999999992</v>
      </c>
      <c r="H450" s="36">
        <v>488.49999999999994</v>
      </c>
      <c r="I450" s="36">
        <v>489.89999999999992</v>
      </c>
      <c r="J450" s="36">
        <v>491.79999999999995</v>
      </c>
      <c r="K450" s="31">
        <v>488</v>
      </c>
      <c r="L450" s="31">
        <v>484.7</v>
      </c>
      <c r="M450" s="31">
        <v>15.309519999999999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719.75</v>
      </c>
      <c r="D451" s="36">
        <v>721.01666666666677</v>
      </c>
      <c r="E451" s="36">
        <v>717.33333333333348</v>
      </c>
      <c r="F451" s="36">
        <v>714.91666666666674</v>
      </c>
      <c r="G451" s="36">
        <v>711.23333333333346</v>
      </c>
      <c r="H451" s="36">
        <v>723.43333333333351</v>
      </c>
      <c r="I451" s="36">
        <v>727.11666666666667</v>
      </c>
      <c r="J451" s="36">
        <v>729.53333333333353</v>
      </c>
      <c r="K451" s="31">
        <v>724.7</v>
      </c>
      <c r="L451" s="31">
        <v>718.6</v>
      </c>
      <c r="M451" s="31">
        <v>67.323520000000002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335.4</v>
      </c>
      <c r="D452" s="36">
        <v>337.43333333333334</v>
      </c>
      <c r="E452" s="36">
        <v>332.9666666666667</v>
      </c>
      <c r="F452" s="36">
        <v>330.53333333333336</v>
      </c>
      <c r="G452" s="36">
        <v>326.06666666666672</v>
      </c>
      <c r="H452" s="36">
        <v>339.86666666666667</v>
      </c>
      <c r="I452" s="36">
        <v>344.33333333333326</v>
      </c>
      <c r="J452" s="36">
        <v>346.76666666666665</v>
      </c>
      <c r="K452" s="31">
        <v>341.9</v>
      </c>
      <c r="L452" s="31">
        <v>335</v>
      </c>
      <c r="M452" s="31">
        <v>165.60229000000001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132</v>
      </c>
      <c r="D453" s="36">
        <v>132.25</v>
      </c>
      <c r="E453" s="36">
        <v>131.25</v>
      </c>
      <c r="F453" s="36">
        <v>130.5</v>
      </c>
      <c r="G453" s="36">
        <v>129.5</v>
      </c>
      <c r="H453" s="36">
        <v>133</v>
      </c>
      <c r="I453" s="36">
        <v>134</v>
      </c>
      <c r="J453" s="36">
        <v>134.75</v>
      </c>
      <c r="K453" s="31">
        <v>133.25</v>
      </c>
      <c r="L453" s="31">
        <v>131.5</v>
      </c>
      <c r="M453" s="31">
        <v>433.72143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91.75</v>
      </c>
      <c r="D454" s="36">
        <v>91.583333333333329</v>
      </c>
      <c r="E454" s="36">
        <v>89.966666666666654</v>
      </c>
      <c r="F454" s="36">
        <v>88.183333333333323</v>
      </c>
      <c r="G454" s="36">
        <v>86.566666666666649</v>
      </c>
      <c r="H454" s="36">
        <v>93.36666666666666</v>
      </c>
      <c r="I454" s="36">
        <v>94.983333333333334</v>
      </c>
      <c r="J454" s="36">
        <v>96.766666666666666</v>
      </c>
      <c r="K454" s="31">
        <v>93.2</v>
      </c>
      <c r="L454" s="31">
        <v>89.8</v>
      </c>
      <c r="M454" s="31">
        <v>64.340580000000003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1403.4</v>
      </c>
      <c r="D455" s="36">
        <v>1403.3</v>
      </c>
      <c r="E455" s="36">
        <v>1394.1</v>
      </c>
      <c r="F455" s="36">
        <v>1384.8</v>
      </c>
      <c r="G455" s="36">
        <v>1375.6</v>
      </c>
      <c r="H455" s="36">
        <v>1412.6</v>
      </c>
      <c r="I455" s="36">
        <v>1421.8000000000002</v>
      </c>
      <c r="J455" s="36">
        <v>1431.1</v>
      </c>
      <c r="K455" s="31">
        <v>1412.5</v>
      </c>
      <c r="L455" s="31">
        <v>1394</v>
      </c>
      <c r="M455" s="31">
        <v>0.24492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376.85</v>
      </c>
      <c r="D456" s="36">
        <v>377.61666666666662</v>
      </c>
      <c r="E456" s="36">
        <v>374.03333333333325</v>
      </c>
      <c r="F456" s="36">
        <v>371.21666666666664</v>
      </c>
      <c r="G456" s="36">
        <v>367.63333333333327</v>
      </c>
      <c r="H456" s="36">
        <v>380.43333333333322</v>
      </c>
      <c r="I456" s="36">
        <v>384.01666666666659</v>
      </c>
      <c r="J456" s="36">
        <v>386.8333333333332</v>
      </c>
      <c r="K456" s="31">
        <v>381.2</v>
      </c>
      <c r="L456" s="31">
        <v>374.8</v>
      </c>
      <c r="M456" s="31">
        <v>0.87566999999999995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2580.6999999999998</v>
      </c>
      <c r="D457" s="36">
        <v>2542.3333333333335</v>
      </c>
      <c r="E457" s="36">
        <v>2489.4666666666672</v>
      </c>
      <c r="F457" s="36">
        <v>2398.2333333333336</v>
      </c>
      <c r="G457" s="36">
        <v>2345.3666666666672</v>
      </c>
      <c r="H457" s="36">
        <v>2633.5666666666671</v>
      </c>
      <c r="I457" s="36">
        <v>2686.4333333333329</v>
      </c>
      <c r="J457" s="36">
        <v>2777.666666666667</v>
      </c>
      <c r="K457" s="31">
        <v>2595.1999999999998</v>
      </c>
      <c r="L457" s="31">
        <v>2451.1</v>
      </c>
      <c r="M457" s="31">
        <v>1.0405599999999999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1264.7</v>
      </c>
      <c r="D458" s="36">
        <v>1254.8833333333334</v>
      </c>
      <c r="E458" s="36">
        <v>1239.9666666666669</v>
      </c>
      <c r="F458" s="36">
        <v>1215.2333333333336</v>
      </c>
      <c r="G458" s="36">
        <v>1200.3166666666671</v>
      </c>
      <c r="H458" s="36">
        <v>1279.6166666666668</v>
      </c>
      <c r="I458" s="36">
        <v>1294.5333333333333</v>
      </c>
      <c r="J458" s="36">
        <v>1319.2666666666667</v>
      </c>
      <c r="K458" s="31">
        <v>1269.8</v>
      </c>
      <c r="L458" s="31">
        <v>1230.1500000000001</v>
      </c>
      <c r="M458" s="31">
        <v>52.877330000000001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817.1</v>
      </c>
      <c r="D459" s="36">
        <v>819.20000000000016</v>
      </c>
      <c r="E459" s="36">
        <v>810.45000000000027</v>
      </c>
      <c r="F459" s="36">
        <v>803.80000000000007</v>
      </c>
      <c r="G459" s="36">
        <v>795.05000000000018</v>
      </c>
      <c r="H459" s="36">
        <v>825.85000000000036</v>
      </c>
      <c r="I459" s="36">
        <v>834.60000000000014</v>
      </c>
      <c r="J459" s="36">
        <v>841.25000000000045</v>
      </c>
      <c r="K459" s="31">
        <v>827.95</v>
      </c>
      <c r="L459" s="31">
        <v>812.55</v>
      </c>
      <c r="M459" s="31">
        <v>2.8078099999999999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230.55</v>
      </c>
      <c r="D460" s="36">
        <v>232.53333333333333</v>
      </c>
      <c r="E460" s="36">
        <v>227.06666666666666</v>
      </c>
      <c r="F460" s="36">
        <v>223.58333333333334</v>
      </c>
      <c r="G460" s="36">
        <v>218.11666666666667</v>
      </c>
      <c r="H460" s="36">
        <v>236.01666666666665</v>
      </c>
      <c r="I460" s="36">
        <v>241.48333333333329</v>
      </c>
      <c r="J460" s="36">
        <v>244.96666666666664</v>
      </c>
      <c r="K460" s="31">
        <v>238</v>
      </c>
      <c r="L460" s="31">
        <v>229.05</v>
      </c>
      <c r="M460" s="31">
        <v>10.80086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1041.45</v>
      </c>
      <c r="D461" s="36">
        <v>1045.4833333333333</v>
      </c>
      <c r="E461" s="36">
        <v>1032.7666666666667</v>
      </c>
      <c r="F461" s="36">
        <v>1024.0833333333333</v>
      </c>
      <c r="G461" s="36">
        <v>1011.3666666666666</v>
      </c>
      <c r="H461" s="36">
        <v>1054.1666666666667</v>
      </c>
      <c r="I461" s="36">
        <v>1066.8833333333334</v>
      </c>
      <c r="J461" s="36">
        <v>1075.5666666666668</v>
      </c>
      <c r="K461" s="31">
        <v>1058.2</v>
      </c>
      <c r="L461" s="31">
        <v>1036.8</v>
      </c>
      <c r="M461" s="31">
        <v>4.4089200000000002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2705</v>
      </c>
      <c r="D462" s="36">
        <v>2714.65</v>
      </c>
      <c r="E462" s="36">
        <v>2691.3500000000004</v>
      </c>
      <c r="F462" s="36">
        <v>2677.7000000000003</v>
      </c>
      <c r="G462" s="36">
        <v>2654.4000000000005</v>
      </c>
      <c r="H462" s="36">
        <v>2728.3</v>
      </c>
      <c r="I462" s="36">
        <v>2751.6000000000004</v>
      </c>
      <c r="J462" s="36">
        <v>2765.25</v>
      </c>
      <c r="K462" s="31">
        <v>2737.95</v>
      </c>
      <c r="L462" s="31">
        <v>2701</v>
      </c>
      <c r="M462" s="31">
        <v>0.54656000000000005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3201.95</v>
      </c>
      <c r="D463" s="36">
        <v>3203.2000000000003</v>
      </c>
      <c r="E463" s="36">
        <v>3185.4000000000005</v>
      </c>
      <c r="F463" s="36">
        <v>3168.8500000000004</v>
      </c>
      <c r="G463" s="36">
        <v>3151.0500000000006</v>
      </c>
      <c r="H463" s="36">
        <v>3219.7500000000005</v>
      </c>
      <c r="I463" s="36">
        <v>3237.5500000000006</v>
      </c>
      <c r="J463" s="36">
        <v>3254.1000000000004</v>
      </c>
      <c r="K463" s="31">
        <v>3221</v>
      </c>
      <c r="L463" s="31">
        <v>3186.65</v>
      </c>
      <c r="M463" s="31">
        <v>0.28675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3591.4</v>
      </c>
      <c r="D464" s="36">
        <v>3607.5833333333335</v>
      </c>
      <c r="E464" s="36">
        <v>3568.166666666667</v>
      </c>
      <c r="F464" s="36">
        <v>3544.9333333333334</v>
      </c>
      <c r="G464" s="36">
        <v>3505.5166666666669</v>
      </c>
      <c r="H464" s="36">
        <v>3630.8166666666671</v>
      </c>
      <c r="I464" s="36">
        <v>3670.233333333334</v>
      </c>
      <c r="J464" s="36">
        <v>3693.4666666666672</v>
      </c>
      <c r="K464" s="31">
        <v>3647</v>
      </c>
      <c r="L464" s="31">
        <v>3584.35</v>
      </c>
      <c r="M464" s="31">
        <v>9.9276199999999992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2103.4</v>
      </c>
      <c r="D465" s="36">
        <v>2095.6166666666663</v>
      </c>
      <c r="E465" s="36">
        <v>2081.2333333333327</v>
      </c>
      <c r="F465" s="36">
        <v>2059.0666666666662</v>
      </c>
      <c r="G465" s="36">
        <v>2044.6833333333325</v>
      </c>
      <c r="H465" s="36">
        <v>2117.7833333333328</v>
      </c>
      <c r="I465" s="36">
        <v>2132.166666666667</v>
      </c>
      <c r="J465" s="36">
        <v>2154.333333333333</v>
      </c>
      <c r="K465" s="31">
        <v>2110</v>
      </c>
      <c r="L465" s="31">
        <v>2073.4499999999998</v>
      </c>
      <c r="M465" s="31">
        <v>1.8398000000000001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912.7</v>
      </c>
      <c r="D466" s="36">
        <v>914.26666666666677</v>
      </c>
      <c r="E466" s="36">
        <v>902.83333333333348</v>
      </c>
      <c r="F466" s="36">
        <v>892.9666666666667</v>
      </c>
      <c r="G466" s="36">
        <v>881.53333333333342</v>
      </c>
      <c r="H466" s="36">
        <v>924.13333333333355</v>
      </c>
      <c r="I466" s="36">
        <v>935.56666666666672</v>
      </c>
      <c r="J466" s="36">
        <v>945.43333333333362</v>
      </c>
      <c r="K466" s="31">
        <v>925.7</v>
      </c>
      <c r="L466" s="31">
        <v>904.4</v>
      </c>
      <c r="M466" s="31">
        <v>5.2289700000000003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812.3</v>
      </c>
      <c r="D467" s="36">
        <v>815.0333333333333</v>
      </c>
      <c r="E467" s="36">
        <v>803.26666666666665</v>
      </c>
      <c r="F467" s="36">
        <v>794.23333333333335</v>
      </c>
      <c r="G467" s="36">
        <v>782.4666666666667</v>
      </c>
      <c r="H467" s="36">
        <v>824.06666666666661</v>
      </c>
      <c r="I467" s="36">
        <v>835.83333333333326</v>
      </c>
      <c r="J467" s="36">
        <v>844.86666666666656</v>
      </c>
      <c r="K467" s="31">
        <v>826.8</v>
      </c>
      <c r="L467" s="31">
        <v>806</v>
      </c>
      <c r="M467" s="31">
        <v>0.50112999999999996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2984.75</v>
      </c>
      <c r="D468" s="36">
        <v>2974.75</v>
      </c>
      <c r="E468" s="36">
        <v>2954.5</v>
      </c>
      <c r="F468" s="36">
        <v>2924.25</v>
      </c>
      <c r="G468" s="36">
        <v>2904</v>
      </c>
      <c r="H468" s="36">
        <v>3005</v>
      </c>
      <c r="I468" s="36">
        <v>3025.25</v>
      </c>
      <c r="J468" s="36">
        <v>3055.5</v>
      </c>
      <c r="K468" s="31">
        <v>2995</v>
      </c>
      <c r="L468" s="31">
        <v>2944.5</v>
      </c>
      <c r="M468" s="31">
        <v>4.2539999999999996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37.1</v>
      </c>
      <c r="D469" s="36">
        <v>37.233333333333334</v>
      </c>
      <c r="E469" s="36">
        <v>36.866666666666667</v>
      </c>
      <c r="F469" s="36">
        <v>36.633333333333333</v>
      </c>
      <c r="G469" s="36">
        <v>36.266666666666666</v>
      </c>
      <c r="H469" s="36">
        <v>37.466666666666669</v>
      </c>
      <c r="I469" s="36">
        <v>37.833333333333343</v>
      </c>
      <c r="J469" s="36">
        <v>38.06666666666667</v>
      </c>
      <c r="K469" s="31">
        <v>37.6</v>
      </c>
      <c r="L469" s="31">
        <v>37</v>
      </c>
      <c r="M469" s="31">
        <v>88.283460000000005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338.15</v>
      </c>
      <c r="D470" s="36">
        <v>343.05</v>
      </c>
      <c r="E470" s="36">
        <v>332.1</v>
      </c>
      <c r="F470" s="36">
        <v>326.05</v>
      </c>
      <c r="G470" s="36">
        <v>315.10000000000002</v>
      </c>
      <c r="H470" s="36">
        <v>349.1</v>
      </c>
      <c r="I470" s="36">
        <v>360.04999999999995</v>
      </c>
      <c r="J470" s="36">
        <v>366.1</v>
      </c>
      <c r="K470" s="31">
        <v>354</v>
      </c>
      <c r="L470" s="31">
        <v>337</v>
      </c>
      <c r="M470" s="31">
        <v>13.88139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415.2</v>
      </c>
      <c r="D471" s="36">
        <v>415.25</v>
      </c>
      <c r="E471" s="36">
        <v>408</v>
      </c>
      <c r="F471" s="36">
        <v>400.8</v>
      </c>
      <c r="G471" s="36">
        <v>393.55</v>
      </c>
      <c r="H471" s="36">
        <v>422.45</v>
      </c>
      <c r="I471" s="36">
        <v>429.7</v>
      </c>
      <c r="J471" s="36">
        <v>436.9</v>
      </c>
      <c r="K471" s="31">
        <v>422.5</v>
      </c>
      <c r="L471" s="31">
        <v>408.05</v>
      </c>
      <c r="M471" s="31">
        <v>6.6899600000000001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758.4</v>
      </c>
      <c r="D472" s="36">
        <v>759.80000000000007</v>
      </c>
      <c r="E472" s="36">
        <v>755.60000000000014</v>
      </c>
      <c r="F472" s="36">
        <v>752.80000000000007</v>
      </c>
      <c r="G472" s="36">
        <v>748.60000000000014</v>
      </c>
      <c r="H472" s="36">
        <v>762.60000000000014</v>
      </c>
      <c r="I472" s="36">
        <v>766.80000000000018</v>
      </c>
      <c r="J472" s="36">
        <v>769.60000000000014</v>
      </c>
      <c r="K472" s="31">
        <v>764</v>
      </c>
      <c r="L472" s="31">
        <v>757</v>
      </c>
      <c r="M472" s="31">
        <v>0.61458000000000002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3711.55</v>
      </c>
      <c r="D473" s="36">
        <v>3719.5166666666664</v>
      </c>
      <c r="E473" s="36">
        <v>3682.083333333333</v>
      </c>
      <c r="F473" s="36">
        <v>3652.6166666666668</v>
      </c>
      <c r="G473" s="36">
        <v>3615.1833333333334</v>
      </c>
      <c r="H473" s="36">
        <v>3748.9833333333327</v>
      </c>
      <c r="I473" s="36">
        <v>3786.4166666666661</v>
      </c>
      <c r="J473" s="36">
        <v>3815.8833333333323</v>
      </c>
      <c r="K473" s="31">
        <v>3756.95</v>
      </c>
      <c r="L473" s="31">
        <v>3690.05</v>
      </c>
      <c r="M473" s="31">
        <v>2.0488499999999998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50.55</v>
      </c>
      <c r="D474" s="36">
        <v>50.583333333333336</v>
      </c>
      <c r="E474" s="36">
        <v>49.766666666666673</v>
      </c>
      <c r="F474" s="36">
        <v>48.983333333333334</v>
      </c>
      <c r="G474" s="36">
        <v>48.166666666666671</v>
      </c>
      <c r="H474" s="36">
        <v>51.366666666666674</v>
      </c>
      <c r="I474" s="36">
        <v>52.183333333333337</v>
      </c>
      <c r="J474" s="36">
        <v>52.966666666666676</v>
      </c>
      <c r="K474" s="31">
        <v>51.4</v>
      </c>
      <c r="L474" s="31">
        <v>49.8</v>
      </c>
      <c r="M474" s="31">
        <v>81.916709999999995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2048.75</v>
      </c>
      <c r="D475" s="36">
        <v>2037.7833333333335</v>
      </c>
      <c r="E475" s="36">
        <v>2017.0666666666671</v>
      </c>
      <c r="F475" s="36">
        <v>1985.3833333333334</v>
      </c>
      <c r="G475" s="36">
        <v>1964.666666666667</v>
      </c>
      <c r="H475" s="36">
        <v>2069.4666666666672</v>
      </c>
      <c r="I475" s="36">
        <v>2090.1833333333338</v>
      </c>
      <c r="J475" s="36">
        <v>2121.8666666666672</v>
      </c>
      <c r="K475" s="31">
        <v>2058.5</v>
      </c>
      <c r="L475" s="31">
        <v>2006.1</v>
      </c>
      <c r="M475" s="31">
        <v>10.663029999999999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40.25</v>
      </c>
      <c r="D476" s="36">
        <v>40.31666666666667</v>
      </c>
      <c r="E476" s="36">
        <v>39.983333333333341</v>
      </c>
      <c r="F476" s="36">
        <v>39.716666666666669</v>
      </c>
      <c r="G476" s="36">
        <v>39.38333333333334</v>
      </c>
      <c r="H476" s="36">
        <v>40.583333333333343</v>
      </c>
      <c r="I476" s="36">
        <v>40.916666666666671</v>
      </c>
      <c r="J476" s="36">
        <v>41.183333333333344</v>
      </c>
      <c r="K476" s="31">
        <v>40.65</v>
      </c>
      <c r="L476" s="31">
        <v>40.049999999999997</v>
      </c>
      <c r="M476" s="31">
        <v>92.458079999999995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473.05</v>
      </c>
      <c r="D477" s="36">
        <v>473.33333333333331</v>
      </c>
      <c r="E477" s="36">
        <v>470.01666666666665</v>
      </c>
      <c r="F477" s="36">
        <v>466.98333333333335</v>
      </c>
      <c r="G477" s="36">
        <v>463.66666666666669</v>
      </c>
      <c r="H477" s="36">
        <v>476.36666666666662</v>
      </c>
      <c r="I477" s="36">
        <v>479.68333333333334</v>
      </c>
      <c r="J477" s="36">
        <v>482.71666666666658</v>
      </c>
      <c r="K477" s="31">
        <v>476.65</v>
      </c>
      <c r="L477" s="31">
        <v>470.3</v>
      </c>
      <c r="M477" s="31">
        <v>1.3284199999999999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9963.2999999999993</v>
      </c>
      <c r="D478" s="36">
        <v>9910.1</v>
      </c>
      <c r="E478" s="36">
        <v>9830.2000000000007</v>
      </c>
      <c r="F478" s="36">
        <v>9697.1</v>
      </c>
      <c r="G478" s="36">
        <v>9617.2000000000007</v>
      </c>
      <c r="H478" s="36">
        <v>10043.200000000001</v>
      </c>
      <c r="I478" s="36">
        <v>10123.099999999999</v>
      </c>
      <c r="J478" s="36">
        <v>10256.200000000001</v>
      </c>
      <c r="K478" s="31">
        <v>9990</v>
      </c>
      <c r="L478" s="31">
        <v>9777</v>
      </c>
      <c r="M478" s="31">
        <v>7.1041499999999997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123.65</v>
      </c>
      <c r="D479" s="36">
        <v>123.34999999999998</v>
      </c>
      <c r="E479" s="36">
        <v>122.14999999999996</v>
      </c>
      <c r="F479" s="36">
        <v>120.64999999999998</v>
      </c>
      <c r="G479" s="36">
        <v>119.44999999999996</v>
      </c>
      <c r="H479" s="36">
        <v>124.84999999999997</v>
      </c>
      <c r="I479" s="36">
        <v>126.04999999999998</v>
      </c>
      <c r="J479" s="36">
        <v>127.54999999999997</v>
      </c>
      <c r="K479" s="31">
        <v>124.55</v>
      </c>
      <c r="L479" s="31">
        <v>121.85</v>
      </c>
      <c r="M479" s="31">
        <v>157.36169000000001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1715.6</v>
      </c>
      <c r="D480" s="36">
        <v>1713.95</v>
      </c>
      <c r="E480" s="36">
        <v>1701.65</v>
      </c>
      <c r="F480" s="36">
        <v>1687.7</v>
      </c>
      <c r="G480" s="36">
        <v>1675.4</v>
      </c>
      <c r="H480" s="36">
        <v>1727.9</v>
      </c>
      <c r="I480" s="36">
        <v>1740.1999999999998</v>
      </c>
      <c r="J480" s="36">
        <v>1754.15</v>
      </c>
      <c r="K480" s="31">
        <v>1726.25</v>
      </c>
      <c r="L480" s="31">
        <v>1700</v>
      </c>
      <c r="M480" s="31">
        <v>1.72715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1084.8</v>
      </c>
      <c r="D481" s="36">
        <v>1083.75</v>
      </c>
      <c r="E481" s="36">
        <v>1077.5999999999999</v>
      </c>
      <c r="F481" s="36">
        <v>1070.3999999999999</v>
      </c>
      <c r="G481" s="36">
        <v>1064.2499999999998</v>
      </c>
      <c r="H481" s="36">
        <v>1090.95</v>
      </c>
      <c r="I481" s="36">
        <v>1097.1000000000001</v>
      </c>
      <c r="J481" s="31">
        <v>1104.3000000000002</v>
      </c>
      <c r="K481" s="31">
        <v>1089.9000000000001</v>
      </c>
      <c r="L481" s="31">
        <v>1076.55</v>
      </c>
      <c r="M481" s="53">
        <v>20.777909999999999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647.95000000000005</v>
      </c>
      <c r="D482" s="36">
        <v>655.31666666666672</v>
      </c>
      <c r="E482" s="36">
        <v>636.63333333333344</v>
      </c>
      <c r="F482" s="36">
        <v>625.31666666666672</v>
      </c>
      <c r="G482" s="36">
        <v>606.63333333333344</v>
      </c>
      <c r="H482" s="36">
        <v>666.63333333333344</v>
      </c>
      <c r="I482" s="36">
        <v>685.31666666666661</v>
      </c>
      <c r="J482" s="31">
        <v>696.63333333333344</v>
      </c>
      <c r="K482" s="31">
        <v>674</v>
      </c>
      <c r="L482" s="31">
        <v>644</v>
      </c>
      <c r="M482" s="53">
        <v>6.5210299999999997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599.15</v>
      </c>
      <c r="D483" s="36">
        <v>599.88333333333333</v>
      </c>
      <c r="E483" s="36">
        <v>595.76666666666665</v>
      </c>
      <c r="F483" s="36">
        <v>592.38333333333333</v>
      </c>
      <c r="G483" s="36">
        <v>588.26666666666665</v>
      </c>
      <c r="H483" s="36">
        <v>603.26666666666665</v>
      </c>
      <c r="I483" s="36">
        <v>607.38333333333321</v>
      </c>
      <c r="J483" s="36">
        <v>610.76666666666665</v>
      </c>
      <c r="K483" s="31">
        <v>604</v>
      </c>
      <c r="L483" s="31">
        <v>596.5</v>
      </c>
      <c r="M483" s="31">
        <v>20.269939999999998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830.45</v>
      </c>
      <c r="D484" s="36">
        <v>831.33333333333337</v>
      </c>
      <c r="E484" s="36">
        <v>824.66666666666674</v>
      </c>
      <c r="F484" s="36">
        <v>818.88333333333333</v>
      </c>
      <c r="G484" s="36">
        <v>812.2166666666667</v>
      </c>
      <c r="H484" s="36">
        <v>837.11666666666679</v>
      </c>
      <c r="I484" s="36">
        <v>843.78333333333353</v>
      </c>
      <c r="J484" s="31">
        <v>849.56666666666683</v>
      </c>
      <c r="K484" s="31">
        <v>838</v>
      </c>
      <c r="L484" s="31">
        <v>825.55</v>
      </c>
      <c r="M484" s="53">
        <v>0.79374999999999996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639.79999999999995</v>
      </c>
      <c r="D485" s="36">
        <v>648.0333333333333</v>
      </c>
      <c r="E485" s="36">
        <v>628.26666666666665</v>
      </c>
      <c r="F485" s="36">
        <v>616.73333333333335</v>
      </c>
      <c r="G485" s="36">
        <v>596.9666666666667</v>
      </c>
      <c r="H485" s="36">
        <v>659.56666666666661</v>
      </c>
      <c r="I485" s="36">
        <v>679.33333333333326</v>
      </c>
      <c r="J485" s="36">
        <v>690.86666666666656</v>
      </c>
      <c r="K485" s="31">
        <v>667.8</v>
      </c>
      <c r="L485" s="31">
        <v>636.5</v>
      </c>
      <c r="M485" s="31">
        <v>16.26125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407.5</v>
      </c>
      <c r="D486" s="36">
        <v>408.34999999999997</v>
      </c>
      <c r="E486" s="36">
        <v>404.34999999999991</v>
      </c>
      <c r="F486" s="36">
        <v>401.19999999999993</v>
      </c>
      <c r="G486" s="36">
        <v>397.19999999999987</v>
      </c>
      <c r="H486" s="36">
        <v>411.49999999999994</v>
      </c>
      <c r="I486" s="36">
        <v>415.50000000000006</v>
      </c>
      <c r="J486" s="36">
        <v>418.65</v>
      </c>
      <c r="K486" s="31">
        <v>412.35</v>
      </c>
      <c r="L486" s="31">
        <v>405.2</v>
      </c>
      <c r="M486" s="31">
        <v>3.1301600000000001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396.05</v>
      </c>
      <c r="D487" s="36">
        <v>396.56666666666666</v>
      </c>
      <c r="E487" s="36">
        <v>392.48333333333335</v>
      </c>
      <c r="F487" s="36">
        <v>388.91666666666669</v>
      </c>
      <c r="G487" s="36">
        <v>384.83333333333337</v>
      </c>
      <c r="H487" s="36">
        <v>400.13333333333333</v>
      </c>
      <c r="I487" s="36">
        <v>404.2166666666667</v>
      </c>
      <c r="J487" s="36">
        <v>407.7833333333333</v>
      </c>
      <c r="K487" s="31">
        <v>400.65</v>
      </c>
      <c r="L487" s="31">
        <v>393</v>
      </c>
      <c r="M487" s="31">
        <v>1.6173299999999999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530.9</v>
      </c>
      <c r="D488" s="36">
        <v>533.83333333333337</v>
      </c>
      <c r="E488" s="36">
        <v>525.66666666666674</v>
      </c>
      <c r="F488" s="36">
        <v>520.43333333333339</v>
      </c>
      <c r="G488" s="36">
        <v>512.26666666666677</v>
      </c>
      <c r="H488" s="36">
        <v>539.06666666666672</v>
      </c>
      <c r="I488" s="36">
        <v>547.23333333333346</v>
      </c>
      <c r="J488" s="36">
        <v>552.4666666666667</v>
      </c>
      <c r="K488" s="31">
        <v>542</v>
      </c>
      <c r="L488" s="31">
        <v>528.6</v>
      </c>
      <c r="M488" s="31">
        <v>3.1067999999999998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1104.2</v>
      </c>
      <c r="D489" s="36">
        <v>1104.3333333333333</v>
      </c>
      <c r="E489" s="36">
        <v>1094.1666666666665</v>
      </c>
      <c r="F489" s="36">
        <v>1084.1333333333332</v>
      </c>
      <c r="G489" s="36">
        <v>1073.9666666666665</v>
      </c>
      <c r="H489" s="36">
        <v>1114.3666666666666</v>
      </c>
      <c r="I489" s="36">
        <v>1124.5333333333331</v>
      </c>
      <c r="J489" s="36">
        <v>1134.5666666666666</v>
      </c>
      <c r="K489" s="31">
        <v>1114.5</v>
      </c>
      <c r="L489" s="31">
        <v>1094.3</v>
      </c>
      <c r="M489" s="31">
        <v>12.320729999999999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1338.95</v>
      </c>
      <c r="D490" s="36">
        <v>1351.8999999999999</v>
      </c>
      <c r="E490" s="36">
        <v>1318.7499999999998</v>
      </c>
      <c r="F490" s="36">
        <v>1298.55</v>
      </c>
      <c r="G490" s="36">
        <v>1265.3999999999999</v>
      </c>
      <c r="H490" s="36">
        <v>1372.0999999999997</v>
      </c>
      <c r="I490" s="36">
        <v>1405.2499999999998</v>
      </c>
      <c r="J490" s="36">
        <v>1425.4499999999996</v>
      </c>
      <c r="K490" s="31">
        <v>1385.05</v>
      </c>
      <c r="L490" s="31">
        <v>1331.7</v>
      </c>
      <c r="M490" s="31">
        <v>4.7842099999999999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254.65</v>
      </c>
      <c r="D491" s="36">
        <v>253.81666666666669</v>
      </c>
      <c r="E491" s="36">
        <v>249.63333333333338</v>
      </c>
      <c r="F491" s="36">
        <v>244.6166666666667</v>
      </c>
      <c r="G491" s="36">
        <v>240.43333333333339</v>
      </c>
      <c r="H491" s="36">
        <v>258.83333333333337</v>
      </c>
      <c r="I491" s="36">
        <v>263.01666666666671</v>
      </c>
      <c r="J491" s="36">
        <v>268.03333333333336</v>
      </c>
      <c r="K491" s="31">
        <v>258</v>
      </c>
      <c r="L491" s="31">
        <v>248.8</v>
      </c>
      <c r="M491" s="31">
        <v>182.71383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293.8</v>
      </c>
      <c r="D492" s="36">
        <v>294.51666666666665</v>
      </c>
      <c r="E492" s="36">
        <v>292.0333333333333</v>
      </c>
      <c r="F492" s="36">
        <v>290.26666666666665</v>
      </c>
      <c r="G492" s="36">
        <v>287.7833333333333</v>
      </c>
      <c r="H492" s="36">
        <v>296.2833333333333</v>
      </c>
      <c r="I492" s="36">
        <v>298.76666666666665</v>
      </c>
      <c r="J492" s="36">
        <v>300.5333333333333</v>
      </c>
      <c r="K492" s="31">
        <v>297</v>
      </c>
      <c r="L492" s="31">
        <v>292.75</v>
      </c>
      <c r="M492" s="31">
        <v>1.1335999999999999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621.75</v>
      </c>
      <c r="D493" s="36">
        <v>624.18333333333328</v>
      </c>
      <c r="E493" s="36">
        <v>614.56666666666661</v>
      </c>
      <c r="F493" s="36">
        <v>607.38333333333333</v>
      </c>
      <c r="G493" s="36">
        <v>597.76666666666665</v>
      </c>
      <c r="H493" s="36">
        <v>631.36666666666656</v>
      </c>
      <c r="I493" s="36">
        <v>640.98333333333312</v>
      </c>
      <c r="J493" s="36">
        <v>648.16666666666652</v>
      </c>
      <c r="K493" s="31">
        <v>633.79999999999995</v>
      </c>
      <c r="L493" s="31">
        <v>617</v>
      </c>
      <c r="M493" s="31">
        <v>1.38903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1711.5</v>
      </c>
      <c r="D494" s="36">
        <v>1711.6166666666668</v>
      </c>
      <c r="E494" s="36">
        <v>1705.2333333333336</v>
      </c>
      <c r="F494" s="36">
        <v>1698.9666666666667</v>
      </c>
      <c r="G494" s="36">
        <v>1692.5833333333335</v>
      </c>
      <c r="H494" s="36">
        <v>1717.8833333333337</v>
      </c>
      <c r="I494" s="36">
        <v>1724.2666666666669</v>
      </c>
      <c r="J494" s="36">
        <v>1730.5333333333338</v>
      </c>
      <c r="K494" s="31">
        <v>1718</v>
      </c>
      <c r="L494" s="31">
        <v>1705.35</v>
      </c>
      <c r="M494" s="31">
        <v>0.50936999999999999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1800.05</v>
      </c>
      <c r="D495" s="36">
        <v>1788.2166666666665</v>
      </c>
      <c r="E495" s="36">
        <v>1767.4333333333329</v>
      </c>
      <c r="F495" s="36">
        <v>1734.8166666666664</v>
      </c>
      <c r="G495" s="36">
        <v>1714.0333333333328</v>
      </c>
      <c r="H495" s="36">
        <v>1820.833333333333</v>
      </c>
      <c r="I495" s="36">
        <v>1841.6166666666663</v>
      </c>
      <c r="J495" s="36">
        <v>1874.2333333333331</v>
      </c>
      <c r="K495" s="31">
        <v>1809</v>
      </c>
      <c r="L495" s="31">
        <v>1755.6</v>
      </c>
      <c r="M495" s="31">
        <v>1.70922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13.95</v>
      </c>
      <c r="D496" s="36">
        <v>13.783333333333331</v>
      </c>
      <c r="E496" s="36">
        <v>13.366666666666664</v>
      </c>
      <c r="F496" s="36">
        <v>12.783333333333331</v>
      </c>
      <c r="G496" s="36">
        <v>12.366666666666664</v>
      </c>
      <c r="H496" s="36">
        <v>14.366666666666664</v>
      </c>
      <c r="I496" s="36">
        <v>14.783333333333331</v>
      </c>
      <c r="J496" s="36">
        <v>15.366666666666664</v>
      </c>
      <c r="K496" s="31">
        <v>14.2</v>
      </c>
      <c r="L496" s="31">
        <v>13.2</v>
      </c>
      <c r="M496" s="31">
        <v>4140.7609599999996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852.8</v>
      </c>
      <c r="D497" s="36">
        <v>854.5333333333333</v>
      </c>
      <c r="E497" s="36">
        <v>847.66666666666663</v>
      </c>
      <c r="F497" s="36">
        <v>842.5333333333333</v>
      </c>
      <c r="G497" s="36">
        <v>835.66666666666663</v>
      </c>
      <c r="H497" s="36">
        <v>859.66666666666663</v>
      </c>
      <c r="I497" s="36">
        <v>866.53333333333342</v>
      </c>
      <c r="J497" s="36">
        <v>871.66666666666663</v>
      </c>
      <c r="K497" s="31">
        <v>861.4</v>
      </c>
      <c r="L497" s="31">
        <v>849.4</v>
      </c>
      <c r="M497" s="31">
        <v>18.058240000000001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533.35</v>
      </c>
      <c r="D498" s="36">
        <v>535.46666666666658</v>
      </c>
      <c r="E498" s="36">
        <v>529.68333333333317</v>
      </c>
      <c r="F498" s="36">
        <v>526.01666666666654</v>
      </c>
      <c r="G498" s="36">
        <v>520.23333333333312</v>
      </c>
      <c r="H498" s="36">
        <v>539.13333333333321</v>
      </c>
      <c r="I498" s="36">
        <v>544.91666666666674</v>
      </c>
      <c r="J498" s="36">
        <v>548.58333333333326</v>
      </c>
      <c r="K498" s="31">
        <v>541.25</v>
      </c>
      <c r="L498" s="31">
        <v>531.79999999999995</v>
      </c>
      <c r="M498" s="31">
        <v>3.4927199999999998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 t="e">
        <v>#N/A</v>
      </c>
      <c r="D499" s="36" t="e">
        <v>#N/A</v>
      </c>
      <c r="E499" s="36" t="e">
        <v>#N/A</v>
      </c>
      <c r="F499" s="36" t="e">
        <v>#N/A</v>
      </c>
      <c r="G499" s="36" t="e">
        <v>#N/A</v>
      </c>
      <c r="H499" s="36" t="e">
        <v>#N/A</v>
      </c>
      <c r="I499" s="36" t="e">
        <v>#N/A</v>
      </c>
      <c r="J499" s="36" t="e">
        <v>#N/A</v>
      </c>
      <c r="K499" s="31" t="e">
        <v>#N/A</v>
      </c>
      <c r="L499" s="31" t="e">
        <v>#N/A</v>
      </c>
      <c r="M499" s="31" t="e">
        <v>#N/A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835.2</v>
      </c>
      <c r="D500" s="36">
        <v>841.38333333333333</v>
      </c>
      <c r="E500" s="36">
        <v>826.06666666666661</v>
      </c>
      <c r="F500" s="36">
        <v>816.93333333333328</v>
      </c>
      <c r="G500" s="36">
        <v>801.61666666666656</v>
      </c>
      <c r="H500" s="36">
        <v>850.51666666666665</v>
      </c>
      <c r="I500" s="36">
        <v>865.83333333333348</v>
      </c>
      <c r="J500" s="36">
        <v>874.9666666666667</v>
      </c>
      <c r="K500" s="31">
        <v>856.7</v>
      </c>
      <c r="L500" s="31">
        <v>832.25</v>
      </c>
      <c r="M500" s="31">
        <v>2.3448600000000002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1335.75</v>
      </c>
      <c r="D501" s="36">
        <v>1345.25</v>
      </c>
      <c r="E501" s="36">
        <v>1325.5</v>
      </c>
      <c r="F501" s="36">
        <v>1315.25</v>
      </c>
      <c r="G501" s="36">
        <v>1295.5</v>
      </c>
      <c r="H501" s="36">
        <v>1355.5</v>
      </c>
      <c r="I501" s="36">
        <v>1375.25</v>
      </c>
      <c r="J501" s="36">
        <v>1385.5</v>
      </c>
      <c r="K501" s="31">
        <v>1365</v>
      </c>
      <c r="L501" s="31">
        <v>1335</v>
      </c>
      <c r="M501" s="31">
        <v>1.8771500000000001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434.4</v>
      </c>
      <c r="D502" s="36">
        <v>431.2166666666667</v>
      </c>
      <c r="E502" s="36">
        <v>426.43333333333339</v>
      </c>
      <c r="F502" s="36">
        <v>418.4666666666667</v>
      </c>
      <c r="G502" s="36">
        <v>413.68333333333339</v>
      </c>
      <c r="H502" s="36">
        <v>439.18333333333339</v>
      </c>
      <c r="I502" s="36">
        <v>443.9666666666667</v>
      </c>
      <c r="J502" s="36">
        <v>451.93333333333339</v>
      </c>
      <c r="K502" s="31">
        <v>436</v>
      </c>
      <c r="L502" s="31">
        <v>423.25</v>
      </c>
      <c r="M502" s="31">
        <v>123.40688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21.4</v>
      </c>
      <c r="D503" s="36">
        <v>21.599999999999998</v>
      </c>
      <c r="E503" s="36">
        <v>21.099999999999994</v>
      </c>
      <c r="F503" s="36">
        <v>20.799999999999997</v>
      </c>
      <c r="G503" s="36">
        <v>20.299999999999994</v>
      </c>
      <c r="H503" s="36">
        <v>21.899999999999995</v>
      </c>
      <c r="I503" s="36">
        <v>22.400000000000002</v>
      </c>
      <c r="J503" s="31">
        <v>22.699999999999996</v>
      </c>
      <c r="K503" s="31">
        <v>22.1</v>
      </c>
      <c r="L503" s="31">
        <v>21.3</v>
      </c>
      <c r="M503" s="53">
        <v>3396.6621700000001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277.89999999999998</v>
      </c>
      <c r="D504" s="36">
        <v>275</v>
      </c>
      <c r="E504" s="36">
        <v>262</v>
      </c>
      <c r="F504" s="36">
        <v>246.10000000000002</v>
      </c>
      <c r="G504" s="36">
        <v>233.10000000000002</v>
      </c>
      <c r="H504" s="36">
        <v>290.89999999999998</v>
      </c>
      <c r="I504" s="36">
        <v>303.89999999999998</v>
      </c>
      <c r="J504" s="31">
        <v>319.79999999999995</v>
      </c>
      <c r="K504" s="31">
        <v>288</v>
      </c>
      <c r="L504" s="31">
        <v>259.10000000000002</v>
      </c>
      <c r="M504" s="53">
        <v>355.57080999999999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534.95000000000005</v>
      </c>
      <c r="D505" s="36">
        <v>536.2166666666667</v>
      </c>
      <c r="E505" s="36">
        <v>523.43333333333339</v>
      </c>
      <c r="F505" s="36">
        <v>511.91666666666674</v>
      </c>
      <c r="G505" s="36">
        <v>499.13333333333344</v>
      </c>
      <c r="H505" s="36">
        <v>547.73333333333335</v>
      </c>
      <c r="I505" s="36">
        <v>560.51666666666665</v>
      </c>
      <c r="J505" s="36">
        <v>572.0333333333333</v>
      </c>
      <c r="K505" s="31">
        <v>549</v>
      </c>
      <c r="L505" s="31">
        <v>524.70000000000005</v>
      </c>
      <c r="M505" s="31">
        <v>24.25366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15531.95</v>
      </c>
      <c r="D506" s="36">
        <v>15516.15</v>
      </c>
      <c r="E506" s="36">
        <v>15316.8</v>
      </c>
      <c r="F506" s="36">
        <v>15101.65</v>
      </c>
      <c r="G506" s="36">
        <v>14902.3</v>
      </c>
      <c r="H506" s="36">
        <v>15731.3</v>
      </c>
      <c r="I506" s="36">
        <v>15930.650000000001</v>
      </c>
      <c r="J506" s="36">
        <v>16145.8</v>
      </c>
      <c r="K506" s="31">
        <v>15715.5</v>
      </c>
      <c r="L506" s="31">
        <v>15301</v>
      </c>
      <c r="M506" s="31">
        <v>7.1819999999999995E-2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124.15</v>
      </c>
      <c r="D507" s="36">
        <v>123.2</v>
      </c>
      <c r="E507" s="36">
        <v>121.45</v>
      </c>
      <c r="F507" s="36">
        <v>118.75</v>
      </c>
      <c r="G507" s="36">
        <v>117</v>
      </c>
      <c r="H507" s="36">
        <v>125.9</v>
      </c>
      <c r="I507" s="36">
        <v>127.65</v>
      </c>
      <c r="J507" s="31">
        <v>130.35000000000002</v>
      </c>
      <c r="K507" s="31">
        <v>124.95</v>
      </c>
      <c r="L507" s="31">
        <v>120.5</v>
      </c>
      <c r="M507" s="53">
        <v>741.78494999999998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643.79999999999995</v>
      </c>
      <c r="D508" s="36">
        <v>644.91666666666663</v>
      </c>
      <c r="E508" s="36">
        <v>639.83333333333326</v>
      </c>
      <c r="F508" s="36">
        <v>635.86666666666667</v>
      </c>
      <c r="G508" s="36">
        <v>630.7833333333333</v>
      </c>
      <c r="H508" s="36">
        <v>648.88333333333321</v>
      </c>
      <c r="I508" s="36">
        <v>653.96666666666647</v>
      </c>
      <c r="J508" s="36">
        <v>657.93333333333317</v>
      </c>
      <c r="K508" s="31">
        <v>650</v>
      </c>
      <c r="L508" s="31">
        <v>640.95000000000005</v>
      </c>
      <c r="M508" s="31">
        <v>11.942909999999999</v>
      </c>
      <c r="N508" s="1"/>
      <c r="O508" s="1"/>
    </row>
    <row r="509" spans="1:15" ht="12.75" customHeight="1">
      <c r="A509" s="243">
        <v>499</v>
      </c>
      <c r="B509" s="244" t="s">
        <v>561</v>
      </c>
      <c r="C509" s="244">
        <v>1571.75</v>
      </c>
      <c r="D509" s="245">
        <v>1561.6333333333332</v>
      </c>
      <c r="E509" s="245">
        <v>1540.2666666666664</v>
      </c>
      <c r="F509" s="245">
        <v>1508.7833333333333</v>
      </c>
      <c r="G509" s="245">
        <v>1487.4166666666665</v>
      </c>
      <c r="H509" s="245">
        <v>1593.1166666666663</v>
      </c>
      <c r="I509" s="245">
        <v>1614.4833333333331</v>
      </c>
      <c r="J509" s="245">
        <v>1645.9666666666662</v>
      </c>
      <c r="K509" s="246">
        <v>1583</v>
      </c>
      <c r="L509" s="246">
        <v>1530.15</v>
      </c>
      <c r="M509" s="246">
        <v>0.61563000000000001</v>
      </c>
      <c r="N509" s="1"/>
      <c r="O509" s="1"/>
    </row>
    <row r="510" spans="1:15" ht="12.75" customHeight="1">
      <c r="A510" s="259">
        <v>500</v>
      </c>
      <c r="B510" s="261" t="s">
        <v>561</v>
      </c>
      <c r="C510" s="261">
        <v>1551.4</v>
      </c>
      <c r="D510" s="262">
        <v>1542.3666666666668</v>
      </c>
      <c r="E510" s="262">
        <v>1519.0833333333335</v>
      </c>
      <c r="F510" s="262">
        <v>1486.7666666666667</v>
      </c>
      <c r="G510" s="262">
        <v>1463.4833333333333</v>
      </c>
      <c r="H510" s="262">
        <v>1574.6833333333336</v>
      </c>
      <c r="I510" s="262">
        <v>1597.9666666666669</v>
      </c>
      <c r="J510" s="262">
        <v>1630.2833333333338</v>
      </c>
      <c r="K510" s="259">
        <v>1565.65</v>
      </c>
      <c r="L510" s="259">
        <v>1510.05</v>
      </c>
      <c r="M510" s="259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41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41"/>
      <c r="B5" s="342"/>
      <c r="C5" s="341"/>
      <c r="D5" s="342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43" t="s">
        <v>565</v>
      </c>
      <c r="C7" s="342"/>
      <c r="D7" s="7">
        <f>Main!B10</f>
        <v>45275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45274</v>
      </c>
      <c r="B10" s="32">
        <v>539773</v>
      </c>
      <c r="C10" s="31" t="s">
        <v>988</v>
      </c>
      <c r="D10" s="31" t="s">
        <v>1007</v>
      </c>
      <c r="E10" s="31" t="s">
        <v>574</v>
      </c>
      <c r="F10" s="86">
        <v>2114883</v>
      </c>
      <c r="G10" s="32">
        <v>2.2400000000000002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45274</v>
      </c>
      <c r="B11" s="32">
        <v>539773</v>
      </c>
      <c r="C11" s="31" t="s">
        <v>988</v>
      </c>
      <c r="D11" s="31" t="s">
        <v>1118</v>
      </c>
      <c r="E11" s="31" t="s">
        <v>575</v>
      </c>
      <c r="F11" s="86">
        <v>2960564</v>
      </c>
      <c r="G11" s="32">
        <v>2.25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45274</v>
      </c>
      <c r="B12" s="32">
        <v>539773</v>
      </c>
      <c r="C12" s="31" t="s">
        <v>988</v>
      </c>
      <c r="D12" s="31" t="s">
        <v>1007</v>
      </c>
      <c r="E12" s="31" t="s">
        <v>575</v>
      </c>
      <c r="F12" s="86">
        <v>11265586</v>
      </c>
      <c r="G12" s="32">
        <v>2.29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45274</v>
      </c>
      <c r="B13" s="32">
        <v>534733</v>
      </c>
      <c r="C13" s="31" t="s">
        <v>1119</v>
      </c>
      <c r="D13" s="31" t="s">
        <v>884</v>
      </c>
      <c r="E13" s="31" t="s">
        <v>575</v>
      </c>
      <c r="F13" s="86">
        <v>250222</v>
      </c>
      <c r="G13" s="32">
        <v>4.83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45274</v>
      </c>
      <c r="B14" s="32">
        <v>534733</v>
      </c>
      <c r="C14" s="31" t="s">
        <v>1119</v>
      </c>
      <c r="D14" s="31" t="s">
        <v>1120</v>
      </c>
      <c r="E14" s="31" t="s">
        <v>574</v>
      </c>
      <c r="F14" s="86">
        <v>200000</v>
      </c>
      <c r="G14" s="32">
        <v>4.83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45274</v>
      </c>
      <c r="B15" s="32">
        <v>530109</v>
      </c>
      <c r="C15" s="31" t="s">
        <v>1121</v>
      </c>
      <c r="D15" s="31" t="s">
        <v>973</v>
      </c>
      <c r="E15" s="31" t="s">
        <v>574</v>
      </c>
      <c r="F15" s="86">
        <v>645428</v>
      </c>
      <c r="G15" s="32">
        <v>2.08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45274</v>
      </c>
      <c r="B16" s="32">
        <v>506074</v>
      </c>
      <c r="C16" s="31" t="s">
        <v>1122</v>
      </c>
      <c r="D16" s="31" t="s">
        <v>1123</v>
      </c>
      <c r="E16" s="31" t="s">
        <v>575</v>
      </c>
      <c r="F16" s="86">
        <v>2500000</v>
      </c>
      <c r="G16" s="32">
        <v>7.01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45274</v>
      </c>
      <c r="B17" s="32">
        <v>506074</v>
      </c>
      <c r="C17" s="31" t="s">
        <v>1122</v>
      </c>
      <c r="D17" s="31" t="s">
        <v>884</v>
      </c>
      <c r="E17" s="31" t="s">
        <v>574</v>
      </c>
      <c r="F17" s="86">
        <v>1850000</v>
      </c>
      <c r="G17" s="32">
        <v>7.01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45274</v>
      </c>
      <c r="B18" s="32">
        <v>531977</v>
      </c>
      <c r="C18" s="31" t="s">
        <v>1077</v>
      </c>
      <c r="D18" s="31" t="s">
        <v>1124</v>
      </c>
      <c r="E18" s="31" t="s">
        <v>575</v>
      </c>
      <c r="F18" s="86">
        <v>856000</v>
      </c>
      <c r="G18" s="32">
        <v>8.7899999999999991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45274</v>
      </c>
      <c r="B19" s="32">
        <v>531977</v>
      </c>
      <c r="C19" s="31" t="s">
        <v>1077</v>
      </c>
      <c r="D19" s="31" t="s">
        <v>1078</v>
      </c>
      <c r="E19" s="31" t="s">
        <v>574</v>
      </c>
      <c r="F19" s="86">
        <v>856000</v>
      </c>
      <c r="G19" s="32">
        <v>8.8000000000000007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45274</v>
      </c>
      <c r="B20" s="32">
        <v>504340</v>
      </c>
      <c r="C20" s="31" t="s">
        <v>1050</v>
      </c>
      <c r="D20" s="31" t="s">
        <v>1051</v>
      </c>
      <c r="E20" s="31" t="s">
        <v>575</v>
      </c>
      <c r="F20" s="86">
        <v>300000</v>
      </c>
      <c r="G20" s="32">
        <v>8.65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45274</v>
      </c>
      <c r="B21" s="32">
        <v>504340</v>
      </c>
      <c r="C21" s="31" t="s">
        <v>1050</v>
      </c>
      <c r="D21" s="31" t="s">
        <v>884</v>
      </c>
      <c r="E21" s="31" t="s">
        <v>574</v>
      </c>
      <c r="F21" s="86">
        <v>302100</v>
      </c>
      <c r="G21" s="32">
        <v>8.65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45274</v>
      </c>
      <c r="B22" s="32">
        <v>532640</v>
      </c>
      <c r="C22" s="31" t="s">
        <v>1090</v>
      </c>
      <c r="D22" s="31" t="s">
        <v>1125</v>
      </c>
      <c r="E22" s="31" t="s">
        <v>575</v>
      </c>
      <c r="F22" s="86">
        <v>84708</v>
      </c>
      <c r="G22" s="32">
        <v>27.52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45274</v>
      </c>
      <c r="B23" s="32">
        <v>532640</v>
      </c>
      <c r="C23" s="31" t="s">
        <v>1090</v>
      </c>
      <c r="D23" s="31" t="s">
        <v>1125</v>
      </c>
      <c r="E23" s="31" t="s">
        <v>574</v>
      </c>
      <c r="F23" s="86">
        <v>49562</v>
      </c>
      <c r="G23" s="32">
        <v>27.77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45274</v>
      </c>
      <c r="B24" s="32">
        <v>540361</v>
      </c>
      <c r="C24" s="31" t="s">
        <v>1079</v>
      </c>
      <c r="D24" s="31" t="s">
        <v>1080</v>
      </c>
      <c r="E24" s="31" t="s">
        <v>575</v>
      </c>
      <c r="F24" s="86">
        <v>760000</v>
      </c>
      <c r="G24" s="32">
        <v>8.85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45274</v>
      </c>
      <c r="B25" s="32">
        <v>543848</v>
      </c>
      <c r="C25" s="31" t="s">
        <v>1126</v>
      </c>
      <c r="D25" s="31" t="s">
        <v>1127</v>
      </c>
      <c r="E25" s="31" t="s">
        <v>575</v>
      </c>
      <c r="F25" s="86">
        <v>58000</v>
      </c>
      <c r="G25" s="32">
        <v>69.64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45274</v>
      </c>
      <c r="B26" s="32">
        <v>543516</v>
      </c>
      <c r="C26" s="31" t="s">
        <v>1008</v>
      </c>
      <c r="D26" s="31" t="s">
        <v>1049</v>
      </c>
      <c r="E26" s="31" t="s">
        <v>575</v>
      </c>
      <c r="F26" s="86">
        <v>8400</v>
      </c>
      <c r="G26" s="32">
        <v>39.6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45274</v>
      </c>
      <c r="B27" s="32">
        <v>543516</v>
      </c>
      <c r="C27" s="31" t="s">
        <v>1008</v>
      </c>
      <c r="D27" s="31" t="s">
        <v>1128</v>
      </c>
      <c r="E27" s="31" t="s">
        <v>575</v>
      </c>
      <c r="F27" s="86">
        <v>5600</v>
      </c>
      <c r="G27" s="32">
        <v>39.15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45274</v>
      </c>
      <c r="B28" s="32">
        <v>543516</v>
      </c>
      <c r="C28" s="31" t="s">
        <v>1008</v>
      </c>
      <c r="D28" s="31" t="s">
        <v>1128</v>
      </c>
      <c r="E28" s="31" t="s">
        <v>574</v>
      </c>
      <c r="F28" s="86">
        <v>8400</v>
      </c>
      <c r="G28" s="32">
        <v>38.979999999999997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45274</v>
      </c>
      <c r="B29" s="32">
        <v>540006</v>
      </c>
      <c r="C29" s="31" t="s">
        <v>1081</v>
      </c>
      <c r="D29" s="31" t="s">
        <v>1082</v>
      </c>
      <c r="E29" s="31" t="s">
        <v>575</v>
      </c>
      <c r="F29" s="86">
        <v>2309599</v>
      </c>
      <c r="G29" s="32">
        <v>9.61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45274</v>
      </c>
      <c r="B30" s="32">
        <v>535958</v>
      </c>
      <c r="C30" s="31" t="s">
        <v>1083</v>
      </c>
      <c r="D30" s="31" t="s">
        <v>1084</v>
      </c>
      <c r="E30" s="31" t="s">
        <v>574</v>
      </c>
      <c r="F30" s="86">
        <v>357921</v>
      </c>
      <c r="G30" s="32">
        <v>5.83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45274</v>
      </c>
      <c r="B31" s="32">
        <v>535958</v>
      </c>
      <c r="C31" s="31" t="s">
        <v>1083</v>
      </c>
      <c r="D31" s="31" t="s">
        <v>1084</v>
      </c>
      <c r="E31" s="31" t="s">
        <v>575</v>
      </c>
      <c r="F31" s="86">
        <v>2864061</v>
      </c>
      <c r="G31" s="32">
        <v>5.8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45274</v>
      </c>
      <c r="B32" s="32">
        <v>512099</v>
      </c>
      <c r="C32" s="31" t="s">
        <v>1129</v>
      </c>
      <c r="D32" s="31" t="s">
        <v>1130</v>
      </c>
      <c r="E32" s="31" t="s">
        <v>575</v>
      </c>
      <c r="F32" s="86">
        <v>13130</v>
      </c>
      <c r="G32" s="32">
        <v>450.45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45274</v>
      </c>
      <c r="B33" s="32">
        <v>512099</v>
      </c>
      <c r="C33" s="31" t="s">
        <v>1129</v>
      </c>
      <c r="D33" s="31" t="s">
        <v>1131</v>
      </c>
      <c r="E33" s="31" t="s">
        <v>574</v>
      </c>
      <c r="F33" s="86">
        <v>11945</v>
      </c>
      <c r="G33" s="32">
        <v>450.44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45274</v>
      </c>
      <c r="B34" s="32">
        <v>543652</v>
      </c>
      <c r="C34" s="31" t="s">
        <v>1132</v>
      </c>
      <c r="D34" s="31" t="s">
        <v>1133</v>
      </c>
      <c r="E34" s="31" t="s">
        <v>574</v>
      </c>
      <c r="F34" s="86">
        <v>600000</v>
      </c>
      <c r="G34" s="32">
        <v>555.6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45274</v>
      </c>
      <c r="B35" s="32">
        <v>543652</v>
      </c>
      <c r="C35" s="31" t="s">
        <v>1132</v>
      </c>
      <c r="D35" s="31" t="s">
        <v>1134</v>
      </c>
      <c r="E35" s="31" t="s">
        <v>574</v>
      </c>
      <c r="F35" s="86">
        <v>712000</v>
      </c>
      <c r="G35" s="32">
        <v>555.6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45274</v>
      </c>
      <c r="B36" s="32">
        <v>543652</v>
      </c>
      <c r="C36" s="31" t="s">
        <v>1132</v>
      </c>
      <c r="D36" s="31" t="s">
        <v>1135</v>
      </c>
      <c r="E36" s="31" t="s">
        <v>574</v>
      </c>
      <c r="F36" s="86">
        <v>1780000</v>
      </c>
      <c r="G36" s="32">
        <v>555.6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45274</v>
      </c>
      <c r="B37" s="32">
        <v>543652</v>
      </c>
      <c r="C37" s="31" t="s">
        <v>1132</v>
      </c>
      <c r="D37" s="31" t="s">
        <v>1136</v>
      </c>
      <c r="E37" s="31" t="s">
        <v>574</v>
      </c>
      <c r="F37" s="86">
        <v>880000</v>
      </c>
      <c r="G37" s="32">
        <v>555.6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45274</v>
      </c>
      <c r="B38" s="32">
        <v>543652</v>
      </c>
      <c r="C38" s="31" t="s">
        <v>1132</v>
      </c>
      <c r="D38" s="31" t="s">
        <v>1137</v>
      </c>
      <c r="E38" s="31" t="s">
        <v>574</v>
      </c>
      <c r="F38" s="86">
        <v>900000</v>
      </c>
      <c r="G38" s="32">
        <v>555.6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45274</v>
      </c>
      <c r="B39" s="32">
        <v>543652</v>
      </c>
      <c r="C39" s="31" t="s">
        <v>1132</v>
      </c>
      <c r="D39" s="31" t="s">
        <v>1138</v>
      </c>
      <c r="E39" s="31" t="s">
        <v>574</v>
      </c>
      <c r="F39" s="86">
        <v>3129172</v>
      </c>
      <c r="G39" s="32">
        <v>555.6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45274</v>
      </c>
      <c r="B40" s="32">
        <v>543652</v>
      </c>
      <c r="C40" s="31" t="s">
        <v>1132</v>
      </c>
      <c r="D40" s="31" t="s">
        <v>1139</v>
      </c>
      <c r="E40" s="31" t="s">
        <v>575</v>
      </c>
      <c r="F40" s="86">
        <v>6457849</v>
      </c>
      <c r="G40" s="32">
        <v>555.6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45274</v>
      </c>
      <c r="B41" s="32">
        <v>543652</v>
      </c>
      <c r="C41" s="31" t="s">
        <v>1132</v>
      </c>
      <c r="D41" s="31" t="s">
        <v>1140</v>
      </c>
      <c r="E41" s="31" t="s">
        <v>575</v>
      </c>
      <c r="F41" s="86">
        <v>3841172</v>
      </c>
      <c r="G41" s="32">
        <v>555.6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45274</v>
      </c>
      <c r="B42" s="32">
        <v>539492</v>
      </c>
      <c r="C42" s="31" t="s">
        <v>1009</v>
      </c>
      <c r="D42" s="31" t="s">
        <v>1141</v>
      </c>
      <c r="E42" s="31" t="s">
        <v>575</v>
      </c>
      <c r="F42" s="86">
        <v>60013</v>
      </c>
      <c r="G42" s="32">
        <v>28.02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45274</v>
      </c>
      <c r="B43" s="32">
        <v>539492</v>
      </c>
      <c r="C43" s="31" t="s">
        <v>1009</v>
      </c>
      <c r="D43" s="31" t="s">
        <v>1141</v>
      </c>
      <c r="E43" s="31" t="s">
        <v>574</v>
      </c>
      <c r="F43" s="86">
        <v>13892</v>
      </c>
      <c r="G43" s="32">
        <v>28.59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45274</v>
      </c>
      <c r="B44" s="32">
        <v>543324</v>
      </c>
      <c r="C44" s="31" t="s">
        <v>1142</v>
      </c>
      <c r="D44" s="31" t="s">
        <v>1143</v>
      </c>
      <c r="E44" s="31" t="s">
        <v>574</v>
      </c>
      <c r="F44" s="86">
        <v>73710</v>
      </c>
      <c r="G44" s="32">
        <v>232.76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45274</v>
      </c>
      <c r="B45" s="32">
        <v>540936</v>
      </c>
      <c r="C45" s="31" t="s">
        <v>1144</v>
      </c>
      <c r="D45" s="31" t="s">
        <v>1145</v>
      </c>
      <c r="E45" s="31" t="s">
        <v>575</v>
      </c>
      <c r="F45" s="86">
        <v>100000</v>
      </c>
      <c r="G45" s="32">
        <v>10.8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45274</v>
      </c>
      <c r="B46" s="32">
        <v>539228</v>
      </c>
      <c r="C46" s="31" t="s">
        <v>1010</v>
      </c>
      <c r="D46" s="31" t="s">
        <v>1011</v>
      </c>
      <c r="E46" s="31" t="s">
        <v>575</v>
      </c>
      <c r="F46" s="86">
        <v>1297498</v>
      </c>
      <c r="G46" s="32">
        <v>3.68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45274</v>
      </c>
      <c r="B47" s="32">
        <v>539228</v>
      </c>
      <c r="C47" s="31" t="s">
        <v>1010</v>
      </c>
      <c r="D47" s="31" t="s">
        <v>1146</v>
      </c>
      <c r="E47" s="31" t="s">
        <v>575</v>
      </c>
      <c r="F47" s="86">
        <v>359270</v>
      </c>
      <c r="G47" s="32">
        <v>3.82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45274</v>
      </c>
      <c r="B48" s="32">
        <v>539228</v>
      </c>
      <c r="C48" s="31" t="s">
        <v>1010</v>
      </c>
      <c r="D48" s="31" t="s">
        <v>1146</v>
      </c>
      <c r="E48" s="31" t="s">
        <v>574</v>
      </c>
      <c r="F48" s="86">
        <v>183340</v>
      </c>
      <c r="G48" s="32">
        <v>3.66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45274</v>
      </c>
      <c r="B49" s="32">
        <v>531913</v>
      </c>
      <c r="C49" s="31" t="s">
        <v>997</v>
      </c>
      <c r="D49" s="31" t="s">
        <v>1147</v>
      </c>
      <c r="E49" s="31" t="s">
        <v>575</v>
      </c>
      <c r="F49" s="86">
        <v>26500</v>
      </c>
      <c r="G49" s="32">
        <v>6.64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45274</v>
      </c>
      <c r="B50" s="32">
        <v>524238</v>
      </c>
      <c r="C50" s="31" t="s">
        <v>1148</v>
      </c>
      <c r="D50" s="31" t="s">
        <v>1149</v>
      </c>
      <c r="E50" s="31" t="s">
        <v>575</v>
      </c>
      <c r="F50" s="86">
        <v>49137</v>
      </c>
      <c r="G50" s="32">
        <v>9.52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45274</v>
      </c>
      <c r="B51" s="32">
        <v>540377</v>
      </c>
      <c r="C51" s="31" t="s">
        <v>998</v>
      </c>
      <c r="D51" s="31" t="s">
        <v>884</v>
      </c>
      <c r="E51" s="31" t="s">
        <v>574</v>
      </c>
      <c r="F51" s="86">
        <v>2500000</v>
      </c>
      <c r="G51" s="32">
        <v>2.81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45274</v>
      </c>
      <c r="B52" s="32">
        <v>540377</v>
      </c>
      <c r="C52" s="31" t="s">
        <v>998</v>
      </c>
      <c r="D52" s="31" t="s">
        <v>1150</v>
      </c>
      <c r="E52" s="31" t="s">
        <v>575</v>
      </c>
      <c r="F52" s="86">
        <v>5692149</v>
      </c>
      <c r="G52" s="32">
        <v>2.83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45274</v>
      </c>
      <c r="B53" s="32">
        <v>540377</v>
      </c>
      <c r="C53" s="31" t="s">
        <v>998</v>
      </c>
      <c r="D53" s="31" t="s">
        <v>1151</v>
      </c>
      <c r="E53" s="31" t="s">
        <v>575</v>
      </c>
      <c r="F53" s="86">
        <v>3657851</v>
      </c>
      <c r="G53" s="32">
        <v>2.81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45274</v>
      </c>
      <c r="B54" s="32">
        <v>532825</v>
      </c>
      <c r="C54" s="31" t="s">
        <v>1086</v>
      </c>
      <c r="D54" s="31" t="s">
        <v>1152</v>
      </c>
      <c r="E54" s="31" t="s">
        <v>575</v>
      </c>
      <c r="F54" s="86">
        <v>79334</v>
      </c>
      <c r="G54" s="32">
        <v>18.440000000000001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5" customHeight="1">
      <c r="A55" s="85">
        <v>45274</v>
      </c>
      <c r="B55" s="32">
        <v>543286</v>
      </c>
      <c r="C55" s="31" t="s">
        <v>1153</v>
      </c>
      <c r="D55" s="31" t="s">
        <v>1154</v>
      </c>
      <c r="E55" s="31" t="s">
        <v>574</v>
      </c>
      <c r="F55" s="86">
        <v>30000</v>
      </c>
      <c r="G55" s="32">
        <v>21</v>
      </c>
      <c r="H55" s="32" t="s">
        <v>333</v>
      </c>
    </row>
    <row r="56" spans="1:28" ht="15" customHeight="1">
      <c r="A56" s="85">
        <v>45274</v>
      </c>
      <c r="B56" s="32">
        <v>543286</v>
      </c>
      <c r="C56" s="31" t="s">
        <v>1153</v>
      </c>
      <c r="D56" s="31" t="s">
        <v>1154</v>
      </c>
      <c r="E56" s="31" t="s">
        <v>575</v>
      </c>
      <c r="F56" s="86">
        <v>12000</v>
      </c>
      <c r="G56" s="32">
        <v>19.829999999999998</v>
      </c>
      <c r="H56" s="32" t="s">
        <v>333</v>
      </c>
    </row>
    <row r="57" spans="1:28" ht="15" customHeight="1">
      <c r="A57" s="85">
        <v>45274</v>
      </c>
      <c r="B57" s="32">
        <v>544023</v>
      </c>
      <c r="C57" s="31" t="s">
        <v>1155</v>
      </c>
      <c r="D57" s="31" t="s">
        <v>1156</v>
      </c>
      <c r="E57" s="31" t="s">
        <v>575</v>
      </c>
      <c r="F57" s="86">
        <v>54000</v>
      </c>
      <c r="G57" s="32">
        <v>405.03</v>
      </c>
      <c r="H57" s="32" t="s">
        <v>333</v>
      </c>
    </row>
    <row r="58" spans="1:28" ht="15" customHeight="1">
      <c r="A58" s="85">
        <v>45274</v>
      </c>
      <c r="B58" s="32">
        <v>506184</v>
      </c>
      <c r="C58" s="31" t="s">
        <v>1087</v>
      </c>
      <c r="D58" s="31" t="s">
        <v>963</v>
      </c>
      <c r="E58" s="31" t="s">
        <v>574</v>
      </c>
      <c r="F58" s="86">
        <v>700000</v>
      </c>
      <c r="G58" s="32">
        <v>8.06</v>
      </c>
      <c r="H58" s="32" t="s">
        <v>333</v>
      </c>
    </row>
    <row r="59" spans="1:28" ht="15" customHeight="1">
      <c r="A59" s="85">
        <v>45274</v>
      </c>
      <c r="B59" s="32">
        <v>506184</v>
      </c>
      <c r="C59" s="31" t="s">
        <v>1087</v>
      </c>
      <c r="D59" s="31" t="s">
        <v>963</v>
      </c>
      <c r="E59" s="31" t="s">
        <v>575</v>
      </c>
      <c r="F59" s="86">
        <v>905361</v>
      </c>
      <c r="G59" s="32">
        <v>8.07</v>
      </c>
      <c r="H59" s="32" t="s">
        <v>333</v>
      </c>
    </row>
    <row r="60" spans="1:28" ht="15" customHeight="1">
      <c r="A60" s="85">
        <v>45274</v>
      </c>
      <c r="B60" s="32">
        <v>506184</v>
      </c>
      <c r="C60" s="31" t="s">
        <v>1087</v>
      </c>
      <c r="D60" s="31" t="s">
        <v>1157</v>
      </c>
      <c r="E60" s="31" t="s">
        <v>575</v>
      </c>
      <c r="F60" s="86">
        <v>534235</v>
      </c>
      <c r="G60" s="32">
        <v>8.06</v>
      </c>
      <c r="H60" s="32" t="s">
        <v>333</v>
      </c>
    </row>
    <row r="61" spans="1:28" ht="15" customHeight="1">
      <c r="A61" s="85">
        <v>45274</v>
      </c>
      <c r="B61" s="32">
        <v>531784</v>
      </c>
      <c r="C61" s="31" t="s">
        <v>1158</v>
      </c>
      <c r="D61" s="31" t="s">
        <v>884</v>
      </c>
      <c r="E61" s="31" t="s">
        <v>575</v>
      </c>
      <c r="F61" s="86">
        <v>970240</v>
      </c>
      <c r="G61" s="32">
        <v>2.44</v>
      </c>
      <c r="H61" s="32" t="s">
        <v>333</v>
      </c>
    </row>
    <row r="62" spans="1:28" ht="15" customHeight="1">
      <c r="A62" s="85">
        <v>45274</v>
      </c>
      <c r="B62" s="32">
        <v>531784</v>
      </c>
      <c r="C62" s="31" t="s">
        <v>1158</v>
      </c>
      <c r="D62" s="31" t="s">
        <v>884</v>
      </c>
      <c r="E62" s="31" t="s">
        <v>574</v>
      </c>
      <c r="F62" s="86">
        <v>150817</v>
      </c>
      <c r="G62" s="32">
        <v>2.44</v>
      </c>
      <c r="H62" s="32" t="s">
        <v>333</v>
      </c>
    </row>
    <row r="63" spans="1:28" ht="15" customHeight="1">
      <c r="A63" s="85">
        <v>45274</v>
      </c>
      <c r="B63" s="32">
        <v>531784</v>
      </c>
      <c r="C63" s="31" t="s">
        <v>1158</v>
      </c>
      <c r="D63" s="31" t="s">
        <v>1159</v>
      </c>
      <c r="E63" s="31" t="s">
        <v>575</v>
      </c>
      <c r="F63" s="86">
        <v>1150000</v>
      </c>
      <c r="G63" s="32">
        <v>2.44</v>
      </c>
      <c r="H63" s="32" t="s">
        <v>333</v>
      </c>
    </row>
    <row r="64" spans="1:28" ht="15" customHeight="1">
      <c r="A64" s="85">
        <v>45274</v>
      </c>
      <c r="B64" s="32">
        <v>539910</v>
      </c>
      <c r="C64" s="31" t="s">
        <v>1160</v>
      </c>
      <c r="D64" s="31" t="s">
        <v>1161</v>
      </c>
      <c r="E64" s="31" t="s">
        <v>574</v>
      </c>
      <c r="F64" s="86">
        <v>84044</v>
      </c>
      <c r="G64" s="32">
        <v>2.2999999999999998</v>
      </c>
      <c r="H64" s="32" t="s">
        <v>333</v>
      </c>
    </row>
    <row r="65" spans="1:8" ht="15" customHeight="1">
      <c r="A65" s="85">
        <v>45274</v>
      </c>
      <c r="B65" s="32">
        <v>540730</v>
      </c>
      <c r="C65" s="31" t="s">
        <v>1162</v>
      </c>
      <c r="D65" s="31" t="s">
        <v>1163</v>
      </c>
      <c r="E65" s="31" t="s">
        <v>574</v>
      </c>
      <c r="F65" s="86">
        <v>65083</v>
      </c>
      <c r="G65" s="32">
        <v>25.15</v>
      </c>
      <c r="H65" s="32" t="s">
        <v>333</v>
      </c>
    </row>
    <row r="66" spans="1:8" ht="15" customHeight="1">
      <c r="A66" s="85">
        <v>45274</v>
      </c>
      <c r="B66" s="32">
        <v>540730</v>
      </c>
      <c r="C66" s="31" t="s">
        <v>1162</v>
      </c>
      <c r="D66" s="31" t="s">
        <v>1163</v>
      </c>
      <c r="E66" s="31" t="s">
        <v>575</v>
      </c>
      <c r="F66" s="86">
        <v>25083</v>
      </c>
      <c r="G66" s="32">
        <v>25.54</v>
      </c>
      <c r="H66" s="32" t="s">
        <v>333</v>
      </c>
    </row>
    <row r="67" spans="1:8" ht="15" customHeight="1">
      <c r="A67" s="85">
        <v>45274</v>
      </c>
      <c r="B67" s="32">
        <v>522036</v>
      </c>
      <c r="C67" s="31" t="s">
        <v>1164</v>
      </c>
      <c r="D67" s="31" t="s">
        <v>1165</v>
      </c>
      <c r="E67" s="31" t="s">
        <v>574</v>
      </c>
      <c r="F67" s="86">
        <v>25000</v>
      </c>
      <c r="G67" s="32">
        <v>65.94</v>
      </c>
      <c r="H67" s="32" t="s">
        <v>333</v>
      </c>
    </row>
    <row r="68" spans="1:8" ht="15" customHeight="1">
      <c r="A68" s="85">
        <v>45274</v>
      </c>
      <c r="B68" s="32">
        <v>522036</v>
      </c>
      <c r="C68" s="31" t="s">
        <v>1164</v>
      </c>
      <c r="D68" s="31" t="s">
        <v>1166</v>
      </c>
      <c r="E68" s="31" t="s">
        <v>575</v>
      </c>
      <c r="F68" s="86">
        <v>21905</v>
      </c>
      <c r="G68" s="32">
        <v>65.94</v>
      </c>
      <c r="H68" s="32" t="s">
        <v>333</v>
      </c>
    </row>
    <row r="69" spans="1:8" ht="15" customHeight="1">
      <c r="A69" s="85">
        <v>45274</v>
      </c>
      <c r="B69" s="32">
        <v>522036</v>
      </c>
      <c r="C69" s="31" t="s">
        <v>1164</v>
      </c>
      <c r="D69" s="31" t="s">
        <v>1167</v>
      </c>
      <c r="E69" s="31" t="s">
        <v>575</v>
      </c>
      <c r="F69" s="86">
        <v>31859</v>
      </c>
      <c r="G69" s="32">
        <v>65.94</v>
      </c>
      <c r="H69" s="32" t="s">
        <v>333</v>
      </c>
    </row>
    <row r="70" spans="1:8" ht="15" customHeight="1">
      <c r="A70" s="85">
        <v>45274</v>
      </c>
      <c r="B70" s="32">
        <v>522036</v>
      </c>
      <c r="C70" s="31" t="s">
        <v>1164</v>
      </c>
      <c r="D70" s="31" t="s">
        <v>1168</v>
      </c>
      <c r="E70" s="31" t="s">
        <v>574</v>
      </c>
      <c r="F70" s="86">
        <v>27929</v>
      </c>
      <c r="G70" s="32">
        <v>65.94</v>
      </c>
      <c r="H70" s="32" t="s">
        <v>333</v>
      </c>
    </row>
    <row r="71" spans="1:8" ht="15" customHeight="1">
      <c r="A71" s="85">
        <v>45274</v>
      </c>
      <c r="B71" s="32">
        <v>539767</v>
      </c>
      <c r="C71" s="31" t="s">
        <v>1052</v>
      </c>
      <c r="D71" s="31" t="s">
        <v>1169</v>
      </c>
      <c r="E71" s="31" t="s">
        <v>574</v>
      </c>
      <c r="F71" s="86">
        <v>20000</v>
      </c>
      <c r="G71" s="32">
        <v>21.78</v>
      </c>
      <c r="H71" s="32" t="s">
        <v>333</v>
      </c>
    </row>
    <row r="72" spans="1:8" ht="15" customHeight="1">
      <c r="A72" s="85">
        <v>45274</v>
      </c>
      <c r="B72" s="32">
        <v>539767</v>
      </c>
      <c r="C72" s="31" t="s">
        <v>1052</v>
      </c>
      <c r="D72" s="31" t="s">
        <v>1170</v>
      </c>
      <c r="E72" s="31" t="s">
        <v>575</v>
      </c>
      <c r="F72" s="86">
        <v>5219</v>
      </c>
      <c r="G72" s="32">
        <v>20.49</v>
      </c>
      <c r="H72" s="32" t="s">
        <v>333</v>
      </c>
    </row>
    <row r="73" spans="1:8" ht="15" customHeight="1">
      <c r="A73" s="85">
        <v>45274</v>
      </c>
      <c r="B73" s="32">
        <v>539767</v>
      </c>
      <c r="C73" s="31" t="s">
        <v>1052</v>
      </c>
      <c r="D73" s="31" t="s">
        <v>1170</v>
      </c>
      <c r="E73" s="31" t="s">
        <v>574</v>
      </c>
      <c r="F73" s="86">
        <v>23000</v>
      </c>
      <c r="G73" s="32">
        <v>19.989999999999998</v>
      </c>
      <c r="H73" s="32" t="s">
        <v>333</v>
      </c>
    </row>
    <row r="74" spans="1:8" ht="15" customHeight="1">
      <c r="A74" s="85">
        <v>45274</v>
      </c>
      <c r="B74" s="32">
        <v>539767</v>
      </c>
      <c r="C74" s="31" t="s">
        <v>1052</v>
      </c>
      <c r="D74" s="31" t="s">
        <v>1171</v>
      </c>
      <c r="E74" s="31" t="s">
        <v>575</v>
      </c>
      <c r="F74" s="86">
        <v>30000</v>
      </c>
      <c r="G74" s="32">
        <v>19.91</v>
      </c>
      <c r="H74" s="32" t="s">
        <v>333</v>
      </c>
    </row>
    <row r="75" spans="1:8" ht="15" customHeight="1">
      <c r="A75" s="85">
        <v>45274</v>
      </c>
      <c r="B75" s="32">
        <v>539767</v>
      </c>
      <c r="C75" s="31" t="s">
        <v>1052</v>
      </c>
      <c r="D75" s="31" t="s">
        <v>1171</v>
      </c>
      <c r="E75" s="31" t="s">
        <v>574</v>
      </c>
      <c r="F75" s="86">
        <v>30000</v>
      </c>
      <c r="G75" s="32">
        <v>21.78</v>
      </c>
      <c r="H75" s="32" t="s">
        <v>333</v>
      </c>
    </row>
    <row r="76" spans="1:8" ht="15" customHeight="1">
      <c r="A76" s="85">
        <v>45274</v>
      </c>
      <c r="B76" s="32">
        <v>539767</v>
      </c>
      <c r="C76" s="31" t="s">
        <v>1052</v>
      </c>
      <c r="D76" s="31" t="s">
        <v>884</v>
      </c>
      <c r="E76" s="31" t="s">
        <v>574</v>
      </c>
      <c r="F76" s="86">
        <v>25000</v>
      </c>
      <c r="G76" s="32">
        <v>21.78</v>
      </c>
      <c r="H76" s="32" t="s">
        <v>333</v>
      </c>
    </row>
    <row r="77" spans="1:8" ht="15" customHeight="1">
      <c r="A77" s="85">
        <v>45274</v>
      </c>
      <c r="B77" s="32">
        <v>539767</v>
      </c>
      <c r="C77" s="31" t="s">
        <v>1052</v>
      </c>
      <c r="D77" s="31" t="s">
        <v>884</v>
      </c>
      <c r="E77" s="31" t="s">
        <v>575</v>
      </c>
      <c r="F77" s="86">
        <v>25000</v>
      </c>
      <c r="G77" s="32">
        <v>21.78</v>
      </c>
      <c r="H77" s="32" t="s">
        <v>333</v>
      </c>
    </row>
    <row r="78" spans="1:8" ht="15" customHeight="1">
      <c r="A78" s="85">
        <v>45274</v>
      </c>
      <c r="B78" s="32">
        <v>539767</v>
      </c>
      <c r="C78" s="31" t="s">
        <v>1052</v>
      </c>
      <c r="D78" s="31" t="s">
        <v>1172</v>
      </c>
      <c r="E78" s="31" t="s">
        <v>575</v>
      </c>
      <c r="F78" s="86">
        <v>50000</v>
      </c>
      <c r="G78" s="32">
        <v>21.78</v>
      </c>
      <c r="H78" s="32" t="s">
        <v>333</v>
      </c>
    </row>
    <row r="79" spans="1:8" ht="15" customHeight="1">
      <c r="A79" s="85">
        <v>45274</v>
      </c>
      <c r="B79" s="32">
        <v>530557</v>
      </c>
      <c r="C79" s="31" t="s">
        <v>1012</v>
      </c>
      <c r="D79" s="31" t="s">
        <v>1013</v>
      </c>
      <c r="E79" s="31" t="s">
        <v>575</v>
      </c>
      <c r="F79" s="86">
        <v>13021431</v>
      </c>
      <c r="G79" s="32">
        <v>0.67</v>
      </c>
      <c r="H79" s="32" t="s">
        <v>333</v>
      </c>
    </row>
    <row r="80" spans="1:8" ht="15" customHeight="1">
      <c r="A80" s="85">
        <v>45274</v>
      </c>
      <c r="B80" s="32">
        <v>530557</v>
      </c>
      <c r="C80" s="31" t="s">
        <v>1012</v>
      </c>
      <c r="D80" s="31" t="s">
        <v>1013</v>
      </c>
      <c r="E80" s="31" t="s">
        <v>574</v>
      </c>
      <c r="F80" s="86">
        <v>11521431</v>
      </c>
      <c r="G80" s="32">
        <v>0.67</v>
      </c>
      <c r="H80" s="32" t="s">
        <v>333</v>
      </c>
    </row>
    <row r="81" spans="1:8" ht="15" customHeight="1">
      <c r="A81" s="85">
        <v>45274</v>
      </c>
      <c r="B81" s="32">
        <v>517536</v>
      </c>
      <c r="C81" s="31" t="s">
        <v>1173</v>
      </c>
      <c r="D81" s="31" t="s">
        <v>1174</v>
      </c>
      <c r="E81" s="31" t="s">
        <v>574</v>
      </c>
      <c r="F81" s="86">
        <v>478900</v>
      </c>
      <c r="G81" s="32">
        <v>563.75</v>
      </c>
      <c r="H81" s="32" t="s">
        <v>333</v>
      </c>
    </row>
    <row r="82" spans="1:8" ht="15" customHeight="1">
      <c r="A82" s="85">
        <v>45274</v>
      </c>
      <c r="B82" s="32">
        <v>517536</v>
      </c>
      <c r="C82" s="31" t="s">
        <v>1173</v>
      </c>
      <c r="D82" s="31" t="s">
        <v>1175</v>
      </c>
      <c r="E82" s="31" t="s">
        <v>574</v>
      </c>
      <c r="F82" s="86">
        <v>221650</v>
      </c>
      <c r="G82" s="32">
        <v>563.75</v>
      </c>
      <c r="H82" s="32" t="s">
        <v>333</v>
      </c>
    </row>
    <row r="83" spans="1:8" ht="15" customHeight="1">
      <c r="A83" s="85">
        <v>45274</v>
      </c>
      <c r="B83" s="32">
        <v>517536</v>
      </c>
      <c r="C83" s="31" t="s">
        <v>1173</v>
      </c>
      <c r="D83" s="31" t="s">
        <v>1176</v>
      </c>
      <c r="E83" s="31" t="s">
        <v>574</v>
      </c>
      <c r="F83" s="86">
        <v>177500</v>
      </c>
      <c r="G83" s="32">
        <v>563.75</v>
      </c>
      <c r="H83" s="32" t="s">
        <v>333</v>
      </c>
    </row>
    <row r="84" spans="1:8" ht="15" customHeight="1">
      <c r="A84" s="85">
        <v>45274</v>
      </c>
      <c r="B84" s="32">
        <v>517536</v>
      </c>
      <c r="C84" s="31" t="s">
        <v>1173</v>
      </c>
      <c r="D84" s="31" t="s">
        <v>1177</v>
      </c>
      <c r="E84" s="31" t="s">
        <v>574</v>
      </c>
      <c r="F84" s="86">
        <v>221650</v>
      </c>
      <c r="G84" s="32">
        <v>563.75</v>
      </c>
      <c r="H84" s="32" t="s">
        <v>333</v>
      </c>
    </row>
    <row r="85" spans="1:8" ht="15" customHeight="1">
      <c r="A85" s="85">
        <v>45274</v>
      </c>
      <c r="B85" s="32">
        <v>517536</v>
      </c>
      <c r="C85" s="31" t="s">
        <v>1173</v>
      </c>
      <c r="D85" s="31" t="s">
        <v>1178</v>
      </c>
      <c r="E85" s="31" t="s">
        <v>575</v>
      </c>
      <c r="F85" s="86">
        <v>1099700</v>
      </c>
      <c r="G85" s="32">
        <v>563.75</v>
      </c>
      <c r="H85" s="32" t="s">
        <v>333</v>
      </c>
    </row>
    <row r="86" spans="1:8" ht="15" customHeight="1">
      <c r="A86" s="85">
        <v>45274</v>
      </c>
      <c r="B86" s="32">
        <v>531859</v>
      </c>
      <c r="C86" s="31" t="s">
        <v>1179</v>
      </c>
      <c r="D86" s="31" t="s">
        <v>1025</v>
      </c>
      <c r="E86" s="31" t="s">
        <v>575</v>
      </c>
      <c r="F86" s="86">
        <v>379201</v>
      </c>
      <c r="G86" s="32">
        <v>166.1</v>
      </c>
      <c r="H86" s="32" t="s">
        <v>333</v>
      </c>
    </row>
    <row r="87" spans="1:8" ht="15" customHeight="1">
      <c r="A87" s="85">
        <v>45274</v>
      </c>
      <c r="B87" s="32">
        <v>539495</v>
      </c>
      <c r="C87" s="31" t="s">
        <v>1053</v>
      </c>
      <c r="D87" s="31" t="s">
        <v>1180</v>
      </c>
      <c r="E87" s="31" t="s">
        <v>575</v>
      </c>
      <c r="F87" s="86">
        <v>10224</v>
      </c>
      <c r="G87" s="32">
        <v>29.93</v>
      </c>
      <c r="H87" s="32" t="s">
        <v>333</v>
      </c>
    </row>
    <row r="88" spans="1:8" ht="15" customHeight="1">
      <c r="A88" s="85">
        <v>45274</v>
      </c>
      <c r="B88" s="32">
        <v>539669</v>
      </c>
      <c r="C88" s="31" t="s">
        <v>1181</v>
      </c>
      <c r="D88" s="31" t="s">
        <v>1182</v>
      </c>
      <c r="E88" s="31" t="s">
        <v>574</v>
      </c>
      <c r="F88" s="86">
        <v>1018999</v>
      </c>
      <c r="G88" s="32">
        <v>0.49</v>
      </c>
      <c r="H88" s="32" t="s">
        <v>333</v>
      </c>
    </row>
    <row r="89" spans="1:8" ht="15" customHeight="1">
      <c r="A89" s="85">
        <v>45274</v>
      </c>
      <c r="B89" s="32">
        <v>539669</v>
      </c>
      <c r="C89" s="31" t="s">
        <v>1181</v>
      </c>
      <c r="D89" s="31" t="s">
        <v>1183</v>
      </c>
      <c r="E89" s="31" t="s">
        <v>575</v>
      </c>
      <c r="F89" s="86">
        <v>1000000</v>
      </c>
      <c r="G89" s="32">
        <v>0.49</v>
      </c>
      <c r="H89" s="32" t="s">
        <v>333</v>
      </c>
    </row>
    <row r="90" spans="1:8" ht="15" customHeight="1">
      <c r="A90" s="85">
        <v>45274</v>
      </c>
      <c r="B90" s="32">
        <v>512499</v>
      </c>
      <c r="C90" s="31" t="s">
        <v>1184</v>
      </c>
      <c r="D90" s="31" t="s">
        <v>999</v>
      </c>
      <c r="E90" s="31" t="s">
        <v>575</v>
      </c>
      <c r="F90" s="86">
        <v>5000000</v>
      </c>
      <c r="G90" s="32">
        <v>0.5</v>
      </c>
      <c r="H90" s="32" t="s">
        <v>333</v>
      </c>
    </row>
    <row r="91" spans="1:8" ht="15" customHeight="1">
      <c r="A91" s="85">
        <v>45274</v>
      </c>
      <c r="B91" s="32">
        <v>530433</v>
      </c>
      <c r="C91" s="31" t="s">
        <v>1185</v>
      </c>
      <c r="D91" s="31" t="s">
        <v>1186</v>
      </c>
      <c r="E91" s="31" t="s">
        <v>575</v>
      </c>
      <c r="F91" s="86">
        <v>150000</v>
      </c>
      <c r="G91" s="32">
        <v>57</v>
      </c>
      <c r="H91" s="32" t="s">
        <v>333</v>
      </c>
    </row>
    <row r="92" spans="1:8" ht="15" customHeight="1">
      <c r="A92" s="85">
        <v>45274</v>
      </c>
      <c r="B92" s="32">
        <v>530433</v>
      </c>
      <c r="C92" s="31" t="s">
        <v>1185</v>
      </c>
      <c r="D92" s="31" t="s">
        <v>1187</v>
      </c>
      <c r="E92" s="31" t="s">
        <v>574</v>
      </c>
      <c r="F92" s="86">
        <v>150000</v>
      </c>
      <c r="G92" s="32">
        <v>57</v>
      </c>
      <c r="H92" s="32" t="s">
        <v>333</v>
      </c>
    </row>
    <row r="93" spans="1:8" ht="15" customHeight="1">
      <c r="A93" s="85">
        <v>45274</v>
      </c>
      <c r="B93" s="32">
        <v>539470</v>
      </c>
      <c r="C93" s="31" t="s">
        <v>1188</v>
      </c>
      <c r="D93" s="31" t="s">
        <v>1189</v>
      </c>
      <c r="E93" s="31" t="s">
        <v>575</v>
      </c>
      <c r="F93" s="86">
        <v>6000000</v>
      </c>
      <c r="G93" s="32">
        <v>1.1100000000000001</v>
      </c>
      <c r="H93" s="32" t="s">
        <v>333</v>
      </c>
    </row>
    <row r="94" spans="1:8" ht="15" customHeight="1">
      <c r="A94" s="85">
        <v>45274</v>
      </c>
      <c r="B94" s="32">
        <v>539470</v>
      </c>
      <c r="C94" s="31" t="s">
        <v>1188</v>
      </c>
      <c r="D94" s="31" t="s">
        <v>1190</v>
      </c>
      <c r="E94" s="31" t="s">
        <v>574</v>
      </c>
      <c r="F94" s="86">
        <v>2660000</v>
      </c>
      <c r="G94" s="32">
        <v>1.1399999999999999</v>
      </c>
      <c r="H94" s="32" t="s">
        <v>333</v>
      </c>
    </row>
    <row r="95" spans="1:8" ht="15" customHeight="1">
      <c r="A95" s="85">
        <v>45274</v>
      </c>
      <c r="B95" s="32">
        <v>533019</v>
      </c>
      <c r="C95" s="31" t="s">
        <v>1191</v>
      </c>
      <c r="D95" s="31" t="s">
        <v>1192</v>
      </c>
      <c r="E95" s="31" t="s">
        <v>574</v>
      </c>
      <c r="F95" s="86">
        <v>155</v>
      </c>
      <c r="G95" s="32">
        <v>1152.81</v>
      </c>
      <c r="H95" s="32" t="s">
        <v>333</v>
      </c>
    </row>
    <row r="96" spans="1:8" ht="15" customHeight="1">
      <c r="A96" s="85">
        <v>45274</v>
      </c>
      <c r="B96" s="32">
        <v>538923</v>
      </c>
      <c r="C96" s="31" t="s">
        <v>1193</v>
      </c>
      <c r="D96" s="31" t="s">
        <v>1194</v>
      </c>
      <c r="E96" s="31" t="s">
        <v>575</v>
      </c>
      <c r="F96" s="86">
        <v>37864</v>
      </c>
      <c r="G96" s="32">
        <v>57</v>
      </c>
      <c r="H96" s="32" t="s">
        <v>333</v>
      </c>
    </row>
    <row r="97" spans="1:8" ht="15" customHeight="1">
      <c r="A97" s="85">
        <v>45274</v>
      </c>
      <c r="B97" s="32">
        <v>538923</v>
      </c>
      <c r="C97" s="31" t="s">
        <v>1193</v>
      </c>
      <c r="D97" s="31" t="s">
        <v>1195</v>
      </c>
      <c r="E97" s="31" t="s">
        <v>574</v>
      </c>
      <c r="F97" s="86">
        <v>40000</v>
      </c>
      <c r="G97" s="32">
        <v>56.99</v>
      </c>
      <c r="H97" s="32" t="s">
        <v>333</v>
      </c>
    </row>
    <row r="98" spans="1:8" ht="15" customHeight="1">
      <c r="A98" s="85">
        <v>45274</v>
      </c>
      <c r="B98" s="32">
        <v>526133</v>
      </c>
      <c r="C98" s="31" t="s">
        <v>1196</v>
      </c>
      <c r="D98" s="31" t="s">
        <v>1192</v>
      </c>
      <c r="E98" s="31" t="s">
        <v>574</v>
      </c>
      <c r="F98" s="86">
        <v>58761</v>
      </c>
      <c r="G98" s="32">
        <v>11.15</v>
      </c>
      <c r="H98" s="32" t="s">
        <v>333</v>
      </c>
    </row>
    <row r="99" spans="1:8" ht="15" customHeight="1">
      <c r="A99" s="85">
        <v>45274</v>
      </c>
      <c r="B99" s="32">
        <v>511447</v>
      </c>
      <c r="C99" s="31" t="s">
        <v>1197</v>
      </c>
      <c r="D99" s="31" t="s">
        <v>1198</v>
      </c>
      <c r="E99" s="31" t="s">
        <v>574</v>
      </c>
      <c r="F99" s="86">
        <v>917215</v>
      </c>
      <c r="G99" s="32">
        <v>3.54</v>
      </c>
      <c r="H99" s="32" t="s">
        <v>333</v>
      </c>
    </row>
    <row r="100" spans="1:8" ht="15" customHeight="1">
      <c r="A100" s="85">
        <v>45274</v>
      </c>
      <c r="B100" s="32">
        <v>539310</v>
      </c>
      <c r="C100" s="31" t="s">
        <v>1199</v>
      </c>
      <c r="D100" s="31" t="s">
        <v>1200</v>
      </c>
      <c r="E100" s="31" t="s">
        <v>574</v>
      </c>
      <c r="F100" s="86">
        <v>182414</v>
      </c>
      <c r="G100" s="32">
        <v>83.91</v>
      </c>
      <c r="H100" s="32" t="s">
        <v>333</v>
      </c>
    </row>
    <row r="101" spans="1:8" ht="15" customHeight="1">
      <c r="A101" s="85">
        <v>45274</v>
      </c>
      <c r="B101" s="32">
        <v>539310</v>
      </c>
      <c r="C101" s="31" t="s">
        <v>1199</v>
      </c>
      <c r="D101" s="31" t="s">
        <v>1200</v>
      </c>
      <c r="E101" s="31" t="s">
        <v>575</v>
      </c>
      <c r="F101" s="86">
        <v>149325</v>
      </c>
      <c r="G101" s="32">
        <v>83.54</v>
      </c>
      <c r="H101" s="32" t="s">
        <v>333</v>
      </c>
    </row>
    <row r="102" spans="1:8" ht="15" customHeight="1">
      <c r="A102" s="85">
        <v>45274</v>
      </c>
      <c r="B102" s="32">
        <v>542765</v>
      </c>
      <c r="C102" s="31" t="s">
        <v>1014</v>
      </c>
      <c r="D102" s="31" t="s">
        <v>1201</v>
      </c>
      <c r="E102" s="31" t="s">
        <v>575</v>
      </c>
      <c r="F102" s="86">
        <v>2000</v>
      </c>
      <c r="G102" s="32">
        <v>311</v>
      </c>
      <c r="H102" s="32" t="s">
        <v>333</v>
      </c>
    </row>
    <row r="103" spans="1:8" ht="15" customHeight="1">
      <c r="A103" s="85">
        <v>45274</v>
      </c>
      <c r="B103" s="32">
        <v>542765</v>
      </c>
      <c r="C103" s="31" t="s">
        <v>1014</v>
      </c>
      <c r="D103" s="31" t="s">
        <v>1202</v>
      </c>
      <c r="E103" s="31" t="s">
        <v>575</v>
      </c>
      <c r="F103" s="86">
        <v>2000</v>
      </c>
      <c r="G103" s="32">
        <v>317.5</v>
      </c>
      <c r="H103" s="32" t="s">
        <v>333</v>
      </c>
    </row>
    <row r="104" spans="1:8" ht="15" customHeight="1">
      <c r="A104" s="85">
        <v>45274</v>
      </c>
      <c r="B104" s="32">
        <v>542765</v>
      </c>
      <c r="C104" s="31" t="s">
        <v>1014</v>
      </c>
      <c r="D104" s="31" t="s">
        <v>1015</v>
      </c>
      <c r="E104" s="31" t="s">
        <v>574</v>
      </c>
      <c r="F104" s="86">
        <v>6000</v>
      </c>
      <c r="G104" s="32">
        <v>320.67</v>
      </c>
      <c r="H104" s="32" t="s">
        <v>333</v>
      </c>
    </row>
    <row r="105" spans="1:8" ht="15" customHeight="1">
      <c r="A105" s="85">
        <v>45274</v>
      </c>
      <c r="B105" s="32">
        <v>542765</v>
      </c>
      <c r="C105" s="31" t="s">
        <v>1014</v>
      </c>
      <c r="D105" s="31" t="s">
        <v>1089</v>
      </c>
      <c r="E105" s="31" t="s">
        <v>575</v>
      </c>
      <c r="F105" s="86">
        <v>5000</v>
      </c>
      <c r="G105" s="32">
        <v>318</v>
      </c>
      <c r="H105" s="32" t="s">
        <v>333</v>
      </c>
    </row>
    <row r="106" spans="1:8" ht="15" customHeight="1">
      <c r="A106" s="85">
        <v>45274</v>
      </c>
      <c r="B106" s="32">
        <v>542765</v>
      </c>
      <c r="C106" s="31" t="s">
        <v>1014</v>
      </c>
      <c r="D106" s="31" t="s">
        <v>1015</v>
      </c>
      <c r="E106" s="31" t="s">
        <v>575</v>
      </c>
      <c r="F106" s="86">
        <v>6000</v>
      </c>
      <c r="G106" s="32">
        <v>318.33</v>
      </c>
      <c r="H106" s="32" t="s">
        <v>333</v>
      </c>
    </row>
    <row r="107" spans="1:8" ht="15" customHeight="1">
      <c r="A107" s="85">
        <v>45274</v>
      </c>
      <c r="B107" s="32">
        <v>542765</v>
      </c>
      <c r="C107" s="31" t="s">
        <v>1014</v>
      </c>
      <c r="D107" s="31" t="s">
        <v>1203</v>
      </c>
      <c r="E107" s="31" t="s">
        <v>574</v>
      </c>
      <c r="F107" s="86">
        <v>11000</v>
      </c>
      <c r="G107" s="32">
        <v>317.55</v>
      </c>
      <c r="H107" s="32" t="s">
        <v>333</v>
      </c>
    </row>
    <row r="108" spans="1:8" ht="15" customHeight="1">
      <c r="A108" s="85">
        <v>45274</v>
      </c>
      <c r="B108" s="32">
        <v>526987</v>
      </c>
      <c r="C108" s="31" t="s">
        <v>1054</v>
      </c>
      <c r="D108" s="31" t="s">
        <v>890</v>
      </c>
      <c r="E108" s="31" t="s">
        <v>574</v>
      </c>
      <c r="F108" s="86">
        <v>2340048</v>
      </c>
      <c r="G108" s="32">
        <v>15.69</v>
      </c>
      <c r="H108" s="32" t="s">
        <v>333</v>
      </c>
    </row>
    <row r="109" spans="1:8" ht="15" customHeight="1">
      <c r="A109" s="85">
        <v>45274</v>
      </c>
      <c r="B109" s="32">
        <v>526987</v>
      </c>
      <c r="C109" s="31" t="s">
        <v>1054</v>
      </c>
      <c r="D109" s="31" t="s">
        <v>890</v>
      </c>
      <c r="E109" s="31" t="s">
        <v>575</v>
      </c>
      <c r="F109" s="86">
        <v>3045338</v>
      </c>
      <c r="G109" s="32">
        <v>15.76</v>
      </c>
      <c r="H109" s="32" t="s">
        <v>333</v>
      </c>
    </row>
    <row r="110" spans="1:8" ht="15" customHeight="1">
      <c r="A110" s="85">
        <v>45274</v>
      </c>
      <c r="B110" s="32">
        <v>541735</v>
      </c>
      <c r="C110" s="31" t="s">
        <v>1204</v>
      </c>
      <c r="D110" s="31" t="s">
        <v>1205</v>
      </c>
      <c r="E110" s="31" t="s">
        <v>574</v>
      </c>
      <c r="F110" s="86">
        <v>1300100</v>
      </c>
      <c r="G110" s="32">
        <v>3.9</v>
      </c>
      <c r="H110" s="32" t="s">
        <v>862</v>
      </c>
    </row>
    <row r="111" spans="1:8" ht="15" customHeight="1">
      <c r="A111" s="85">
        <v>45274</v>
      </c>
      <c r="B111" s="32" t="s">
        <v>1055</v>
      </c>
      <c r="C111" s="31" t="s">
        <v>1056</v>
      </c>
      <c r="D111" s="31" t="s">
        <v>1206</v>
      </c>
      <c r="E111" s="31" t="s">
        <v>574</v>
      </c>
      <c r="F111" s="86">
        <v>888195</v>
      </c>
      <c r="G111" s="32">
        <v>7.17</v>
      </c>
      <c r="H111" s="32" t="s">
        <v>862</v>
      </c>
    </row>
    <row r="112" spans="1:8" ht="15" customHeight="1">
      <c r="A112" s="85">
        <v>45274</v>
      </c>
      <c r="B112" s="32" t="s">
        <v>1016</v>
      </c>
      <c r="C112" s="31" t="s">
        <v>1017</v>
      </c>
      <c r="D112" s="31" t="s">
        <v>576</v>
      </c>
      <c r="E112" s="31" t="s">
        <v>574</v>
      </c>
      <c r="F112" s="86">
        <v>1036735</v>
      </c>
      <c r="G112" s="32">
        <v>65.89</v>
      </c>
      <c r="H112" s="32" t="s">
        <v>862</v>
      </c>
    </row>
    <row r="113" spans="1:8" ht="15" customHeight="1">
      <c r="A113" s="85">
        <v>45274</v>
      </c>
      <c r="B113" s="32" t="s">
        <v>1016</v>
      </c>
      <c r="C113" s="31" t="s">
        <v>1017</v>
      </c>
      <c r="D113" s="31" t="s">
        <v>1018</v>
      </c>
      <c r="E113" s="31" t="s">
        <v>574</v>
      </c>
      <c r="F113" s="86">
        <v>2181272</v>
      </c>
      <c r="G113" s="32">
        <v>65.42</v>
      </c>
      <c r="H113" s="32" t="s">
        <v>862</v>
      </c>
    </row>
    <row r="114" spans="1:8" ht="15" customHeight="1">
      <c r="A114" s="85">
        <v>45274</v>
      </c>
      <c r="B114" s="32" t="s">
        <v>1207</v>
      </c>
      <c r="C114" s="31" t="s">
        <v>1208</v>
      </c>
      <c r="D114" s="31" t="s">
        <v>576</v>
      </c>
      <c r="E114" s="31" t="s">
        <v>574</v>
      </c>
      <c r="F114" s="86">
        <v>886815</v>
      </c>
      <c r="G114" s="32">
        <v>180.87</v>
      </c>
      <c r="H114" s="32" t="s">
        <v>862</v>
      </c>
    </row>
    <row r="115" spans="1:8" ht="15" customHeight="1">
      <c r="A115" s="85">
        <v>45274</v>
      </c>
      <c r="B115" s="32" t="s">
        <v>1209</v>
      </c>
      <c r="C115" s="31" t="s">
        <v>1210</v>
      </c>
      <c r="D115" s="31" t="s">
        <v>1211</v>
      </c>
      <c r="E115" s="31" t="s">
        <v>574</v>
      </c>
      <c r="F115" s="86">
        <v>47629</v>
      </c>
      <c r="G115" s="32">
        <v>101.22</v>
      </c>
      <c r="H115" s="32" t="s">
        <v>862</v>
      </c>
    </row>
    <row r="116" spans="1:8" ht="15" customHeight="1">
      <c r="A116" s="85">
        <v>45274</v>
      </c>
      <c r="B116" s="32" t="s">
        <v>1212</v>
      </c>
      <c r="C116" s="31" t="s">
        <v>1213</v>
      </c>
      <c r="D116" s="31" t="s">
        <v>576</v>
      </c>
      <c r="E116" s="31" t="s">
        <v>574</v>
      </c>
      <c r="F116" s="86">
        <v>382966</v>
      </c>
      <c r="G116" s="32">
        <v>94.39</v>
      </c>
      <c r="H116" s="32" t="s">
        <v>862</v>
      </c>
    </row>
    <row r="117" spans="1:8" ht="15" customHeight="1">
      <c r="A117" s="85">
        <v>45274</v>
      </c>
      <c r="B117" s="32" t="s">
        <v>1214</v>
      </c>
      <c r="C117" s="31" t="s">
        <v>1215</v>
      </c>
      <c r="D117" s="31" t="s">
        <v>1025</v>
      </c>
      <c r="E117" s="31" t="s">
        <v>574</v>
      </c>
      <c r="F117" s="86">
        <v>69488</v>
      </c>
      <c r="G117" s="32">
        <v>20.170000000000002</v>
      </c>
      <c r="H117" s="32" t="s">
        <v>862</v>
      </c>
    </row>
    <row r="118" spans="1:8" ht="15" customHeight="1">
      <c r="A118" s="85">
        <v>45274</v>
      </c>
      <c r="B118" s="32" t="s">
        <v>1214</v>
      </c>
      <c r="C118" s="31" t="s">
        <v>1215</v>
      </c>
      <c r="D118" s="31" t="s">
        <v>1216</v>
      </c>
      <c r="E118" s="31" t="s">
        <v>574</v>
      </c>
      <c r="F118" s="86">
        <v>93699</v>
      </c>
      <c r="G118" s="32">
        <v>20.18</v>
      </c>
      <c r="H118" s="32" t="s">
        <v>862</v>
      </c>
    </row>
    <row r="119" spans="1:8" ht="15" customHeight="1">
      <c r="A119" s="85">
        <v>45274</v>
      </c>
      <c r="B119" s="32" t="s">
        <v>1019</v>
      </c>
      <c r="C119" s="31" t="s">
        <v>1020</v>
      </c>
      <c r="D119" s="31" t="s">
        <v>576</v>
      </c>
      <c r="E119" s="31" t="s">
        <v>574</v>
      </c>
      <c r="F119" s="86">
        <v>1176081</v>
      </c>
      <c r="G119" s="32">
        <v>54.51</v>
      </c>
      <c r="H119" s="32" t="s">
        <v>862</v>
      </c>
    </row>
    <row r="120" spans="1:8" ht="15" customHeight="1">
      <c r="A120" s="85">
        <v>45274</v>
      </c>
      <c r="B120" s="32" t="s">
        <v>1090</v>
      </c>
      <c r="C120" s="31" t="s">
        <v>1091</v>
      </c>
      <c r="D120" s="31" t="s">
        <v>1217</v>
      </c>
      <c r="E120" s="31" t="s">
        <v>574</v>
      </c>
      <c r="F120" s="86">
        <v>63228</v>
      </c>
      <c r="G120" s="32">
        <v>28.33</v>
      </c>
      <c r="H120" s="32" t="s">
        <v>862</v>
      </c>
    </row>
    <row r="121" spans="1:8" ht="15" customHeight="1">
      <c r="A121" s="85">
        <v>45274</v>
      </c>
      <c r="B121" s="32" t="s">
        <v>1090</v>
      </c>
      <c r="C121" s="31" t="s">
        <v>1091</v>
      </c>
      <c r="D121" s="31" t="s">
        <v>1218</v>
      </c>
      <c r="E121" s="31" t="s">
        <v>574</v>
      </c>
      <c r="F121" s="86">
        <v>101000</v>
      </c>
      <c r="G121" s="32">
        <v>27.33</v>
      </c>
      <c r="H121" s="32" t="s">
        <v>862</v>
      </c>
    </row>
    <row r="122" spans="1:8" ht="15" customHeight="1">
      <c r="A122" s="85">
        <v>45274</v>
      </c>
      <c r="B122" s="32" t="s">
        <v>1090</v>
      </c>
      <c r="C122" s="31" t="s">
        <v>1091</v>
      </c>
      <c r="D122" s="31" t="s">
        <v>1057</v>
      </c>
      <c r="E122" s="31" t="s">
        <v>574</v>
      </c>
      <c r="F122" s="86">
        <v>50000</v>
      </c>
      <c r="G122" s="32">
        <v>28.79</v>
      </c>
      <c r="H122" s="32" t="s">
        <v>862</v>
      </c>
    </row>
    <row r="123" spans="1:8" ht="15" customHeight="1">
      <c r="A123" s="85">
        <v>45274</v>
      </c>
      <c r="B123" s="32" t="s">
        <v>1090</v>
      </c>
      <c r="C123" s="31" t="s">
        <v>1091</v>
      </c>
      <c r="D123" s="31" t="s">
        <v>1125</v>
      </c>
      <c r="E123" s="31" t="s">
        <v>574</v>
      </c>
      <c r="F123" s="86">
        <v>84258</v>
      </c>
      <c r="G123" s="32">
        <v>27.73</v>
      </c>
      <c r="H123" s="32" t="s">
        <v>862</v>
      </c>
    </row>
    <row r="124" spans="1:8" ht="15" customHeight="1">
      <c r="A124" s="85">
        <v>45274</v>
      </c>
      <c r="B124" s="32" t="s">
        <v>1090</v>
      </c>
      <c r="C124" s="31" t="s">
        <v>1091</v>
      </c>
      <c r="D124" s="31" t="s">
        <v>1219</v>
      </c>
      <c r="E124" s="31" t="s">
        <v>574</v>
      </c>
      <c r="F124" s="86">
        <v>80000</v>
      </c>
      <c r="G124" s="32">
        <v>27.14</v>
      </c>
      <c r="H124" s="32" t="s">
        <v>862</v>
      </c>
    </row>
    <row r="125" spans="1:8" ht="15" customHeight="1">
      <c r="A125" s="85">
        <v>45274</v>
      </c>
      <c r="B125" s="32" t="s">
        <v>1090</v>
      </c>
      <c r="C125" s="31" t="s">
        <v>1091</v>
      </c>
      <c r="D125" s="31" t="s">
        <v>1071</v>
      </c>
      <c r="E125" s="31" t="s">
        <v>574</v>
      </c>
      <c r="F125" s="86">
        <v>100000</v>
      </c>
      <c r="G125" s="32">
        <v>28.9</v>
      </c>
      <c r="H125" s="32" t="s">
        <v>862</v>
      </c>
    </row>
    <row r="126" spans="1:8" ht="15" customHeight="1">
      <c r="A126" s="85">
        <v>45274</v>
      </c>
      <c r="B126" s="32" t="s">
        <v>1220</v>
      </c>
      <c r="C126" s="31" t="s">
        <v>1221</v>
      </c>
      <c r="D126" s="31" t="s">
        <v>576</v>
      </c>
      <c r="E126" s="31" t="s">
        <v>574</v>
      </c>
      <c r="F126" s="86">
        <v>300542</v>
      </c>
      <c r="G126" s="32">
        <v>182.35</v>
      </c>
      <c r="H126" s="32" t="s">
        <v>862</v>
      </c>
    </row>
    <row r="127" spans="1:8" ht="15" customHeight="1">
      <c r="A127" s="85">
        <v>45274</v>
      </c>
      <c r="B127" s="32" t="s">
        <v>377</v>
      </c>
      <c r="C127" s="31" t="s">
        <v>1222</v>
      </c>
      <c r="D127" s="31" t="s">
        <v>576</v>
      </c>
      <c r="E127" s="31" t="s">
        <v>574</v>
      </c>
      <c r="F127" s="86">
        <v>3335494</v>
      </c>
      <c r="G127" s="32">
        <v>167.25</v>
      </c>
      <c r="H127" s="32" t="s">
        <v>862</v>
      </c>
    </row>
    <row r="128" spans="1:8" ht="15" customHeight="1">
      <c r="A128" s="85">
        <v>45274</v>
      </c>
      <c r="B128" s="32" t="s">
        <v>1083</v>
      </c>
      <c r="C128" s="31" t="s">
        <v>1092</v>
      </c>
      <c r="D128" s="31" t="s">
        <v>889</v>
      </c>
      <c r="E128" s="31" t="s">
        <v>574</v>
      </c>
      <c r="F128" s="86">
        <v>2431291</v>
      </c>
      <c r="G128" s="32">
        <v>5.83</v>
      </c>
      <c r="H128" s="32" t="s">
        <v>862</v>
      </c>
    </row>
    <row r="129" spans="1:8" ht="15" customHeight="1">
      <c r="A129" s="85">
        <v>45274</v>
      </c>
      <c r="B129" s="32" t="s">
        <v>1083</v>
      </c>
      <c r="C129" s="31" t="s">
        <v>1092</v>
      </c>
      <c r="D129" s="31" t="s">
        <v>1093</v>
      </c>
      <c r="E129" s="31" t="s">
        <v>574</v>
      </c>
      <c r="F129" s="86">
        <v>4014532</v>
      </c>
      <c r="G129" s="32">
        <v>5.79</v>
      </c>
      <c r="H129" s="32" t="s">
        <v>862</v>
      </c>
    </row>
    <row r="130" spans="1:8" ht="15" customHeight="1">
      <c r="A130" s="85">
        <v>45274</v>
      </c>
      <c r="B130" s="32" t="s">
        <v>1059</v>
      </c>
      <c r="C130" s="31" t="s">
        <v>1060</v>
      </c>
      <c r="D130" s="31" t="s">
        <v>1223</v>
      </c>
      <c r="E130" s="31" t="s">
        <v>574</v>
      </c>
      <c r="F130" s="86">
        <v>12530438</v>
      </c>
      <c r="G130" s="32">
        <v>4.8099999999999996</v>
      </c>
      <c r="H130" s="32" t="s">
        <v>862</v>
      </c>
    </row>
    <row r="131" spans="1:8" ht="15" customHeight="1">
      <c r="A131" s="85">
        <v>45274</v>
      </c>
      <c r="B131" s="32" t="s">
        <v>1059</v>
      </c>
      <c r="C131" s="31" t="s">
        <v>1060</v>
      </c>
      <c r="D131" s="31" t="s">
        <v>989</v>
      </c>
      <c r="E131" s="31" t="s">
        <v>574</v>
      </c>
      <c r="F131" s="86">
        <v>14821858</v>
      </c>
      <c r="G131" s="32">
        <v>4.8099999999999996</v>
      </c>
      <c r="H131" s="32" t="s">
        <v>862</v>
      </c>
    </row>
    <row r="132" spans="1:8" ht="15" customHeight="1">
      <c r="A132" s="85">
        <v>45274</v>
      </c>
      <c r="B132" s="32" t="s">
        <v>1059</v>
      </c>
      <c r="C132" s="31" t="s">
        <v>1060</v>
      </c>
      <c r="D132" s="31" t="s">
        <v>965</v>
      </c>
      <c r="E132" s="31" t="s">
        <v>574</v>
      </c>
      <c r="F132" s="86">
        <v>14862479</v>
      </c>
      <c r="G132" s="32">
        <v>4.84</v>
      </c>
      <c r="H132" s="32" t="s">
        <v>862</v>
      </c>
    </row>
    <row r="133" spans="1:8" ht="15" customHeight="1">
      <c r="A133" s="85">
        <v>45274</v>
      </c>
      <c r="B133" s="32" t="s">
        <v>1061</v>
      </c>
      <c r="C133" s="31" t="s">
        <v>1062</v>
      </c>
      <c r="D133" s="31" t="s">
        <v>1063</v>
      </c>
      <c r="E133" s="31" t="s">
        <v>574</v>
      </c>
      <c r="F133" s="86">
        <v>1500000</v>
      </c>
      <c r="G133" s="32">
        <v>6.57</v>
      </c>
      <c r="H133" s="32" t="s">
        <v>862</v>
      </c>
    </row>
    <row r="134" spans="1:8" ht="15" customHeight="1">
      <c r="A134" s="85">
        <v>45274</v>
      </c>
      <c r="B134" s="32" t="s">
        <v>1021</v>
      </c>
      <c r="C134" s="31" t="s">
        <v>1022</v>
      </c>
      <c r="D134" s="31" t="s">
        <v>1064</v>
      </c>
      <c r="E134" s="31" t="s">
        <v>574</v>
      </c>
      <c r="F134" s="86">
        <v>833396</v>
      </c>
      <c r="G134" s="32">
        <v>10.95</v>
      </c>
      <c r="H134" s="32" t="s">
        <v>862</v>
      </c>
    </row>
    <row r="135" spans="1:8" ht="15" customHeight="1">
      <c r="A135" s="85">
        <v>45274</v>
      </c>
      <c r="B135" s="32" t="s">
        <v>1224</v>
      </c>
      <c r="C135" s="31" t="s">
        <v>1225</v>
      </c>
      <c r="D135" s="31" t="s">
        <v>576</v>
      </c>
      <c r="E135" s="31" t="s">
        <v>574</v>
      </c>
      <c r="F135" s="86">
        <v>607674</v>
      </c>
      <c r="G135" s="32">
        <v>247.38</v>
      </c>
      <c r="H135" s="32" t="s">
        <v>862</v>
      </c>
    </row>
    <row r="136" spans="1:8" ht="15" customHeight="1">
      <c r="A136" s="85">
        <v>45274</v>
      </c>
      <c r="B136" s="32" t="s">
        <v>1065</v>
      </c>
      <c r="C136" s="31" t="s">
        <v>1066</v>
      </c>
      <c r="D136" s="31" t="s">
        <v>1025</v>
      </c>
      <c r="E136" s="31" t="s">
        <v>574</v>
      </c>
      <c r="F136" s="86">
        <v>4000000</v>
      </c>
      <c r="G136" s="32">
        <v>52.5</v>
      </c>
      <c r="H136" s="32" t="s">
        <v>862</v>
      </c>
    </row>
    <row r="137" spans="1:8" ht="15" customHeight="1">
      <c r="A137" s="85">
        <v>45274</v>
      </c>
      <c r="B137" s="32" t="s">
        <v>1094</v>
      </c>
      <c r="C137" s="31" t="s">
        <v>1095</v>
      </c>
      <c r="D137" s="31" t="s">
        <v>889</v>
      </c>
      <c r="E137" s="31" t="s">
        <v>574</v>
      </c>
      <c r="F137" s="86">
        <v>70738</v>
      </c>
      <c r="G137" s="32">
        <v>87.31</v>
      </c>
      <c r="H137" s="32" t="s">
        <v>862</v>
      </c>
    </row>
    <row r="138" spans="1:8" ht="15" customHeight="1">
      <c r="A138" s="85">
        <v>45274</v>
      </c>
      <c r="B138" s="32" t="s">
        <v>1094</v>
      </c>
      <c r="C138" s="31" t="s">
        <v>1095</v>
      </c>
      <c r="D138" s="31" t="s">
        <v>1226</v>
      </c>
      <c r="E138" s="31" t="s">
        <v>574</v>
      </c>
      <c r="F138" s="86">
        <v>82484</v>
      </c>
      <c r="G138" s="32">
        <v>87.02</v>
      </c>
      <c r="H138" s="32" t="s">
        <v>862</v>
      </c>
    </row>
    <row r="139" spans="1:8" ht="15" customHeight="1">
      <c r="A139" s="85">
        <v>45274</v>
      </c>
      <c r="B139" s="32" t="s">
        <v>1094</v>
      </c>
      <c r="C139" s="31" t="s">
        <v>1095</v>
      </c>
      <c r="D139" s="31" t="s">
        <v>1227</v>
      </c>
      <c r="E139" s="31" t="s">
        <v>574</v>
      </c>
      <c r="F139" s="86">
        <v>67880</v>
      </c>
      <c r="G139" s="32">
        <v>89.85</v>
      </c>
      <c r="H139" s="32" t="s">
        <v>862</v>
      </c>
    </row>
    <row r="140" spans="1:8" ht="15" customHeight="1">
      <c r="A140" s="85">
        <v>45274</v>
      </c>
      <c r="B140" s="32" t="s">
        <v>1094</v>
      </c>
      <c r="C140" s="31" t="s">
        <v>1095</v>
      </c>
      <c r="D140" s="31" t="s">
        <v>990</v>
      </c>
      <c r="E140" s="31" t="s">
        <v>574</v>
      </c>
      <c r="F140" s="86">
        <v>117872</v>
      </c>
      <c r="G140" s="32">
        <v>88.27</v>
      </c>
      <c r="H140" s="32" t="s">
        <v>862</v>
      </c>
    </row>
    <row r="141" spans="1:8" ht="15" customHeight="1">
      <c r="A141" s="85">
        <v>45274</v>
      </c>
      <c r="B141" s="32" t="s">
        <v>413</v>
      </c>
      <c r="C141" s="31" t="s">
        <v>1228</v>
      </c>
      <c r="D141" s="31" t="s">
        <v>576</v>
      </c>
      <c r="E141" s="31" t="s">
        <v>574</v>
      </c>
      <c r="F141" s="86">
        <v>13391473</v>
      </c>
      <c r="G141" s="32">
        <v>109.61</v>
      </c>
      <c r="H141" s="32" t="s">
        <v>862</v>
      </c>
    </row>
    <row r="142" spans="1:8" ht="15" customHeight="1">
      <c r="A142" s="85">
        <v>45274</v>
      </c>
      <c r="B142" s="32" t="s">
        <v>137</v>
      </c>
      <c r="C142" s="31" t="s">
        <v>1229</v>
      </c>
      <c r="D142" s="31" t="s">
        <v>890</v>
      </c>
      <c r="E142" s="31" t="s">
        <v>574</v>
      </c>
      <c r="F142" s="86">
        <v>2148641</v>
      </c>
      <c r="G142" s="32">
        <v>211.53</v>
      </c>
      <c r="H142" s="32" t="s">
        <v>862</v>
      </c>
    </row>
    <row r="143" spans="1:8" ht="15" customHeight="1">
      <c r="A143" s="85">
        <v>45274</v>
      </c>
      <c r="B143" s="32" t="s">
        <v>830</v>
      </c>
      <c r="C143" s="31" t="s">
        <v>1230</v>
      </c>
      <c r="D143" s="31" t="s">
        <v>576</v>
      </c>
      <c r="E143" s="31" t="s">
        <v>574</v>
      </c>
      <c r="F143" s="86">
        <v>5895083</v>
      </c>
      <c r="G143" s="32">
        <v>169.65</v>
      </c>
      <c r="H143" s="32" t="s">
        <v>862</v>
      </c>
    </row>
    <row r="144" spans="1:8" ht="15" customHeight="1">
      <c r="A144" s="85">
        <v>45274</v>
      </c>
      <c r="B144" s="32" t="s">
        <v>830</v>
      </c>
      <c r="C144" s="31" t="s">
        <v>1230</v>
      </c>
      <c r="D144" s="31" t="s">
        <v>890</v>
      </c>
      <c r="E144" s="31" t="s">
        <v>574</v>
      </c>
      <c r="F144" s="86">
        <v>6189787</v>
      </c>
      <c r="G144" s="32">
        <v>169.69</v>
      </c>
      <c r="H144" s="32" t="s">
        <v>862</v>
      </c>
    </row>
    <row r="145" spans="1:8" ht="15" customHeight="1">
      <c r="A145" s="85">
        <v>45274</v>
      </c>
      <c r="B145" s="32" t="s">
        <v>1023</v>
      </c>
      <c r="C145" s="31" t="s">
        <v>1024</v>
      </c>
      <c r="D145" s="31" t="s">
        <v>963</v>
      </c>
      <c r="E145" s="31" t="s">
        <v>574</v>
      </c>
      <c r="F145" s="86">
        <v>49600</v>
      </c>
      <c r="G145" s="32">
        <v>87.77</v>
      </c>
      <c r="H145" s="32" t="s">
        <v>862</v>
      </c>
    </row>
    <row r="146" spans="1:8" ht="15" customHeight="1">
      <c r="A146" s="85">
        <v>45274</v>
      </c>
      <c r="B146" s="32" t="s">
        <v>1087</v>
      </c>
      <c r="C146" s="31" t="s">
        <v>1096</v>
      </c>
      <c r="D146" s="31" t="s">
        <v>963</v>
      </c>
      <c r="E146" s="31" t="s">
        <v>574</v>
      </c>
      <c r="F146" s="86">
        <v>2079546</v>
      </c>
      <c r="G146" s="32">
        <v>8.07</v>
      </c>
      <c r="H146" s="32" t="s">
        <v>862</v>
      </c>
    </row>
    <row r="147" spans="1:8" ht="15" customHeight="1">
      <c r="A147" s="85">
        <v>45274</v>
      </c>
      <c r="B147" s="32" t="s">
        <v>1231</v>
      </c>
      <c r="C147" s="31" t="s">
        <v>1232</v>
      </c>
      <c r="D147" s="31" t="s">
        <v>1233</v>
      </c>
      <c r="E147" s="31" t="s">
        <v>574</v>
      </c>
      <c r="F147" s="86">
        <v>21566</v>
      </c>
      <c r="G147" s="32">
        <v>54.97</v>
      </c>
      <c r="H147" s="32" t="s">
        <v>862</v>
      </c>
    </row>
    <row r="148" spans="1:8" ht="15" customHeight="1">
      <c r="A148" s="85">
        <v>45274</v>
      </c>
      <c r="B148" s="32" t="s">
        <v>1234</v>
      </c>
      <c r="C148" s="31" t="s">
        <v>1235</v>
      </c>
      <c r="D148" s="31" t="s">
        <v>1236</v>
      </c>
      <c r="E148" s="31" t="s">
        <v>574</v>
      </c>
      <c r="F148" s="86">
        <v>5000</v>
      </c>
      <c r="G148" s="32">
        <v>595</v>
      </c>
      <c r="H148" s="32" t="s">
        <v>862</v>
      </c>
    </row>
    <row r="149" spans="1:8" ht="15" customHeight="1">
      <c r="A149" s="85">
        <v>45274</v>
      </c>
      <c r="B149" s="32" t="s">
        <v>1237</v>
      </c>
      <c r="C149" s="31" t="s">
        <v>1238</v>
      </c>
      <c r="D149" s="31" t="s">
        <v>1239</v>
      </c>
      <c r="E149" s="31" t="s">
        <v>574</v>
      </c>
      <c r="F149" s="86">
        <v>301430</v>
      </c>
      <c r="G149" s="32">
        <v>54.03</v>
      </c>
      <c r="H149" s="32" t="s">
        <v>862</v>
      </c>
    </row>
    <row r="150" spans="1:8" ht="15" customHeight="1">
      <c r="A150" s="85">
        <v>45274</v>
      </c>
      <c r="B150" s="32" t="s">
        <v>1240</v>
      </c>
      <c r="C150" s="31" t="s">
        <v>1241</v>
      </c>
      <c r="D150" s="31" t="s">
        <v>576</v>
      </c>
      <c r="E150" s="31" t="s">
        <v>574</v>
      </c>
      <c r="F150" s="86">
        <v>214049</v>
      </c>
      <c r="G150" s="32">
        <v>257.95999999999998</v>
      </c>
      <c r="H150" s="32" t="s">
        <v>862</v>
      </c>
    </row>
    <row r="151" spans="1:8" ht="15" customHeight="1">
      <c r="A151" s="85">
        <v>45274</v>
      </c>
      <c r="B151" s="32" t="s">
        <v>1242</v>
      </c>
      <c r="C151" s="31" t="s">
        <v>1243</v>
      </c>
      <c r="D151" s="31" t="s">
        <v>1244</v>
      </c>
      <c r="E151" s="31" t="s">
        <v>574</v>
      </c>
      <c r="F151" s="86">
        <v>1545416</v>
      </c>
      <c r="G151" s="32">
        <v>2</v>
      </c>
      <c r="H151" s="32" t="s">
        <v>862</v>
      </c>
    </row>
    <row r="152" spans="1:8" ht="15" customHeight="1">
      <c r="A152" s="85">
        <v>45274</v>
      </c>
      <c r="B152" s="32" t="s">
        <v>1173</v>
      </c>
      <c r="C152" s="31" t="s">
        <v>1245</v>
      </c>
      <c r="D152" s="31" t="s">
        <v>576</v>
      </c>
      <c r="E152" s="31" t="s">
        <v>574</v>
      </c>
      <c r="F152" s="86">
        <v>134053</v>
      </c>
      <c r="G152" s="32">
        <v>641.22</v>
      </c>
      <c r="H152" s="32" t="s">
        <v>862</v>
      </c>
    </row>
    <row r="153" spans="1:8" ht="15" customHeight="1">
      <c r="A153" s="85">
        <v>45274</v>
      </c>
      <c r="B153" s="32" t="s">
        <v>1246</v>
      </c>
      <c r="C153" s="31" t="s">
        <v>1247</v>
      </c>
      <c r="D153" s="31" t="s">
        <v>576</v>
      </c>
      <c r="E153" s="31" t="s">
        <v>574</v>
      </c>
      <c r="F153" s="86">
        <v>214567</v>
      </c>
      <c r="G153" s="32">
        <v>756.95</v>
      </c>
      <c r="H153" s="32" t="s">
        <v>862</v>
      </c>
    </row>
    <row r="154" spans="1:8" ht="15" customHeight="1">
      <c r="A154" s="85">
        <v>45274</v>
      </c>
      <c r="B154" s="32" t="s">
        <v>1068</v>
      </c>
      <c r="C154" s="31" t="s">
        <v>1069</v>
      </c>
      <c r="D154" s="31" t="s">
        <v>1067</v>
      </c>
      <c r="E154" s="31" t="s">
        <v>574</v>
      </c>
      <c r="F154" s="86">
        <v>376953</v>
      </c>
      <c r="G154" s="32">
        <v>23.9</v>
      </c>
      <c r="H154" s="32" t="s">
        <v>862</v>
      </c>
    </row>
    <row r="155" spans="1:8" ht="15" customHeight="1">
      <c r="A155" s="85">
        <v>45274</v>
      </c>
      <c r="B155" s="32" t="s">
        <v>1068</v>
      </c>
      <c r="C155" s="31" t="s">
        <v>1069</v>
      </c>
      <c r="D155" s="31" t="s">
        <v>1248</v>
      </c>
      <c r="E155" s="31" t="s">
        <v>574</v>
      </c>
      <c r="F155" s="86">
        <v>360052</v>
      </c>
      <c r="G155" s="32">
        <v>23.48</v>
      </c>
      <c r="H155" s="32" t="s">
        <v>862</v>
      </c>
    </row>
    <row r="156" spans="1:8" ht="15" customHeight="1">
      <c r="A156" s="85">
        <v>45274</v>
      </c>
      <c r="B156" s="32" t="s">
        <v>1249</v>
      </c>
      <c r="C156" s="31" t="s">
        <v>1250</v>
      </c>
      <c r="D156" s="31" t="s">
        <v>964</v>
      </c>
      <c r="E156" s="31" t="s">
        <v>574</v>
      </c>
      <c r="F156" s="86">
        <v>1241455</v>
      </c>
      <c r="G156" s="32">
        <v>34.58</v>
      </c>
      <c r="H156" s="32" t="s">
        <v>862</v>
      </c>
    </row>
    <row r="157" spans="1:8" ht="15" customHeight="1">
      <c r="A157" s="85">
        <v>45274</v>
      </c>
      <c r="B157" s="32" t="s">
        <v>1249</v>
      </c>
      <c r="C157" s="31" t="s">
        <v>1250</v>
      </c>
      <c r="D157" s="31" t="s">
        <v>1251</v>
      </c>
      <c r="E157" s="31" t="s">
        <v>574</v>
      </c>
      <c r="F157" s="86">
        <v>103344</v>
      </c>
      <c r="G157" s="32">
        <v>35</v>
      </c>
      <c r="H157" s="32" t="s">
        <v>862</v>
      </c>
    </row>
    <row r="158" spans="1:8" ht="15" customHeight="1">
      <c r="A158" s="85">
        <v>45274</v>
      </c>
      <c r="B158" s="32" t="s">
        <v>1249</v>
      </c>
      <c r="C158" s="31" t="s">
        <v>1250</v>
      </c>
      <c r="D158" s="31" t="s">
        <v>1252</v>
      </c>
      <c r="E158" s="31" t="s">
        <v>574</v>
      </c>
      <c r="F158" s="86">
        <v>126348</v>
      </c>
      <c r="G158" s="32">
        <v>34.549999999999997</v>
      </c>
      <c r="H158" s="32" t="s">
        <v>862</v>
      </c>
    </row>
    <row r="159" spans="1:8" ht="15" customHeight="1">
      <c r="A159" s="85">
        <v>45274</v>
      </c>
      <c r="B159" s="32" t="s">
        <v>1249</v>
      </c>
      <c r="C159" s="31" t="s">
        <v>1250</v>
      </c>
      <c r="D159" s="31" t="s">
        <v>1253</v>
      </c>
      <c r="E159" s="31" t="s">
        <v>574</v>
      </c>
      <c r="F159" s="86">
        <v>150000</v>
      </c>
      <c r="G159" s="32">
        <v>35.200000000000003</v>
      </c>
      <c r="H159" s="32" t="s">
        <v>862</v>
      </c>
    </row>
    <row r="160" spans="1:8" ht="15" customHeight="1">
      <c r="A160" s="85">
        <v>45274</v>
      </c>
      <c r="B160" s="32" t="s">
        <v>1249</v>
      </c>
      <c r="C160" s="31" t="s">
        <v>1250</v>
      </c>
      <c r="D160" s="31" t="s">
        <v>965</v>
      </c>
      <c r="E160" s="31" t="s">
        <v>574</v>
      </c>
      <c r="F160" s="86">
        <v>217500</v>
      </c>
      <c r="G160" s="32">
        <v>35.049999999999997</v>
      </c>
      <c r="H160" s="32" t="s">
        <v>862</v>
      </c>
    </row>
    <row r="161" spans="1:8" ht="15" customHeight="1">
      <c r="A161" s="85">
        <v>45274</v>
      </c>
      <c r="B161" s="32" t="s">
        <v>1249</v>
      </c>
      <c r="C161" s="31" t="s">
        <v>1250</v>
      </c>
      <c r="D161" s="31" t="s">
        <v>1254</v>
      </c>
      <c r="E161" s="31" t="s">
        <v>574</v>
      </c>
      <c r="F161" s="86">
        <v>100000</v>
      </c>
      <c r="G161" s="32">
        <v>35.15</v>
      </c>
      <c r="H161" s="32" t="s">
        <v>862</v>
      </c>
    </row>
    <row r="162" spans="1:8" ht="15" customHeight="1">
      <c r="A162" s="85">
        <v>45274</v>
      </c>
      <c r="B162" s="32" t="s">
        <v>1249</v>
      </c>
      <c r="C162" s="31" t="s">
        <v>1250</v>
      </c>
      <c r="D162" s="31" t="s">
        <v>1255</v>
      </c>
      <c r="E162" s="31" t="s">
        <v>574</v>
      </c>
      <c r="F162" s="86">
        <v>105000</v>
      </c>
      <c r="G162" s="32">
        <v>30.23</v>
      </c>
      <c r="H162" s="32" t="s">
        <v>862</v>
      </c>
    </row>
    <row r="163" spans="1:8" ht="15" customHeight="1">
      <c r="A163" s="85">
        <v>45274</v>
      </c>
      <c r="B163" s="32" t="s">
        <v>662</v>
      </c>
      <c r="C163" s="31" t="s">
        <v>1256</v>
      </c>
      <c r="D163" s="31" t="s">
        <v>576</v>
      </c>
      <c r="E163" s="31" t="s">
        <v>574</v>
      </c>
      <c r="F163" s="86">
        <v>3938659</v>
      </c>
      <c r="G163" s="32">
        <v>45.09</v>
      </c>
      <c r="H163" s="32" t="s">
        <v>862</v>
      </c>
    </row>
    <row r="164" spans="1:8" ht="15" customHeight="1">
      <c r="A164" s="85">
        <v>45274</v>
      </c>
      <c r="B164" s="32" t="s">
        <v>1257</v>
      </c>
      <c r="C164" s="31" t="s">
        <v>1258</v>
      </c>
      <c r="D164" s="31" t="s">
        <v>576</v>
      </c>
      <c r="E164" s="31" t="s">
        <v>574</v>
      </c>
      <c r="F164" s="86">
        <v>1526776</v>
      </c>
      <c r="G164" s="32">
        <v>103.57</v>
      </c>
      <c r="H164" s="32" t="s">
        <v>862</v>
      </c>
    </row>
    <row r="165" spans="1:8" ht="15" customHeight="1">
      <c r="A165" s="85">
        <v>45274</v>
      </c>
      <c r="B165" s="32" t="s">
        <v>1259</v>
      </c>
      <c r="C165" s="31" t="s">
        <v>1260</v>
      </c>
      <c r="D165" s="31" t="s">
        <v>964</v>
      </c>
      <c r="E165" s="31" t="s">
        <v>574</v>
      </c>
      <c r="F165" s="86">
        <v>36800</v>
      </c>
      <c r="G165" s="32">
        <v>66</v>
      </c>
      <c r="H165" s="32" t="s">
        <v>862</v>
      </c>
    </row>
    <row r="166" spans="1:8" ht="15" customHeight="1">
      <c r="A166" s="85">
        <v>45274</v>
      </c>
      <c r="B166" s="32" t="s">
        <v>1099</v>
      </c>
      <c r="C166" s="31" t="s">
        <v>1100</v>
      </c>
      <c r="D166" s="31" t="s">
        <v>1070</v>
      </c>
      <c r="E166" s="31" t="s">
        <v>574</v>
      </c>
      <c r="F166" s="86">
        <v>7751</v>
      </c>
      <c r="G166" s="32">
        <v>105.92</v>
      </c>
      <c r="H166" s="32" t="s">
        <v>862</v>
      </c>
    </row>
    <row r="167" spans="1:8" ht="15" customHeight="1">
      <c r="A167" s="85">
        <v>45274</v>
      </c>
      <c r="B167" s="32" t="s">
        <v>1099</v>
      </c>
      <c r="C167" s="31" t="s">
        <v>1100</v>
      </c>
      <c r="D167" s="31" t="s">
        <v>990</v>
      </c>
      <c r="E167" s="31" t="s">
        <v>574</v>
      </c>
      <c r="F167" s="86">
        <v>47787</v>
      </c>
      <c r="G167" s="32">
        <v>110.35</v>
      </c>
      <c r="H167" s="32" t="s">
        <v>862</v>
      </c>
    </row>
    <row r="168" spans="1:8" ht="15" customHeight="1">
      <c r="A168" s="85">
        <v>45274</v>
      </c>
      <c r="B168" s="32" t="s">
        <v>1099</v>
      </c>
      <c r="C168" s="31" t="s">
        <v>1100</v>
      </c>
      <c r="D168" s="31" t="s">
        <v>1058</v>
      </c>
      <c r="E168" s="31" t="s">
        <v>574</v>
      </c>
      <c r="F168" s="86">
        <v>147200</v>
      </c>
      <c r="G168" s="32">
        <v>113.67</v>
      </c>
      <c r="H168" s="32" t="s">
        <v>862</v>
      </c>
    </row>
    <row r="169" spans="1:8" ht="15" customHeight="1">
      <c r="A169" s="85">
        <v>45274</v>
      </c>
      <c r="B169" s="32" t="s">
        <v>527</v>
      </c>
      <c r="C169" s="31" t="s">
        <v>1261</v>
      </c>
      <c r="D169" s="31" t="s">
        <v>965</v>
      </c>
      <c r="E169" s="31" t="s">
        <v>574</v>
      </c>
      <c r="F169" s="86">
        <v>1729591</v>
      </c>
      <c r="G169" s="32">
        <v>486.58</v>
      </c>
      <c r="H169" s="32" t="s">
        <v>862</v>
      </c>
    </row>
    <row r="170" spans="1:8" ht="15" customHeight="1">
      <c r="A170" s="85">
        <v>45274</v>
      </c>
      <c r="B170" s="32" t="s">
        <v>532</v>
      </c>
      <c r="C170" s="31" t="s">
        <v>1101</v>
      </c>
      <c r="D170" s="31" t="s">
        <v>576</v>
      </c>
      <c r="E170" s="31" t="s">
        <v>574</v>
      </c>
      <c r="F170" s="86">
        <v>901642</v>
      </c>
      <c r="G170" s="32">
        <v>1126.27</v>
      </c>
      <c r="H170" s="32" t="s">
        <v>862</v>
      </c>
    </row>
    <row r="171" spans="1:8" ht="15" customHeight="1">
      <c r="A171" s="85">
        <v>45274</v>
      </c>
      <c r="B171" s="32" t="s">
        <v>1262</v>
      </c>
      <c r="C171" s="31" t="s">
        <v>1263</v>
      </c>
      <c r="D171" s="31" t="s">
        <v>576</v>
      </c>
      <c r="E171" s="31" t="s">
        <v>574</v>
      </c>
      <c r="F171" s="86">
        <v>795396</v>
      </c>
      <c r="G171" s="32">
        <v>300.17</v>
      </c>
      <c r="H171" s="32" t="s">
        <v>862</v>
      </c>
    </row>
    <row r="172" spans="1:8" ht="15" customHeight="1">
      <c r="A172" s="85">
        <v>45274</v>
      </c>
      <c r="B172" s="32" t="s">
        <v>1264</v>
      </c>
      <c r="C172" s="31" t="s">
        <v>1265</v>
      </c>
      <c r="D172" s="31" t="s">
        <v>1071</v>
      </c>
      <c r="E172" s="31" t="s">
        <v>574</v>
      </c>
      <c r="F172" s="86">
        <v>107815</v>
      </c>
      <c r="G172" s="32">
        <v>61.24</v>
      </c>
      <c r="H172" s="32" t="s">
        <v>862</v>
      </c>
    </row>
    <row r="173" spans="1:8" ht="15" customHeight="1">
      <c r="A173" s="85">
        <v>45274</v>
      </c>
      <c r="B173" s="32" t="s">
        <v>1264</v>
      </c>
      <c r="C173" s="31" t="s">
        <v>1265</v>
      </c>
      <c r="D173" s="31" t="s">
        <v>1266</v>
      </c>
      <c r="E173" s="31" t="s">
        <v>574</v>
      </c>
      <c r="F173" s="86">
        <v>150090</v>
      </c>
      <c r="G173" s="32">
        <v>61.86</v>
      </c>
      <c r="H173" s="32" t="s">
        <v>862</v>
      </c>
    </row>
    <row r="174" spans="1:8" ht="15" customHeight="1">
      <c r="A174" s="85">
        <v>45274</v>
      </c>
      <c r="B174" s="32" t="s">
        <v>1264</v>
      </c>
      <c r="C174" s="31" t="s">
        <v>1265</v>
      </c>
      <c r="D174" s="31" t="s">
        <v>964</v>
      </c>
      <c r="E174" s="31" t="s">
        <v>574</v>
      </c>
      <c r="F174" s="86">
        <v>74739</v>
      </c>
      <c r="G174" s="32">
        <v>54.57</v>
      </c>
      <c r="H174" s="32" t="s">
        <v>862</v>
      </c>
    </row>
    <row r="175" spans="1:8" ht="15" customHeight="1">
      <c r="A175" s="85">
        <v>45274</v>
      </c>
      <c r="B175" s="32" t="s">
        <v>1102</v>
      </c>
      <c r="C175" s="31" t="s">
        <v>1103</v>
      </c>
      <c r="D175" s="31" t="s">
        <v>576</v>
      </c>
      <c r="E175" s="31" t="s">
        <v>574</v>
      </c>
      <c r="F175" s="86">
        <v>779589</v>
      </c>
      <c r="G175" s="32">
        <v>131.66999999999999</v>
      </c>
      <c r="H175" s="32" t="s">
        <v>862</v>
      </c>
    </row>
    <row r="176" spans="1:8" ht="15" customHeight="1">
      <c r="A176" s="85">
        <v>45274</v>
      </c>
      <c r="B176" s="32" t="s">
        <v>974</v>
      </c>
      <c r="C176" s="31" t="s">
        <v>975</v>
      </c>
      <c r="D176" s="31" t="s">
        <v>890</v>
      </c>
      <c r="E176" s="31" t="s">
        <v>574</v>
      </c>
      <c r="F176" s="86">
        <v>493137</v>
      </c>
      <c r="G176" s="32">
        <v>110.07</v>
      </c>
      <c r="H176" s="32" t="s">
        <v>862</v>
      </c>
    </row>
    <row r="177" spans="1:8" ht="15" customHeight="1">
      <c r="A177" s="85">
        <v>45274</v>
      </c>
      <c r="B177" s="32" t="s">
        <v>974</v>
      </c>
      <c r="C177" s="31" t="s">
        <v>975</v>
      </c>
      <c r="D177" s="31" t="s">
        <v>889</v>
      </c>
      <c r="E177" s="31" t="s">
        <v>574</v>
      </c>
      <c r="F177" s="86">
        <v>500664</v>
      </c>
      <c r="G177" s="32">
        <v>110.29</v>
      </c>
      <c r="H177" s="32" t="s">
        <v>862</v>
      </c>
    </row>
    <row r="178" spans="1:8" ht="15" customHeight="1">
      <c r="A178" s="85">
        <v>45274</v>
      </c>
      <c r="B178" s="32" t="s">
        <v>974</v>
      </c>
      <c r="C178" s="31" t="s">
        <v>975</v>
      </c>
      <c r="D178" s="31" t="s">
        <v>576</v>
      </c>
      <c r="E178" s="31" t="s">
        <v>574</v>
      </c>
      <c r="F178" s="86">
        <v>1550512</v>
      </c>
      <c r="G178" s="32">
        <v>110.42</v>
      </c>
      <c r="H178" s="32" t="s">
        <v>862</v>
      </c>
    </row>
    <row r="179" spans="1:8" ht="15" customHeight="1">
      <c r="A179" s="85">
        <v>45274</v>
      </c>
      <c r="B179" s="32" t="s">
        <v>1267</v>
      </c>
      <c r="C179" s="31" t="s">
        <v>1268</v>
      </c>
      <c r="D179" s="31" t="s">
        <v>889</v>
      </c>
      <c r="E179" s="31" t="s">
        <v>574</v>
      </c>
      <c r="F179" s="86">
        <v>215574</v>
      </c>
      <c r="G179" s="32">
        <v>138.85</v>
      </c>
      <c r="H179" s="32" t="s">
        <v>862</v>
      </c>
    </row>
    <row r="180" spans="1:8" ht="15" customHeight="1">
      <c r="A180" s="85">
        <v>45274</v>
      </c>
      <c r="B180" s="32" t="s">
        <v>1267</v>
      </c>
      <c r="C180" s="31" t="s">
        <v>1268</v>
      </c>
      <c r="D180" s="31" t="s">
        <v>1269</v>
      </c>
      <c r="E180" s="31" t="s">
        <v>574</v>
      </c>
      <c r="F180" s="86">
        <v>173261</v>
      </c>
      <c r="G180" s="32">
        <v>143.4</v>
      </c>
      <c r="H180" s="32" t="s">
        <v>862</v>
      </c>
    </row>
    <row r="181" spans="1:8" ht="15" customHeight="1">
      <c r="A181" s="85">
        <v>45274</v>
      </c>
      <c r="B181" s="32" t="s">
        <v>1267</v>
      </c>
      <c r="C181" s="31" t="s">
        <v>1268</v>
      </c>
      <c r="D181" s="31" t="s">
        <v>1269</v>
      </c>
      <c r="E181" s="31" t="s">
        <v>574</v>
      </c>
      <c r="F181" s="86">
        <v>757884</v>
      </c>
      <c r="G181" s="32">
        <v>139.21</v>
      </c>
      <c r="H181" s="32" t="s">
        <v>862</v>
      </c>
    </row>
    <row r="182" spans="1:8" ht="15" customHeight="1">
      <c r="A182" s="85">
        <v>45274</v>
      </c>
      <c r="B182" s="32" t="s">
        <v>1267</v>
      </c>
      <c r="C182" s="31" t="s">
        <v>1268</v>
      </c>
      <c r="D182" s="31" t="s">
        <v>914</v>
      </c>
      <c r="E182" s="31" t="s">
        <v>574</v>
      </c>
      <c r="F182" s="86">
        <v>235370</v>
      </c>
      <c r="G182" s="32">
        <v>139.85</v>
      </c>
      <c r="H182" s="32" t="s">
        <v>862</v>
      </c>
    </row>
    <row r="183" spans="1:8" ht="15" customHeight="1">
      <c r="A183" s="85">
        <v>45274</v>
      </c>
      <c r="B183" s="32" t="s">
        <v>1267</v>
      </c>
      <c r="C183" s="31" t="s">
        <v>1268</v>
      </c>
      <c r="D183" s="31" t="s">
        <v>576</v>
      </c>
      <c r="E183" s="31" t="s">
        <v>574</v>
      </c>
      <c r="F183" s="86">
        <v>541056</v>
      </c>
      <c r="G183" s="32">
        <v>140.29</v>
      </c>
      <c r="H183" s="32" t="s">
        <v>862</v>
      </c>
    </row>
    <row r="184" spans="1:8" ht="15" customHeight="1">
      <c r="A184" s="85">
        <v>45274</v>
      </c>
      <c r="B184" s="32" t="s">
        <v>1000</v>
      </c>
      <c r="C184" s="31" t="s">
        <v>1001</v>
      </c>
      <c r="D184" s="31" t="s">
        <v>576</v>
      </c>
      <c r="E184" s="31" t="s">
        <v>574</v>
      </c>
      <c r="F184" s="86">
        <v>8369260</v>
      </c>
      <c r="G184" s="32">
        <v>15.69</v>
      </c>
      <c r="H184" s="32" t="s">
        <v>862</v>
      </c>
    </row>
    <row r="185" spans="1:8" ht="15" customHeight="1">
      <c r="A185" s="85">
        <v>45274</v>
      </c>
      <c r="B185" s="32" t="s">
        <v>1000</v>
      </c>
      <c r="C185" s="31" t="s">
        <v>1001</v>
      </c>
      <c r="D185" s="31" t="s">
        <v>890</v>
      </c>
      <c r="E185" s="31" t="s">
        <v>574</v>
      </c>
      <c r="F185" s="86">
        <v>9658518</v>
      </c>
      <c r="G185" s="32">
        <v>15.65</v>
      </c>
      <c r="H185" s="32" t="s">
        <v>862</v>
      </c>
    </row>
    <row r="186" spans="1:8" ht="15" customHeight="1">
      <c r="A186" s="85">
        <v>45274</v>
      </c>
      <c r="B186" s="32" t="s">
        <v>1000</v>
      </c>
      <c r="C186" s="31" t="s">
        <v>1001</v>
      </c>
      <c r="D186" s="31" t="s">
        <v>914</v>
      </c>
      <c r="E186" s="31" t="s">
        <v>574</v>
      </c>
      <c r="F186" s="86">
        <v>653446</v>
      </c>
      <c r="G186" s="32">
        <v>15.2</v>
      </c>
      <c r="H186" s="32" t="s">
        <v>862</v>
      </c>
    </row>
    <row r="187" spans="1:8" ht="15" customHeight="1">
      <c r="A187" s="85">
        <v>45274</v>
      </c>
      <c r="B187" s="32" t="s">
        <v>1000</v>
      </c>
      <c r="C187" s="31" t="s">
        <v>1001</v>
      </c>
      <c r="D187" s="31" t="s">
        <v>889</v>
      </c>
      <c r="E187" s="31" t="s">
        <v>574</v>
      </c>
      <c r="F187" s="86">
        <v>5468596</v>
      </c>
      <c r="G187" s="32">
        <v>15.47</v>
      </c>
      <c r="H187" s="32" t="s">
        <v>862</v>
      </c>
    </row>
    <row r="188" spans="1:8" ht="15" customHeight="1">
      <c r="A188" s="85">
        <v>45274</v>
      </c>
      <c r="B188" s="32" t="s">
        <v>1028</v>
      </c>
      <c r="C188" s="31" t="s">
        <v>1029</v>
      </c>
      <c r="D188" s="31" t="s">
        <v>1030</v>
      </c>
      <c r="E188" s="31" t="s">
        <v>574</v>
      </c>
      <c r="F188" s="86">
        <v>1293691</v>
      </c>
      <c r="G188" s="32">
        <v>1.19</v>
      </c>
      <c r="H188" s="32" t="s">
        <v>862</v>
      </c>
    </row>
    <row r="189" spans="1:8" ht="15" customHeight="1">
      <c r="A189" s="85">
        <v>45274</v>
      </c>
      <c r="B189" s="32" t="s">
        <v>1270</v>
      </c>
      <c r="C189" s="31" t="s">
        <v>1271</v>
      </c>
      <c r="D189" s="31" t="s">
        <v>1272</v>
      </c>
      <c r="E189" s="31" t="s">
        <v>574</v>
      </c>
      <c r="F189" s="86">
        <v>2000000</v>
      </c>
      <c r="G189" s="32">
        <v>725</v>
      </c>
      <c r="H189" s="32" t="s">
        <v>862</v>
      </c>
    </row>
    <row r="190" spans="1:8" ht="15" customHeight="1">
      <c r="A190" s="85">
        <v>45274</v>
      </c>
      <c r="B190" s="32" t="s">
        <v>1273</v>
      </c>
      <c r="C190" s="31" t="s">
        <v>1274</v>
      </c>
      <c r="D190" s="31" t="s">
        <v>576</v>
      </c>
      <c r="E190" s="31" t="s">
        <v>574</v>
      </c>
      <c r="F190" s="86">
        <v>177639</v>
      </c>
      <c r="G190" s="32">
        <v>192.73</v>
      </c>
      <c r="H190" s="32" t="s">
        <v>862</v>
      </c>
    </row>
    <row r="191" spans="1:8" ht="15" customHeight="1">
      <c r="A191" s="85">
        <v>45274</v>
      </c>
      <c r="B191" s="32" t="s">
        <v>1055</v>
      </c>
      <c r="C191" s="31" t="s">
        <v>1056</v>
      </c>
      <c r="D191" s="31" t="s">
        <v>1206</v>
      </c>
      <c r="E191" s="31" t="s">
        <v>575</v>
      </c>
      <c r="F191" s="86">
        <v>888195</v>
      </c>
      <c r="G191" s="32">
        <v>7.21</v>
      </c>
      <c r="H191" s="32" t="s">
        <v>862</v>
      </c>
    </row>
    <row r="192" spans="1:8" ht="15" customHeight="1">
      <c r="A192" s="85">
        <v>45274</v>
      </c>
      <c r="B192" s="32" t="s">
        <v>1055</v>
      </c>
      <c r="C192" s="31" t="s">
        <v>1056</v>
      </c>
      <c r="D192" s="31" t="s">
        <v>1275</v>
      </c>
      <c r="E192" s="31" t="s">
        <v>575</v>
      </c>
      <c r="F192" s="86">
        <v>577700</v>
      </c>
      <c r="G192" s="32">
        <v>7.02</v>
      </c>
      <c r="H192" s="32" t="s">
        <v>862</v>
      </c>
    </row>
    <row r="193" spans="1:8" ht="15" customHeight="1">
      <c r="A193" s="85">
        <v>45274</v>
      </c>
      <c r="B193" s="32" t="s">
        <v>1016</v>
      </c>
      <c r="C193" s="31" t="s">
        <v>1017</v>
      </c>
      <c r="D193" s="31" t="s">
        <v>1018</v>
      </c>
      <c r="E193" s="31" t="s">
        <v>575</v>
      </c>
      <c r="F193" s="86">
        <v>2172950</v>
      </c>
      <c r="G193" s="32">
        <v>65.87</v>
      </c>
      <c r="H193" s="32" t="s">
        <v>862</v>
      </c>
    </row>
    <row r="194" spans="1:8" ht="15" customHeight="1">
      <c r="A194" s="85">
        <v>45274</v>
      </c>
      <c r="B194" s="32" t="s">
        <v>1016</v>
      </c>
      <c r="C194" s="31" t="s">
        <v>1017</v>
      </c>
      <c r="D194" s="31" t="s">
        <v>576</v>
      </c>
      <c r="E194" s="31" t="s">
        <v>575</v>
      </c>
      <c r="F194" s="86">
        <v>1036735</v>
      </c>
      <c r="G194" s="32">
        <v>65.819999999999993</v>
      </c>
      <c r="H194" s="32" t="s">
        <v>862</v>
      </c>
    </row>
    <row r="195" spans="1:8" ht="15" customHeight="1">
      <c r="A195" s="85">
        <v>45274</v>
      </c>
      <c r="B195" s="32" t="s">
        <v>1207</v>
      </c>
      <c r="C195" s="31" t="s">
        <v>1208</v>
      </c>
      <c r="D195" s="31" t="s">
        <v>576</v>
      </c>
      <c r="E195" s="31" t="s">
        <v>575</v>
      </c>
      <c r="F195" s="86">
        <v>886815</v>
      </c>
      <c r="G195" s="32">
        <v>180.87</v>
      </c>
      <c r="H195" s="32" t="s">
        <v>862</v>
      </c>
    </row>
    <row r="196" spans="1:8" ht="15" customHeight="1">
      <c r="A196" s="85">
        <v>45274</v>
      </c>
      <c r="B196" s="32" t="s">
        <v>1209</v>
      </c>
      <c r="C196" s="31" t="s">
        <v>1210</v>
      </c>
      <c r="D196" s="31" t="s">
        <v>1211</v>
      </c>
      <c r="E196" s="31" t="s">
        <v>575</v>
      </c>
      <c r="F196" s="86">
        <v>31629</v>
      </c>
      <c r="G196" s="32">
        <v>102.05</v>
      </c>
      <c r="H196" s="32" t="s">
        <v>862</v>
      </c>
    </row>
    <row r="197" spans="1:8" ht="15" customHeight="1">
      <c r="A197" s="85">
        <v>45274</v>
      </c>
      <c r="B197" s="32" t="s">
        <v>1212</v>
      </c>
      <c r="C197" s="31" t="s">
        <v>1213</v>
      </c>
      <c r="D197" s="31" t="s">
        <v>576</v>
      </c>
      <c r="E197" s="31" t="s">
        <v>575</v>
      </c>
      <c r="F197" s="86">
        <v>382966</v>
      </c>
      <c r="G197" s="32">
        <v>94.33</v>
      </c>
      <c r="H197" s="32" t="s">
        <v>862</v>
      </c>
    </row>
    <row r="198" spans="1:8" ht="15" customHeight="1">
      <c r="A198" s="85">
        <v>45274</v>
      </c>
      <c r="B198" s="32" t="s">
        <v>1214</v>
      </c>
      <c r="C198" s="31" t="s">
        <v>1215</v>
      </c>
      <c r="D198" s="31" t="s">
        <v>1025</v>
      </c>
      <c r="E198" s="31" t="s">
        <v>575</v>
      </c>
      <c r="F198" s="86">
        <v>84488</v>
      </c>
      <c r="G198" s="32">
        <v>20.3</v>
      </c>
      <c r="H198" s="32" t="s">
        <v>862</v>
      </c>
    </row>
    <row r="199" spans="1:8" ht="15" customHeight="1">
      <c r="A199" s="85">
        <v>45274</v>
      </c>
      <c r="B199" s="32" t="s">
        <v>1214</v>
      </c>
      <c r="C199" s="31" t="s">
        <v>1215</v>
      </c>
      <c r="D199" s="31" t="s">
        <v>1216</v>
      </c>
      <c r="E199" s="31" t="s">
        <v>575</v>
      </c>
      <c r="F199" s="86">
        <v>93699</v>
      </c>
      <c r="G199" s="32">
        <v>19.91</v>
      </c>
      <c r="H199" s="32" t="s">
        <v>862</v>
      </c>
    </row>
    <row r="200" spans="1:8" ht="15" customHeight="1">
      <c r="A200" s="85">
        <v>45274</v>
      </c>
      <c r="B200" s="32" t="s">
        <v>1019</v>
      </c>
      <c r="C200" s="31" t="s">
        <v>1020</v>
      </c>
      <c r="D200" s="31" t="s">
        <v>576</v>
      </c>
      <c r="E200" s="31" t="s">
        <v>575</v>
      </c>
      <c r="F200" s="86">
        <v>1176081</v>
      </c>
      <c r="G200" s="32">
        <v>54.43</v>
      </c>
      <c r="H200" s="32" t="s">
        <v>862</v>
      </c>
    </row>
    <row r="201" spans="1:8" ht="15" customHeight="1">
      <c r="A201" s="85">
        <v>45274</v>
      </c>
      <c r="B201" s="32" t="s">
        <v>1090</v>
      </c>
      <c r="C201" s="31" t="s">
        <v>1091</v>
      </c>
      <c r="D201" s="31" t="s">
        <v>1217</v>
      </c>
      <c r="E201" s="31" t="s">
        <v>575</v>
      </c>
      <c r="F201" s="86">
        <v>83228</v>
      </c>
      <c r="G201" s="32">
        <v>28.05</v>
      </c>
      <c r="H201" s="32" t="s">
        <v>862</v>
      </c>
    </row>
    <row r="202" spans="1:8" ht="15" customHeight="1">
      <c r="A202" s="85">
        <v>45274</v>
      </c>
      <c r="B202" s="32" t="s">
        <v>1090</v>
      </c>
      <c r="C202" s="31" t="s">
        <v>1091</v>
      </c>
      <c r="D202" s="31" t="s">
        <v>1218</v>
      </c>
      <c r="E202" s="31" t="s">
        <v>575</v>
      </c>
      <c r="F202" s="86">
        <v>101000</v>
      </c>
      <c r="G202" s="32">
        <v>27.85</v>
      </c>
      <c r="H202" s="32" t="s">
        <v>862</v>
      </c>
    </row>
    <row r="203" spans="1:8" ht="15" customHeight="1">
      <c r="A203" s="85">
        <v>45274</v>
      </c>
      <c r="B203" s="32" t="s">
        <v>1090</v>
      </c>
      <c r="C203" s="31" t="s">
        <v>1091</v>
      </c>
      <c r="D203" s="31" t="s">
        <v>1057</v>
      </c>
      <c r="E203" s="31" t="s">
        <v>575</v>
      </c>
      <c r="F203" s="86">
        <v>100000</v>
      </c>
      <c r="G203" s="32">
        <v>28.32</v>
      </c>
      <c r="H203" s="32" t="s">
        <v>862</v>
      </c>
    </row>
    <row r="204" spans="1:8" ht="15" customHeight="1">
      <c r="A204" s="85">
        <v>45274</v>
      </c>
      <c r="B204" s="32" t="s">
        <v>1090</v>
      </c>
      <c r="C204" s="31" t="s">
        <v>1091</v>
      </c>
      <c r="D204" s="31" t="s">
        <v>1125</v>
      </c>
      <c r="E204" s="31" t="s">
        <v>575</v>
      </c>
      <c r="F204" s="86">
        <v>49112</v>
      </c>
      <c r="G204" s="32">
        <v>27.78</v>
      </c>
      <c r="H204" s="32" t="s">
        <v>862</v>
      </c>
    </row>
    <row r="205" spans="1:8" ht="15" customHeight="1">
      <c r="A205" s="85">
        <v>45274</v>
      </c>
      <c r="B205" s="32" t="s">
        <v>1090</v>
      </c>
      <c r="C205" s="31" t="s">
        <v>1091</v>
      </c>
      <c r="D205" s="31" t="s">
        <v>1219</v>
      </c>
      <c r="E205" s="31" t="s">
        <v>575</v>
      </c>
      <c r="F205" s="86">
        <v>85191</v>
      </c>
      <c r="G205" s="32">
        <v>27.09</v>
      </c>
      <c r="H205" s="32" t="s">
        <v>862</v>
      </c>
    </row>
    <row r="206" spans="1:8" ht="15" customHeight="1">
      <c r="A206" s="85">
        <v>45274</v>
      </c>
      <c r="B206" s="32" t="s">
        <v>1090</v>
      </c>
      <c r="C206" s="31" t="s">
        <v>1091</v>
      </c>
      <c r="D206" s="31" t="s">
        <v>1071</v>
      </c>
      <c r="E206" s="31" t="s">
        <v>575</v>
      </c>
      <c r="F206" s="86">
        <v>100000</v>
      </c>
      <c r="G206" s="32">
        <v>27.17</v>
      </c>
      <c r="H206" s="32" t="s">
        <v>862</v>
      </c>
    </row>
    <row r="207" spans="1:8" ht="15" customHeight="1">
      <c r="A207" s="85">
        <v>45274</v>
      </c>
      <c r="B207" s="32" t="s">
        <v>1220</v>
      </c>
      <c r="C207" s="31" t="s">
        <v>1221</v>
      </c>
      <c r="D207" s="31" t="s">
        <v>576</v>
      </c>
      <c r="E207" s="31" t="s">
        <v>575</v>
      </c>
      <c r="F207" s="86">
        <v>300542</v>
      </c>
      <c r="G207" s="32">
        <v>182.49</v>
      </c>
      <c r="H207" s="32" t="s">
        <v>862</v>
      </c>
    </row>
    <row r="208" spans="1:8" ht="15" customHeight="1">
      <c r="A208" s="85">
        <v>45274</v>
      </c>
      <c r="B208" s="32" t="s">
        <v>1276</v>
      </c>
      <c r="C208" s="31" t="s">
        <v>1277</v>
      </c>
      <c r="D208" s="31" t="s">
        <v>1278</v>
      </c>
      <c r="E208" s="31" t="s">
        <v>575</v>
      </c>
      <c r="F208" s="86">
        <v>84000</v>
      </c>
      <c r="G208" s="32">
        <v>11.6</v>
      </c>
      <c r="H208" s="32" t="s">
        <v>862</v>
      </c>
    </row>
    <row r="209" spans="1:8" ht="15" customHeight="1">
      <c r="A209" s="85">
        <v>45274</v>
      </c>
      <c r="B209" s="32" t="s">
        <v>377</v>
      </c>
      <c r="C209" s="31" t="s">
        <v>1222</v>
      </c>
      <c r="D209" s="31" t="s">
        <v>576</v>
      </c>
      <c r="E209" s="31" t="s">
        <v>575</v>
      </c>
      <c r="F209" s="86">
        <v>3335494</v>
      </c>
      <c r="G209" s="32">
        <v>167.28</v>
      </c>
      <c r="H209" s="32" t="s">
        <v>862</v>
      </c>
    </row>
    <row r="210" spans="1:8" ht="15" customHeight="1">
      <c r="A210" s="85">
        <v>45274</v>
      </c>
      <c r="B210" s="32" t="s">
        <v>1083</v>
      </c>
      <c r="C210" s="31" t="s">
        <v>1092</v>
      </c>
      <c r="D210" s="31" t="s">
        <v>1105</v>
      </c>
      <c r="E210" s="31" t="s">
        <v>575</v>
      </c>
      <c r="F210" s="86">
        <v>3189970</v>
      </c>
      <c r="G210" s="32">
        <v>5.78</v>
      </c>
      <c r="H210" s="32" t="s">
        <v>862</v>
      </c>
    </row>
    <row r="211" spans="1:8" ht="15" customHeight="1">
      <c r="A211" s="85">
        <v>45274</v>
      </c>
      <c r="B211" s="32" t="s">
        <v>1083</v>
      </c>
      <c r="C211" s="31" t="s">
        <v>1092</v>
      </c>
      <c r="D211" s="31" t="s">
        <v>889</v>
      </c>
      <c r="E211" s="31" t="s">
        <v>575</v>
      </c>
      <c r="F211" s="86">
        <v>2375065</v>
      </c>
      <c r="G211" s="32">
        <v>5.84</v>
      </c>
      <c r="H211" s="32" t="s">
        <v>862</v>
      </c>
    </row>
    <row r="212" spans="1:8" ht="15" customHeight="1">
      <c r="A212" s="85">
        <v>45274</v>
      </c>
      <c r="B212" s="32" t="s">
        <v>1083</v>
      </c>
      <c r="C212" s="31" t="s">
        <v>1092</v>
      </c>
      <c r="D212" s="31" t="s">
        <v>1279</v>
      </c>
      <c r="E212" s="31" t="s">
        <v>575</v>
      </c>
      <c r="F212" s="86">
        <v>4810301</v>
      </c>
      <c r="G212" s="32">
        <v>5.8</v>
      </c>
      <c r="H212" s="32" t="s">
        <v>862</v>
      </c>
    </row>
    <row r="213" spans="1:8" ht="15" customHeight="1">
      <c r="A213" s="85">
        <v>45274</v>
      </c>
      <c r="B213" s="32" t="s">
        <v>1083</v>
      </c>
      <c r="C213" s="31" t="s">
        <v>1092</v>
      </c>
      <c r="D213" s="31" t="s">
        <v>1093</v>
      </c>
      <c r="E213" s="31" t="s">
        <v>575</v>
      </c>
      <c r="F213" s="86">
        <v>1508392</v>
      </c>
      <c r="G213" s="32">
        <v>5.82</v>
      </c>
      <c r="H213" s="32" t="s">
        <v>862</v>
      </c>
    </row>
    <row r="214" spans="1:8" ht="15" customHeight="1">
      <c r="A214" s="85">
        <v>45274</v>
      </c>
      <c r="B214" s="32" t="s">
        <v>1059</v>
      </c>
      <c r="C214" s="31" t="s">
        <v>1060</v>
      </c>
      <c r="D214" s="31" t="s">
        <v>1223</v>
      </c>
      <c r="E214" s="31" t="s">
        <v>575</v>
      </c>
      <c r="F214" s="86">
        <v>12530438</v>
      </c>
      <c r="G214" s="32">
        <v>4.83</v>
      </c>
      <c r="H214" s="32" t="s">
        <v>862</v>
      </c>
    </row>
    <row r="215" spans="1:8" ht="15" customHeight="1">
      <c r="A215" s="85">
        <v>45274</v>
      </c>
      <c r="B215" s="32" t="s">
        <v>1059</v>
      </c>
      <c r="C215" s="31" t="s">
        <v>1060</v>
      </c>
      <c r="D215" s="31" t="s">
        <v>989</v>
      </c>
      <c r="E215" s="31" t="s">
        <v>575</v>
      </c>
      <c r="F215" s="86">
        <v>16541290</v>
      </c>
      <c r="G215" s="32">
        <v>4.82</v>
      </c>
      <c r="H215" s="32" t="s">
        <v>862</v>
      </c>
    </row>
    <row r="216" spans="1:8" ht="15" customHeight="1">
      <c r="A216" s="85">
        <v>45274</v>
      </c>
      <c r="B216" s="32" t="s">
        <v>1059</v>
      </c>
      <c r="C216" s="31" t="s">
        <v>1060</v>
      </c>
      <c r="D216" s="31" t="s">
        <v>965</v>
      </c>
      <c r="E216" s="31" t="s">
        <v>575</v>
      </c>
      <c r="F216" s="86">
        <v>14396894</v>
      </c>
      <c r="G216" s="32">
        <v>4.82</v>
      </c>
      <c r="H216" s="32" t="s">
        <v>862</v>
      </c>
    </row>
    <row r="217" spans="1:8" ht="15" customHeight="1">
      <c r="A217" s="85">
        <v>45274</v>
      </c>
      <c r="B217" s="32" t="s">
        <v>1061</v>
      </c>
      <c r="C217" s="31" t="s">
        <v>1062</v>
      </c>
      <c r="D217" s="31" t="s">
        <v>1280</v>
      </c>
      <c r="E217" s="31" t="s">
        <v>575</v>
      </c>
      <c r="F217" s="86">
        <v>2204838</v>
      </c>
      <c r="G217" s="32">
        <v>6.56</v>
      </c>
      <c r="H217" s="32" t="s">
        <v>862</v>
      </c>
    </row>
    <row r="218" spans="1:8" ht="15" customHeight="1">
      <c r="A218" s="85">
        <v>45274</v>
      </c>
      <c r="B218" s="32" t="s">
        <v>1021</v>
      </c>
      <c r="C218" s="31" t="s">
        <v>1022</v>
      </c>
      <c r="D218" s="31" t="s">
        <v>1064</v>
      </c>
      <c r="E218" s="31" t="s">
        <v>575</v>
      </c>
      <c r="F218" s="86">
        <v>558396</v>
      </c>
      <c r="G218" s="32">
        <v>11</v>
      </c>
      <c r="H218" s="32" t="s">
        <v>862</v>
      </c>
    </row>
    <row r="219" spans="1:8" ht="15" customHeight="1">
      <c r="A219" s="85">
        <v>45274</v>
      </c>
      <c r="B219" s="32" t="s">
        <v>1224</v>
      </c>
      <c r="C219" s="31" t="s">
        <v>1225</v>
      </c>
      <c r="D219" s="31" t="s">
        <v>576</v>
      </c>
      <c r="E219" s="31" t="s">
        <v>575</v>
      </c>
      <c r="F219" s="86">
        <v>607674</v>
      </c>
      <c r="G219" s="32">
        <v>247.34</v>
      </c>
      <c r="H219" s="32" t="s">
        <v>862</v>
      </c>
    </row>
    <row r="220" spans="1:8" ht="15" customHeight="1">
      <c r="A220" s="85">
        <v>45274</v>
      </c>
      <c r="B220" s="32" t="s">
        <v>1065</v>
      </c>
      <c r="C220" s="31" t="s">
        <v>1066</v>
      </c>
      <c r="D220" s="31" t="s">
        <v>1085</v>
      </c>
      <c r="E220" s="31" t="s">
        <v>575</v>
      </c>
      <c r="F220" s="86">
        <v>7500000</v>
      </c>
      <c r="G220" s="32">
        <v>52.75</v>
      </c>
      <c r="H220" s="32" t="s">
        <v>862</v>
      </c>
    </row>
    <row r="221" spans="1:8" ht="15" customHeight="1">
      <c r="A221" s="85">
        <v>45274</v>
      </c>
      <c r="B221" s="32" t="s">
        <v>1094</v>
      </c>
      <c r="C221" s="31" t="s">
        <v>1095</v>
      </c>
      <c r="D221" s="31" t="s">
        <v>1226</v>
      </c>
      <c r="E221" s="31" t="s">
        <v>575</v>
      </c>
      <c r="F221" s="86">
        <v>82484</v>
      </c>
      <c r="G221" s="32">
        <v>87</v>
      </c>
      <c r="H221" s="32" t="s">
        <v>862</v>
      </c>
    </row>
    <row r="222" spans="1:8" ht="15" customHeight="1">
      <c r="A222" s="85">
        <v>45274</v>
      </c>
      <c r="B222" s="32" t="s">
        <v>1094</v>
      </c>
      <c r="C222" s="31" t="s">
        <v>1095</v>
      </c>
      <c r="D222" s="31" t="s">
        <v>1227</v>
      </c>
      <c r="E222" s="31" t="s">
        <v>575</v>
      </c>
      <c r="F222" s="86">
        <v>37613</v>
      </c>
      <c r="G222" s="32">
        <v>83.81</v>
      </c>
      <c r="H222" s="32" t="s">
        <v>862</v>
      </c>
    </row>
    <row r="223" spans="1:8" ht="15" customHeight="1">
      <c r="A223" s="85">
        <v>45274</v>
      </c>
      <c r="B223" s="32" t="s">
        <v>1094</v>
      </c>
      <c r="C223" s="31" t="s">
        <v>1095</v>
      </c>
      <c r="D223" s="31" t="s">
        <v>889</v>
      </c>
      <c r="E223" s="31" t="s">
        <v>575</v>
      </c>
      <c r="F223" s="86">
        <v>70669</v>
      </c>
      <c r="G223" s="32">
        <v>87.57</v>
      </c>
      <c r="H223" s="32" t="s">
        <v>862</v>
      </c>
    </row>
    <row r="224" spans="1:8" ht="15" customHeight="1">
      <c r="A224" s="85">
        <v>45274</v>
      </c>
      <c r="B224" s="32" t="s">
        <v>1094</v>
      </c>
      <c r="C224" s="31" t="s">
        <v>1095</v>
      </c>
      <c r="D224" s="31" t="s">
        <v>990</v>
      </c>
      <c r="E224" s="31" t="s">
        <v>575</v>
      </c>
      <c r="F224" s="86">
        <v>117872</v>
      </c>
      <c r="G224" s="32">
        <v>88.46</v>
      </c>
      <c r="H224" s="32" t="s">
        <v>862</v>
      </c>
    </row>
    <row r="225" spans="1:8" ht="15" customHeight="1">
      <c r="A225" s="85">
        <v>45274</v>
      </c>
      <c r="B225" s="32" t="s">
        <v>413</v>
      </c>
      <c r="C225" s="31" t="s">
        <v>1228</v>
      </c>
      <c r="D225" s="31" t="s">
        <v>576</v>
      </c>
      <c r="E225" s="31" t="s">
        <v>575</v>
      </c>
      <c r="F225" s="86">
        <v>13391473</v>
      </c>
      <c r="G225" s="32">
        <v>109.68</v>
      </c>
      <c r="H225" s="32" t="s">
        <v>862</v>
      </c>
    </row>
    <row r="226" spans="1:8" ht="15" customHeight="1">
      <c r="A226" s="85">
        <v>45274</v>
      </c>
      <c r="B226" s="32" t="s">
        <v>137</v>
      </c>
      <c r="C226" s="31" t="s">
        <v>1229</v>
      </c>
      <c r="D226" s="31" t="s">
        <v>890</v>
      </c>
      <c r="E226" s="31" t="s">
        <v>575</v>
      </c>
      <c r="F226" s="86">
        <v>2471773</v>
      </c>
      <c r="G226" s="32">
        <v>211.51</v>
      </c>
      <c r="H226" s="32" t="s">
        <v>862</v>
      </c>
    </row>
    <row r="227" spans="1:8" ht="15" customHeight="1">
      <c r="A227" s="85">
        <v>45274</v>
      </c>
      <c r="B227" s="32" t="s">
        <v>830</v>
      </c>
      <c r="C227" s="31" t="s">
        <v>1230</v>
      </c>
      <c r="D227" s="31" t="s">
        <v>890</v>
      </c>
      <c r="E227" s="31" t="s">
        <v>575</v>
      </c>
      <c r="F227" s="86">
        <v>7302547</v>
      </c>
      <c r="G227" s="32">
        <v>169.71</v>
      </c>
      <c r="H227" s="32" t="s">
        <v>862</v>
      </c>
    </row>
    <row r="228" spans="1:8" ht="15" customHeight="1">
      <c r="A228" s="85">
        <v>45274</v>
      </c>
      <c r="B228" s="32" t="s">
        <v>830</v>
      </c>
      <c r="C228" s="31" t="s">
        <v>1230</v>
      </c>
      <c r="D228" s="31" t="s">
        <v>576</v>
      </c>
      <c r="E228" s="31" t="s">
        <v>575</v>
      </c>
      <c r="F228" s="86">
        <v>5895083</v>
      </c>
      <c r="G228" s="32">
        <v>169.67</v>
      </c>
      <c r="H228" s="32" t="s">
        <v>862</v>
      </c>
    </row>
    <row r="229" spans="1:8" ht="15" customHeight="1">
      <c r="A229" s="85">
        <v>45274</v>
      </c>
      <c r="B229" s="32" t="s">
        <v>1023</v>
      </c>
      <c r="C229" s="31" t="s">
        <v>1024</v>
      </c>
      <c r="D229" s="31" t="s">
        <v>963</v>
      </c>
      <c r="E229" s="31" t="s">
        <v>575</v>
      </c>
      <c r="F229" s="86">
        <v>24000</v>
      </c>
      <c r="G229" s="32">
        <v>88.4</v>
      </c>
      <c r="H229" s="32" t="s">
        <v>862</v>
      </c>
    </row>
    <row r="230" spans="1:8" ht="15" customHeight="1">
      <c r="A230" s="85">
        <v>45274</v>
      </c>
      <c r="B230" s="32" t="s">
        <v>1087</v>
      </c>
      <c r="C230" s="31" t="s">
        <v>1096</v>
      </c>
      <c r="D230" s="31" t="s">
        <v>963</v>
      </c>
      <c r="E230" s="31" t="s">
        <v>575</v>
      </c>
      <c r="F230" s="86">
        <v>271753</v>
      </c>
      <c r="G230" s="32">
        <v>8.08</v>
      </c>
      <c r="H230" s="32" t="s">
        <v>862</v>
      </c>
    </row>
    <row r="231" spans="1:8" ht="15" customHeight="1">
      <c r="A231" s="85">
        <v>45274</v>
      </c>
      <c r="B231" s="32" t="s">
        <v>1087</v>
      </c>
      <c r="C231" s="31" t="s">
        <v>1096</v>
      </c>
      <c r="D231" s="31" t="s">
        <v>884</v>
      </c>
      <c r="E231" s="31" t="s">
        <v>575</v>
      </c>
      <c r="F231" s="86">
        <v>1500104</v>
      </c>
      <c r="G231" s="32">
        <v>8.0500000000000007</v>
      </c>
      <c r="H231" s="32" t="s">
        <v>862</v>
      </c>
    </row>
    <row r="232" spans="1:8" ht="15" customHeight="1">
      <c r="A232" s="85">
        <v>45274</v>
      </c>
      <c r="B232" s="32" t="s">
        <v>1231</v>
      </c>
      <c r="C232" s="31" t="s">
        <v>1232</v>
      </c>
      <c r="D232" s="31" t="s">
        <v>1233</v>
      </c>
      <c r="E232" s="31" t="s">
        <v>575</v>
      </c>
      <c r="F232" s="86">
        <v>53751</v>
      </c>
      <c r="G232" s="32">
        <v>54.88</v>
      </c>
      <c r="H232" s="32" t="s">
        <v>862</v>
      </c>
    </row>
    <row r="233" spans="1:8" ht="15" customHeight="1">
      <c r="A233" s="85">
        <v>45274</v>
      </c>
      <c r="B233" s="32" t="s">
        <v>1234</v>
      </c>
      <c r="C233" s="31" t="s">
        <v>1235</v>
      </c>
      <c r="D233" s="31" t="s">
        <v>1236</v>
      </c>
      <c r="E233" s="31" t="s">
        <v>575</v>
      </c>
      <c r="F233" s="86">
        <v>160762</v>
      </c>
      <c r="G233" s="32">
        <v>599.99</v>
      </c>
      <c r="H233" s="32" t="s">
        <v>862</v>
      </c>
    </row>
    <row r="234" spans="1:8" ht="15" customHeight="1">
      <c r="A234" s="85">
        <v>45274</v>
      </c>
      <c r="B234" s="32" t="s">
        <v>1237</v>
      </c>
      <c r="C234" s="31" t="s">
        <v>1238</v>
      </c>
      <c r="D234" s="31" t="s">
        <v>1281</v>
      </c>
      <c r="E234" s="31" t="s">
        <v>575</v>
      </c>
      <c r="F234" s="86">
        <v>266420</v>
      </c>
      <c r="G234" s="32">
        <v>54.08</v>
      </c>
      <c r="H234" s="32" t="s">
        <v>862</v>
      </c>
    </row>
    <row r="235" spans="1:8" ht="15" customHeight="1">
      <c r="A235" s="85">
        <v>45274</v>
      </c>
      <c r="B235" s="32" t="s">
        <v>1240</v>
      </c>
      <c r="C235" s="31" t="s">
        <v>1241</v>
      </c>
      <c r="D235" s="31" t="s">
        <v>576</v>
      </c>
      <c r="E235" s="31" t="s">
        <v>575</v>
      </c>
      <c r="F235" s="86">
        <v>214049</v>
      </c>
      <c r="G235" s="32">
        <v>258.22000000000003</v>
      </c>
      <c r="H235" s="32" t="s">
        <v>862</v>
      </c>
    </row>
    <row r="236" spans="1:8" ht="15" customHeight="1">
      <c r="A236" s="85">
        <v>45274</v>
      </c>
      <c r="B236" s="32" t="s">
        <v>1242</v>
      </c>
      <c r="C236" s="31" t="s">
        <v>1243</v>
      </c>
      <c r="D236" s="31" t="s">
        <v>1244</v>
      </c>
      <c r="E236" s="31" t="s">
        <v>575</v>
      </c>
      <c r="F236" s="86">
        <v>2112809</v>
      </c>
      <c r="G236" s="32">
        <v>1.99</v>
      </c>
      <c r="H236" s="32" t="s">
        <v>862</v>
      </c>
    </row>
    <row r="237" spans="1:8" ht="15" customHeight="1">
      <c r="A237" s="85">
        <v>45274</v>
      </c>
      <c r="B237" s="32" t="s">
        <v>1173</v>
      </c>
      <c r="C237" s="31" t="s">
        <v>1245</v>
      </c>
      <c r="D237" s="31" t="s">
        <v>576</v>
      </c>
      <c r="E237" s="31" t="s">
        <v>575</v>
      </c>
      <c r="F237" s="86">
        <v>134053</v>
      </c>
      <c r="G237" s="32">
        <v>641.91</v>
      </c>
      <c r="H237" s="32" t="s">
        <v>862</v>
      </c>
    </row>
    <row r="238" spans="1:8" ht="15" customHeight="1">
      <c r="A238" s="85">
        <v>45274</v>
      </c>
      <c r="B238" s="32" t="s">
        <v>1246</v>
      </c>
      <c r="C238" s="31" t="s">
        <v>1247</v>
      </c>
      <c r="D238" s="31" t="s">
        <v>576</v>
      </c>
      <c r="E238" s="31" t="s">
        <v>575</v>
      </c>
      <c r="F238" s="86">
        <v>214567</v>
      </c>
      <c r="G238" s="32">
        <v>757.74</v>
      </c>
      <c r="H238" s="32" t="s">
        <v>862</v>
      </c>
    </row>
    <row r="239" spans="1:8" ht="15" customHeight="1">
      <c r="A239" s="85">
        <v>45274</v>
      </c>
      <c r="B239" s="32" t="s">
        <v>1068</v>
      </c>
      <c r="C239" s="31" t="s">
        <v>1069</v>
      </c>
      <c r="D239" s="31" t="s">
        <v>1248</v>
      </c>
      <c r="E239" s="31" t="s">
        <v>575</v>
      </c>
      <c r="F239" s="86">
        <v>52</v>
      </c>
      <c r="G239" s="32">
        <v>22.85</v>
      </c>
      <c r="H239" s="32" t="s">
        <v>862</v>
      </c>
    </row>
    <row r="240" spans="1:8" ht="15" customHeight="1">
      <c r="A240" s="85">
        <v>45274</v>
      </c>
      <c r="B240" s="32" t="s">
        <v>1068</v>
      </c>
      <c r="C240" s="31" t="s">
        <v>1069</v>
      </c>
      <c r="D240" s="31" t="s">
        <v>1067</v>
      </c>
      <c r="E240" s="31" t="s">
        <v>575</v>
      </c>
      <c r="F240" s="86">
        <v>166726</v>
      </c>
      <c r="G240" s="32">
        <v>23.87</v>
      </c>
      <c r="H240" s="32" t="s">
        <v>862</v>
      </c>
    </row>
    <row r="241" spans="1:8" ht="15" customHeight="1">
      <c r="A241" s="85">
        <v>45274</v>
      </c>
      <c r="B241" s="32" t="s">
        <v>1249</v>
      </c>
      <c r="C241" s="31" t="s">
        <v>1250</v>
      </c>
      <c r="D241" s="31" t="s">
        <v>1282</v>
      </c>
      <c r="E241" s="31" t="s">
        <v>575</v>
      </c>
      <c r="F241" s="86">
        <v>100000</v>
      </c>
      <c r="G241" s="32">
        <v>34.85</v>
      </c>
      <c r="H241" s="32" t="s">
        <v>862</v>
      </c>
    </row>
    <row r="242" spans="1:8" ht="15" customHeight="1">
      <c r="A242" s="85">
        <v>45274</v>
      </c>
      <c r="B242" s="32" t="s">
        <v>1249</v>
      </c>
      <c r="C242" s="31" t="s">
        <v>1250</v>
      </c>
      <c r="D242" s="31" t="s">
        <v>1251</v>
      </c>
      <c r="E242" s="31" t="s">
        <v>575</v>
      </c>
      <c r="F242" s="86">
        <v>103344</v>
      </c>
      <c r="G242" s="32">
        <v>35.200000000000003</v>
      </c>
      <c r="H242" s="32" t="s">
        <v>862</v>
      </c>
    </row>
    <row r="243" spans="1:8" ht="15" customHeight="1">
      <c r="A243" s="85">
        <v>45274</v>
      </c>
      <c r="B243" s="32" t="s">
        <v>1249</v>
      </c>
      <c r="C243" s="31" t="s">
        <v>1250</v>
      </c>
      <c r="D243" s="31" t="s">
        <v>1252</v>
      </c>
      <c r="E243" s="31" t="s">
        <v>575</v>
      </c>
      <c r="F243" s="86">
        <v>16348</v>
      </c>
      <c r="G243" s="32">
        <v>34.58</v>
      </c>
      <c r="H243" s="32" t="s">
        <v>862</v>
      </c>
    </row>
    <row r="244" spans="1:8" ht="15" customHeight="1">
      <c r="A244" s="85">
        <v>45274</v>
      </c>
      <c r="B244" s="32" t="s">
        <v>1249</v>
      </c>
      <c r="C244" s="31" t="s">
        <v>1250</v>
      </c>
      <c r="D244" s="31" t="s">
        <v>1255</v>
      </c>
      <c r="E244" s="31" t="s">
        <v>575</v>
      </c>
      <c r="F244" s="86">
        <v>105000</v>
      </c>
      <c r="G244" s="32">
        <v>35.15</v>
      </c>
      <c r="H244" s="32" t="s">
        <v>862</v>
      </c>
    </row>
    <row r="245" spans="1:8" ht="15" customHeight="1">
      <c r="A245" s="85">
        <v>45274</v>
      </c>
      <c r="B245" s="32" t="s">
        <v>1249</v>
      </c>
      <c r="C245" s="31" t="s">
        <v>1250</v>
      </c>
      <c r="D245" s="31" t="s">
        <v>965</v>
      </c>
      <c r="E245" s="31" t="s">
        <v>575</v>
      </c>
      <c r="F245" s="86">
        <v>202500</v>
      </c>
      <c r="G245" s="32">
        <v>35.200000000000003</v>
      </c>
      <c r="H245" s="32" t="s">
        <v>862</v>
      </c>
    </row>
    <row r="246" spans="1:8" ht="15" customHeight="1">
      <c r="A246" s="85">
        <v>45274</v>
      </c>
      <c r="B246" s="32" t="s">
        <v>1249</v>
      </c>
      <c r="C246" s="31" t="s">
        <v>1250</v>
      </c>
      <c r="D246" s="31" t="s">
        <v>1283</v>
      </c>
      <c r="E246" s="31" t="s">
        <v>575</v>
      </c>
      <c r="F246" s="86">
        <v>100000</v>
      </c>
      <c r="G246" s="32">
        <v>34.82</v>
      </c>
      <c r="H246" s="32" t="s">
        <v>862</v>
      </c>
    </row>
    <row r="247" spans="1:8" ht="15" customHeight="1">
      <c r="A247" s="85">
        <v>45274</v>
      </c>
      <c r="B247" s="32" t="s">
        <v>1249</v>
      </c>
      <c r="C247" s="31" t="s">
        <v>1250</v>
      </c>
      <c r="D247" s="31" t="s">
        <v>964</v>
      </c>
      <c r="E247" s="31" t="s">
        <v>575</v>
      </c>
      <c r="F247" s="86">
        <v>1225268</v>
      </c>
      <c r="G247" s="32">
        <v>34.75</v>
      </c>
      <c r="H247" s="32" t="s">
        <v>862</v>
      </c>
    </row>
    <row r="248" spans="1:8" ht="15" customHeight="1">
      <c r="A248" s="85">
        <v>45274</v>
      </c>
      <c r="B248" s="32" t="s">
        <v>662</v>
      </c>
      <c r="C248" s="31" t="s">
        <v>1256</v>
      </c>
      <c r="D248" s="31" t="s">
        <v>576</v>
      </c>
      <c r="E248" s="31" t="s">
        <v>575</v>
      </c>
      <c r="F248" s="86">
        <v>3938659</v>
      </c>
      <c r="G248" s="32">
        <v>45.15</v>
      </c>
      <c r="H248" s="32" t="s">
        <v>862</v>
      </c>
    </row>
    <row r="249" spans="1:8" ht="15" customHeight="1">
      <c r="A249" s="85">
        <v>45274</v>
      </c>
      <c r="B249" s="32" t="s">
        <v>1257</v>
      </c>
      <c r="C249" s="31" t="s">
        <v>1258</v>
      </c>
      <c r="D249" s="31" t="s">
        <v>576</v>
      </c>
      <c r="E249" s="31" t="s">
        <v>575</v>
      </c>
      <c r="F249" s="86">
        <v>1526776</v>
      </c>
      <c r="G249" s="32">
        <v>103.69</v>
      </c>
      <c r="H249" s="32" t="s">
        <v>862</v>
      </c>
    </row>
    <row r="250" spans="1:8" ht="15" customHeight="1">
      <c r="A250" s="85">
        <v>45274</v>
      </c>
      <c r="B250" s="32" t="s">
        <v>1097</v>
      </c>
      <c r="C250" s="31" t="s">
        <v>1098</v>
      </c>
      <c r="D250" s="31" t="s">
        <v>884</v>
      </c>
      <c r="E250" s="31" t="s">
        <v>575</v>
      </c>
      <c r="F250" s="86">
        <v>2750000</v>
      </c>
      <c r="G250" s="32">
        <v>2.8</v>
      </c>
      <c r="H250" s="32" t="s">
        <v>862</v>
      </c>
    </row>
    <row r="251" spans="1:8" ht="15" customHeight="1">
      <c r="A251" s="85">
        <v>45274</v>
      </c>
      <c r="B251" s="32" t="s">
        <v>1284</v>
      </c>
      <c r="C251" s="31" t="s">
        <v>1285</v>
      </c>
      <c r="D251" s="31" t="s">
        <v>1286</v>
      </c>
      <c r="E251" s="31" t="s">
        <v>575</v>
      </c>
      <c r="F251" s="86">
        <v>100000</v>
      </c>
      <c r="G251" s="32">
        <v>91.5</v>
      </c>
      <c r="H251" s="32" t="s">
        <v>862</v>
      </c>
    </row>
    <row r="252" spans="1:8" ht="15" customHeight="1">
      <c r="A252" s="85">
        <v>45274</v>
      </c>
      <c r="B252" s="32" t="s">
        <v>1259</v>
      </c>
      <c r="C252" s="31" t="s">
        <v>1260</v>
      </c>
      <c r="D252" s="31" t="s">
        <v>964</v>
      </c>
      <c r="E252" s="31" t="s">
        <v>575</v>
      </c>
      <c r="F252" s="86">
        <v>36800</v>
      </c>
      <c r="G252" s="32">
        <v>66.83</v>
      </c>
      <c r="H252" s="32" t="s">
        <v>862</v>
      </c>
    </row>
    <row r="253" spans="1:8" ht="15" customHeight="1">
      <c r="A253" s="85">
        <v>45274</v>
      </c>
      <c r="B253" s="32" t="s">
        <v>1259</v>
      </c>
      <c r="C253" s="31" t="s">
        <v>1260</v>
      </c>
      <c r="D253" s="31" t="s">
        <v>1287</v>
      </c>
      <c r="E253" s="31" t="s">
        <v>575</v>
      </c>
      <c r="F253" s="86">
        <v>35200</v>
      </c>
      <c r="G253" s="32">
        <v>66</v>
      </c>
      <c r="H253" s="32" t="s">
        <v>862</v>
      </c>
    </row>
    <row r="254" spans="1:8" ht="15" customHeight="1">
      <c r="A254" s="85">
        <v>45274</v>
      </c>
      <c r="B254" s="32" t="s">
        <v>1288</v>
      </c>
      <c r="C254" s="31" t="s">
        <v>1289</v>
      </c>
      <c r="D254" s="31" t="s">
        <v>1290</v>
      </c>
      <c r="E254" s="31" t="s">
        <v>575</v>
      </c>
      <c r="F254" s="86">
        <v>230688</v>
      </c>
      <c r="G254" s="32">
        <v>77.319999999999993</v>
      </c>
      <c r="H254" s="32" t="s">
        <v>862</v>
      </c>
    </row>
    <row r="255" spans="1:8" ht="15" customHeight="1">
      <c r="A255" s="85">
        <v>45274</v>
      </c>
      <c r="B255" s="32" t="s">
        <v>1291</v>
      </c>
      <c r="C255" s="31" t="s">
        <v>1292</v>
      </c>
      <c r="D255" s="31" t="s">
        <v>1293</v>
      </c>
      <c r="E255" s="31" t="s">
        <v>575</v>
      </c>
      <c r="F255" s="86">
        <v>600000</v>
      </c>
      <c r="G255" s="32">
        <v>746.19</v>
      </c>
      <c r="H255" s="32" t="s">
        <v>862</v>
      </c>
    </row>
    <row r="256" spans="1:8" ht="15" customHeight="1">
      <c r="A256" s="85">
        <v>45274</v>
      </c>
      <c r="B256" s="32" t="s">
        <v>1294</v>
      </c>
      <c r="C256" s="31" t="s">
        <v>1295</v>
      </c>
      <c r="D256" s="31" t="s">
        <v>1296</v>
      </c>
      <c r="E256" s="31" t="s">
        <v>575</v>
      </c>
      <c r="F256" s="86">
        <v>82000</v>
      </c>
      <c r="G256" s="32">
        <v>72.33</v>
      </c>
      <c r="H256" s="32" t="s">
        <v>862</v>
      </c>
    </row>
    <row r="257" spans="1:8" ht="15" customHeight="1">
      <c r="A257" s="85">
        <v>45274</v>
      </c>
      <c r="B257" s="32" t="s">
        <v>1294</v>
      </c>
      <c r="C257" s="31" t="s">
        <v>1295</v>
      </c>
      <c r="D257" s="31" t="s">
        <v>1297</v>
      </c>
      <c r="E257" s="31" t="s">
        <v>575</v>
      </c>
      <c r="F257" s="86">
        <v>100000</v>
      </c>
      <c r="G257" s="32">
        <v>72.27</v>
      </c>
      <c r="H257" s="32" t="s">
        <v>862</v>
      </c>
    </row>
    <row r="258" spans="1:8" ht="15" customHeight="1">
      <c r="A258" s="85">
        <v>45274</v>
      </c>
      <c r="B258" s="32" t="s">
        <v>1099</v>
      </c>
      <c r="C258" s="31" t="s">
        <v>1100</v>
      </c>
      <c r="D258" s="31" t="s">
        <v>990</v>
      </c>
      <c r="E258" s="31" t="s">
        <v>575</v>
      </c>
      <c r="F258" s="86">
        <v>47787</v>
      </c>
      <c r="G258" s="32">
        <v>110.68</v>
      </c>
      <c r="H258" s="32" t="s">
        <v>862</v>
      </c>
    </row>
    <row r="259" spans="1:8" ht="15" customHeight="1">
      <c r="A259" s="85">
        <v>45274</v>
      </c>
      <c r="B259" s="32" t="s">
        <v>1099</v>
      </c>
      <c r="C259" s="31" t="s">
        <v>1100</v>
      </c>
      <c r="D259" s="31" t="s">
        <v>1070</v>
      </c>
      <c r="E259" s="31" t="s">
        <v>575</v>
      </c>
      <c r="F259" s="86">
        <v>58611</v>
      </c>
      <c r="G259" s="32">
        <v>106.23</v>
      </c>
      <c r="H259" s="32" t="s">
        <v>862</v>
      </c>
    </row>
    <row r="260" spans="1:8" ht="15" customHeight="1">
      <c r="A260" s="85">
        <v>45274</v>
      </c>
      <c r="B260" s="32" t="s">
        <v>1099</v>
      </c>
      <c r="C260" s="31" t="s">
        <v>1100</v>
      </c>
      <c r="D260" s="31" t="s">
        <v>1058</v>
      </c>
      <c r="E260" s="31" t="s">
        <v>575</v>
      </c>
      <c r="F260" s="86">
        <v>147200</v>
      </c>
      <c r="G260" s="32">
        <v>111.29</v>
      </c>
      <c r="H260" s="32" t="s">
        <v>862</v>
      </c>
    </row>
    <row r="261" spans="1:8" ht="15" customHeight="1">
      <c r="A261" s="85">
        <v>45274</v>
      </c>
      <c r="B261" s="32" t="s">
        <v>527</v>
      </c>
      <c r="C261" s="31" t="s">
        <v>1261</v>
      </c>
      <c r="D261" s="31" t="s">
        <v>965</v>
      </c>
      <c r="E261" s="31" t="s">
        <v>575</v>
      </c>
      <c r="F261" s="86">
        <v>1870608</v>
      </c>
      <c r="G261" s="32">
        <v>492.71</v>
      </c>
      <c r="H261" s="32" t="s">
        <v>862</v>
      </c>
    </row>
    <row r="262" spans="1:8" ht="15" customHeight="1">
      <c r="A262" s="85">
        <v>45274</v>
      </c>
      <c r="B262" s="32" t="s">
        <v>532</v>
      </c>
      <c r="C262" s="31" t="s">
        <v>1101</v>
      </c>
      <c r="D262" s="31" t="s">
        <v>576</v>
      </c>
      <c r="E262" s="31" t="s">
        <v>575</v>
      </c>
      <c r="F262" s="86">
        <v>901642</v>
      </c>
      <c r="G262" s="32">
        <v>1127.5999999999999</v>
      </c>
      <c r="H262" s="32" t="s">
        <v>862</v>
      </c>
    </row>
    <row r="263" spans="1:8" ht="15" customHeight="1">
      <c r="A263" s="85">
        <v>45274</v>
      </c>
      <c r="B263" s="32" t="s">
        <v>1262</v>
      </c>
      <c r="C263" s="31" t="s">
        <v>1263</v>
      </c>
      <c r="D263" s="31" t="s">
        <v>576</v>
      </c>
      <c r="E263" s="31" t="s">
        <v>575</v>
      </c>
      <c r="F263" s="86">
        <v>795396</v>
      </c>
      <c r="G263" s="32">
        <v>299.85000000000002</v>
      </c>
      <c r="H263" s="32" t="s">
        <v>862</v>
      </c>
    </row>
    <row r="264" spans="1:8" ht="15" customHeight="1">
      <c r="A264" s="85">
        <v>45274</v>
      </c>
      <c r="B264" s="32" t="s">
        <v>1264</v>
      </c>
      <c r="C264" s="31" t="s">
        <v>1265</v>
      </c>
      <c r="D264" s="31" t="s">
        <v>1298</v>
      </c>
      <c r="E264" s="31" t="s">
        <v>575</v>
      </c>
      <c r="F264" s="86">
        <v>80644</v>
      </c>
      <c r="G264" s="32">
        <v>58.5</v>
      </c>
      <c r="H264" s="32" t="s">
        <v>862</v>
      </c>
    </row>
    <row r="265" spans="1:8" ht="15" customHeight="1">
      <c r="A265" s="85">
        <v>45274</v>
      </c>
      <c r="B265" s="32" t="s">
        <v>1264</v>
      </c>
      <c r="C265" s="31" t="s">
        <v>1265</v>
      </c>
      <c r="D265" s="31" t="s">
        <v>1266</v>
      </c>
      <c r="E265" s="31" t="s">
        <v>575</v>
      </c>
      <c r="F265" s="86">
        <v>100090</v>
      </c>
      <c r="G265" s="32">
        <v>61.9</v>
      </c>
      <c r="H265" s="32" t="s">
        <v>862</v>
      </c>
    </row>
    <row r="266" spans="1:8" ht="15" customHeight="1">
      <c r="A266" s="85">
        <v>45274</v>
      </c>
      <c r="B266" s="32" t="s">
        <v>1264</v>
      </c>
      <c r="C266" s="31" t="s">
        <v>1265</v>
      </c>
      <c r="D266" s="31" t="s">
        <v>1071</v>
      </c>
      <c r="E266" s="31" t="s">
        <v>575</v>
      </c>
      <c r="F266" s="86">
        <v>114803</v>
      </c>
      <c r="G266" s="32">
        <v>60.15</v>
      </c>
      <c r="H266" s="32" t="s">
        <v>862</v>
      </c>
    </row>
    <row r="267" spans="1:8" ht="15" customHeight="1">
      <c r="A267" s="85">
        <v>45274</v>
      </c>
      <c r="B267" s="32" t="s">
        <v>1264</v>
      </c>
      <c r="C267" s="31" t="s">
        <v>1265</v>
      </c>
      <c r="D267" s="31" t="s">
        <v>964</v>
      </c>
      <c r="E267" s="31" t="s">
        <v>575</v>
      </c>
      <c r="F267" s="86">
        <v>74739</v>
      </c>
      <c r="G267" s="32">
        <v>53.79</v>
      </c>
      <c r="H267" s="32" t="s">
        <v>862</v>
      </c>
    </row>
    <row r="268" spans="1:8" ht="15" customHeight="1">
      <c r="A268" s="85">
        <v>45274</v>
      </c>
      <c r="B268" s="32" t="s">
        <v>1102</v>
      </c>
      <c r="C268" s="31" t="s">
        <v>1103</v>
      </c>
      <c r="D268" s="31" t="s">
        <v>576</v>
      </c>
      <c r="E268" s="31" t="s">
        <v>575</v>
      </c>
      <c r="F268" s="86">
        <v>779589</v>
      </c>
      <c r="G268" s="32">
        <v>131.77000000000001</v>
      </c>
      <c r="H268" s="32" t="s">
        <v>862</v>
      </c>
    </row>
    <row r="269" spans="1:8" ht="15" customHeight="1">
      <c r="A269" s="85">
        <v>45274</v>
      </c>
      <c r="B269" s="32" t="s">
        <v>1088</v>
      </c>
      <c r="C269" s="31" t="s">
        <v>1104</v>
      </c>
      <c r="D269" s="31" t="s">
        <v>884</v>
      </c>
      <c r="E269" s="31" t="s">
        <v>575</v>
      </c>
      <c r="F269" s="86">
        <v>5000000</v>
      </c>
      <c r="G269" s="32">
        <v>1.2</v>
      </c>
      <c r="H269" s="32" t="s">
        <v>862</v>
      </c>
    </row>
    <row r="270" spans="1:8" ht="15" customHeight="1">
      <c r="A270" s="85">
        <v>45274</v>
      </c>
      <c r="B270" s="32" t="s">
        <v>974</v>
      </c>
      <c r="C270" s="31" t="s">
        <v>975</v>
      </c>
      <c r="D270" s="31" t="s">
        <v>890</v>
      </c>
      <c r="E270" s="31" t="s">
        <v>575</v>
      </c>
      <c r="F270" s="86">
        <v>585284</v>
      </c>
      <c r="G270" s="32">
        <v>110.45</v>
      </c>
      <c r="H270" s="32" t="s">
        <v>862</v>
      </c>
    </row>
    <row r="271" spans="1:8" ht="15" customHeight="1">
      <c r="A271" s="85">
        <v>45274</v>
      </c>
      <c r="B271" s="32" t="s">
        <v>974</v>
      </c>
      <c r="C271" s="31" t="s">
        <v>975</v>
      </c>
      <c r="D271" s="31" t="s">
        <v>889</v>
      </c>
      <c r="E271" s="31" t="s">
        <v>575</v>
      </c>
      <c r="F271" s="86">
        <v>537032</v>
      </c>
      <c r="G271" s="32">
        <v>110.42</v>
      </c>
      <c r="H271" s="32" t="s">
        <v>862</v>
      </c>
    </row>
    <row r="272" spans="1:8" ht="15" customHeight="1">
      <c r="A272" s="85">
        <v>45274</v>
      </c>
      <c r="B272" s="32" t="s">
        <v>974</v>
      </c>
      <c r="C272" s="31" t="s">
        <v>975</v>
      </c>
      <c r="D272" s="31" t="s">
        <v>576</v>
      </c>
      <c r="E272" s="31" t="s">
        <v>575</v>
      </c>
      <c r="F272" s="86">
        <v>1550512</v>
      </c>
      <c r="G272" s="32">
        <v>110.55</v>
      </c>
      <c r="H272" s="32" t="s">
        <v>862</v>
      </c>
    </row>
    <row r="273" spans="1:8" ht="15" customHeight="1">
      <c r="A273" s="85">
        <v>45274</v>
      </c>
      <c r="B273" s="32" t="s">
        <v>1267</v>
      </c>
      <c r="C273" s="31" t="s">
        <v>1268</v>
      </c>
      <c r="D273" s="31" t="s">
        <v>1269</v>
      </c>
      <c r="E273" s="31" t="s">
        <v>575</v>
      </c>
      <c r="F273" s="86">
        <v>682384</v>
      </c>
      <c r="G273" s="32">
        <v>139.13999999999999</v>
      </c>
      <c r="H273" s="32" t="s">
        <v>862</v>
      </c>
    </row>
    <row r="274" spans="1:8" ht="15" customHeight="1">
      <c r="A274" s="85">
        <v>45274</v>
      </c>
      <c r="B274" s="32" t="s">
        <v>1267</v>
      </c>
      <c r="C274" s="31" t="s">
        <v>1268</v>
      </c>
      <c r="D274" s="31" t="s">
        <v>1269</v>
      </c>
      <c r="E274" s="31" t="s">
        <v>575</v>
      </c>
      <c r="F274" s="86">
        <v>91761</v>
      </c>
      <c r="G274" s="32">
        <v>142.88</v>
      </c>
      <c r="H274" s="32" t="s">
        <v>862</v>
      </c>
    </row>
    <row r="275" spans="1:8" ht="15" customHeight="1">
      <c r="A275" s="85">
        <v>45274</v>
      </c>
      <c r="B275" s="32" t="s">
        <v>1267</v>
      </c>
      <c r="C275" s="31" t="s">
        <v>1268</v>
      </c>
      <c r="D275" s="31" t="s">
        <v>576</v>
      </c>
      <c r="E275" s="31" t="s">
        <v>575</v>
      </c>
      <c r="F275" s="86">
        <v>541056</v>
      </c>
      <c r="G275" s="32">
        <v>140.33000000000001</v>
      </c>
      <c r="H275" s="32" t="s">
        <v>862</v>
      </c>
    </row>
    <row r="276" spans="1:8" ht="15" customHeight="1">
      <c r="A276" s="85">
        <v>45274</v>
      </c>
      <c r="B276" s="32" t="s">
        <v>1267</v>
      </c>
      <c r="C276" s="31" t="s">
        <v>1268</v>
      </c>
      <c r="D276" s="31" t="s">
        <v>914</v>
      </c>
      <c r="E276" s="31" t="s">
        <v>575</v>
      </c>
      <c r="F276" s="86">
        <v>38428</v>
      </c>
      <c r="G276" s="32">
        <v>138.1</v>
      </c>
      <c r="H276" s="32" t="s">
        <v>862</v>
      </c>
    </row>
    <row r="277" spans="1:8" ht="15" customHeight="1">
      <c r="A277" s="85">
        <v>45274</v>
      </c>
      <c r="B277" s="32" t="s">
        <v>1267</v>
      </c>
      <c r="C277" s="31" t="s">
        <v>1268</v>
      </c>
      <c r="D277" s="31" t="s">
        <v>889</v>
      </c>
      <c r="E277" s="31" t="s">
        <v>575</v>
      </c>
      <c r="F277" s="86">
        <v>221657</v>
      </c>
      <c r="G277" s="32">
        <v>138.97</v>
      </c>
      <c r="H277" s="32" t="s">
        <v>862</v>
      </c>
    </row>
    <row r="278" spans="1:8" ht="15" customHeight="1">
      <c r="A278" s="85">
        <v>45274</v>
      </c>
      <c r="B278" s="32" t="s">
        <v>1299</v>
      </c>
      <c r="C278" s="31" t="s">
        <v>1300</v>
      </c>
      <c r="D278" s="31" t="s">
        <v>1301</v>
      </c>
      <c r="E278" s="31" t="s">
        <v>575</v>
      </c>
      <c r="F278" s="86">
        <v>25200</v>
      </c>
      <c r="G278" s="32">
        <v>410.51</v>
      </c>
      <c r="H278" s="32" t="s">
        <v>862</v>
      </c>
    </row>
    <row r="279" spans="1:8" ht="15" customHeight="1">
      <c r="A279" s="85">
        <v>45274</v>
      </c>
      <c r="B279" s="32" t="s">
        <v>1000</v>
      </c>
      <c r="C279" s="31" t="s">
        <v>1001</v>
      </c>
      <c r="D279" s="31" t="s">
        <v>914</v>
      </c>
      <c r="E279" s="31" t="s">
        <v>575</v>
      </c>
      <c r="F279" s="86">
        <v>6622513</v>
      </c>
      <c r="G279" s="32">
        <v>15.63</v>
      </c>
      <c r="H279" s="32" t="s">
        <v>862</v>
      </c>
    </row>
    <row r="280" spans="1:8" ht="15" customHeight="1">
      <c r="A280" s="85">
        <v>45274</v>
      </c>
      <c r="B280" s="32" t="s">
        <v>1000</v>
      </c>
      <c r="C280" s="31" t="s">
        <v>1001</v>
      </c>
      <c r="D280" s="31" t="s">
        <v>890</v>
      </c>
      <c r="E280" s="31" t="s">
        <v>575</v>
      </c>
      <c r="F280" s="86">
        <v>8953228</v>
      </c>
      <c r="G280" s="32">
        <v>15.73</v>
      </c>
      <c r="H280" s="32" t="s">
        <v>862</v>
      </c>
    </row>
    <row r="281" spans="1:8" ht="15" customHeight="1">
      <c r="A281" s="85">
        <v>45274</v>
      </c>
      <c r="B281" s="32" t="s">
        <v>1000</v>
      </c>
      <c r="C281" s="31" t="s">
        <v>1001</v>
      </c>
      <c r="D281" s="31" t="s">
        <v>576</v>
      </c>
      <c r="E281" s="31" t="s">
        <v>575</v>
      </c>
      <c r="F281" s="86">
        <v>8369260</v>
      </c>
      <c r="G281" s="32">
        <v>15.76</v>
      </c>
      <c r="H281" s="32" t="s">
        <v>862</v>
      </c>
    </row>
    <row r="282" spans="1:8" ht="15" customHeight="1">
      <c r="A282" s="85">
        <v>45274</v>
      </c>
      <c r="B282" s="32" t="s">
        <v>1000</v>
      </c>
      <c r="C282" s="31" t="s">
        <v>1001</v>
      </c>
      <c r="D282" s="31" t="s">
        <v>889</v>
      </c>
      <c r="E282" s="31" t="s">
        <v>575</v>
      </c>
      <c r="F282" s="86">
        <v>5119710</v>
      </c>
      <c r="G282" s="32">
        <v>15.69</v>
      </c>
      <c r="H282" s="32" t="s">
        <v>862</v>
      </c>
    </row>
    <row r="283" spans="1:8" ht="15" customHeight="1">
      <c r="A283" s="85">
        <v>45274</v>
      </c>
      <c r="B283" s="32" t="s">
        <v>1026</v>
      </c>
      <c r="C283" s="31" t="s">
        <v>1027</v>
      </c>
      <c r="D283" s="31" t="s">
        <v>1106</v>
      </c>
      <c r="E283" s="31" t="s">
        <v>575</v>
      </c>
      <c r="F283" s="86">
        <v>1550000</v>
      </c>
      <c r="G283" s="32">
        <v>1.5</v>
      </c>
      <c r="H283" s="32" t="s">
        <v>862</v>
      </c>
    </row>
    <row r="284" spans="1:8" ht="15" customHeight="1">
      <c r="A284" s="85">
        <v>45274</v>
      </c>
      <c r="B284" s="32" t="s">
        <v>1028</v>
      </c>
      <c r="C284" s="31" t="s">
        <v>1029</v>
      </c>
      <c r="D284" s="31" t="s">
        <v>1030</v>
      </c>
      <c r="E284" s="31" t="s">
        <v>575</v>
      </c>
      <c r="F284" s="86">
        <v>1470710</v>
      </c>
      <c r="G284" s="32">
        <v>1.2</v>
      </c>
      <c r="H284" s="32" t="s">
        <v>862</v>
      </c>
    </row>
    <row r="285" spans="1:8" ht="15" customHeight="1">
      <c r="A285" s="85">
        <v>45274</v>
      </c>
      <c r="B285" s="32" t="s">
        <v>1270</v>
      </c>
      <c r="C285" s="31" t="s">
        <v>1271</v>
      </c>
      <c r="D285" s="31" t="s">
        <v>1302</v>
      </c>
      <c r="E285" s="31" t="s">
        <v>575</v>
      </c>
      <c r="F285" s="86">
        <v>1500000</v>
      </c>
      <c r="G285" s="32">
        <v>725</v>
      </c>
      <c r="H285" s="32" t="s">
        <v>862</v>
      </c>
    </row>
    <row r="286" spans="1:8" ht="15" customHeight="1">
      <c r="A286" s="85">
        <v>45274</v>
      </c>
      <c r="B286" s="32" t="s">
        <v>1273</v>
      </c>
      <c r="C286" s="31" t="s">
        <v>1274</v>
      </c>
      <c r="D286" s="31" t="s">
        <v>576</v>
      </c>
      <c r="E286" s="31" t="s">
        <v>575</v>
      </c>
      <c r="F286" s="86">
        <v>177639</v>
      </c>
      <c r="G286" s="32">
        <v>192.65</v>
      </c>
      <c r="H286" s="32" t="s">
        <v>862</v>
      </c>
    </row>
    <row r="287" spans="1:8" ht="15" customHeight="1">
      <c r="A287" s="85"/>
      <c r="B287" s="32"/>
      <c r="C287" s="31"/>
      <c r="D287" s="31"/>
      <c r="E287" s="31"/>
      <c r="F287" s="86"/>
      <c r="G287" s="32"/>
      <c r="H287" s="32"/>
    </row>
    <row r="288" spans="1:8" ht="15" customHeight="1">
      <c r="A288" s="85"/>
      <c r="B288" s="32"/>
      <c r="C288" s="31"/>
      <c r="D288" s="31"/>
      <c r="E288" s="31"/>
      <c r="F288" s="86"/>
      <c r="G288" s="32"/>
      <c r="H288" s="32"/>
    </row>
    <row r="289" spans="1:8" ht="15" customHeight="1">
      <c r="A289" s="85"/>
      <c r="B289" s="32"/>
      <c r="C289" s="31"/>
      <c r="D289" s="31"/>
      <c r="E289" s="31"/>
      <c r="F289" s="86"/>
      <c r="G289" s="32"/>
      <c r="H289" s="32"/>
    </row>
    <row r="290" spans="1:8" ht="15" customHeight="1">
      <c r="A290" s="85"/>
      <c r="B290" s="32"/>
      <c r="C290" s="31"/>
      <c r="D290" s="31"/>
      <c r="E290" s="31"/>
      <c r="F290" s="86"/>
      <c r="G290" s="32"/>
      <c r="H290" s="32"/>
    </row>
    <row r="291" spans="1:8" ht="15" customHeight="1">
      <c r="A291" s="85"/>
      <c r="B291" s="32"/>
      <c r="C291" s="31"/>
      <c r="D291" s="31"/>
      <c r="E291" s="31"/>
      <c r="F291" s="86"/>
      <c r="G291" s="32"/>
      <c r="H291" s="32"/>
    </row>
    <row r="292" spans="1:8" ht="15" customHeight="1">
      <c r="A292" s="85"/>
      <c r="B292" s="32"/>
      <c r="C292" s="31"/>
      <c r="D292" s="31"/>
      <c r="E292" s="31"/>
      <c r="F292" s="86"/>
      <c r="G292" s="32"/>
      <c r="H292" s="32"/>
    </row>
    <row r="293" spans="1:8" ht="15" customHeight="1">
      <c r="A293" s="85"/>
      <c r="B293" s="32"/>
      <c r="C293" s="31"/>
      <c r="D293" s="31"/>
      <c r="E293" s="31"/>
      <c r="F293" s="86"/>
      <c r="G293" s="32"/>
      <c r="H293" s="32"/>
    </row>
    <row r="294" spans="1:8" ht="15" customHeight="1">
      <c r="A294" s="85"/>
      <c r="B294" s="32"/>
      <c r="C294" s="31"/>
      <c r="D294" s="31"/>
      <c r="E294" s="31"/>
      <c r="F294" s="86"/>
      <c r="G294" s="32"/>
      <c r="H294" s="32"/>
    </row>
    <row r="295" spans="1:8" ht="15" customHeight="1">
      <c r="A295" s="85"/>
      <c r="B295" s="32"/>
      <c r="C295" s="31"/>
      <c r="D295" s="31"/>
      <c r="E295" s="31"/>
      <c r="F295" s="86"/>
      <c r="G295" s="32"/>
      <c r="H295" s="32"/>
    </row>
    <row r="296" spans="1:8" ht="15" customHeight="1">
      <c r="A296" s="85"/>
      <c r="B296" s="32"/>
      <c r="C296" s="31"/>
      <c r="D296" s="31"/>
      <c r="E296" s="31"/>
      <c r="F296" s="86"/>
      <c r="G296" s="32"/>
      <c r="H296" s="32"/>
    </row>
    <row r="297" spans="1:8" ht="15" customHeight="1">
      <c r="A297" s="85"/>
      <c r="B297" s="32"/>
      <c r="C297" s="31"/>
      <c r="D297" s="31"/>
      <c r="E297" s="31"/>
      <c r="F297" s="86"/>
      <c r="G297" s="32"/>
      <c r="H297" s="32"/>
    </row>
    <row r="298" spans="1:8" ht="15" customHeight="1">
      <c r="A298" s="85"/>
      <c r="B298" s="32"/>
      <c r="C298" s="31"/>
      <c r="D298" s="31"/>
      <c r="E298" s="31"/>
      <c r="F298" s="86"/>
      <c r="G298" s="32"/>
      <c r="H298" s="32"/>
    </row>
    <row r="299" spans="1:8" ht="15" customHeight="1">
      <c r="A299" s="85"/>
      <c r="B299" s="32"/>
      <c r="C299" s="31"/>
      <c r="D299" s="31"/>
      <c r="E299" s="31"/>
      <c r="F299" s="86"/>
      <c r="G299" s="32"/>
      <c r="H299" s="32"/>
    </row>
    <row r="300" spans="1:8" ht="15" customHeight="1">
      <c r="A300" s="85"/>
      <c r="B300" s="32"/>
      <c r="C300" s="31"/>
      <c r="D300" s="31"/>
      <c r="E300" s="31"/>
      <c r="F300" s="86"/>
      <c r="G300" s="32"/>
      <c r="H300" s="32"/>
    </row>
    <row r="301" spans="1:8" ht="15" customHeight="1">
      <c r="A301" s="85"/>
      <c r="B301" s="32"/>
      <c r="C301" s="31"/>
      <c r="D301" s="31"/>
      <c r="E301" s="31"/>
      <c r="F301" s="86"/>
      <c r="G301" s="32"/>
      <c r="H301" s="32"/>
    </row>
    <row r="302" spans="1:8" ht="15" customHeight="1">
      <c r="A302" s="85"/>
      <c r="B302" s="32"/>
      <c r="C302" s="31"/>
      <c r="D302" s="31"/>
      <c r="E302" s="31"/>
      <c r="F302" s="86"/>
      <c r="G302" s="32"/>
      <c r="H302" s="32"/>
    </row>
    <row r="303" spans="1:8" ht="15" customHeight="1">
      <c r="A303" s="85"/>
      <c r="B303" s="32"/>
      <c r="C303" s="31"/>
      <c r="D303" s="31"/>
      <c r="E303" s="31"/>
      <c r="F303" s="86"/>
      <c r="G303" s="32"/>
      <c r="H303" s="32"/>
    </row>
    <row r="304" spans="1:8" ht="15" customHeight="1">
      <c r="A304" s="85"/>
      <c r="B304" s="32"/>
      <c r="C304" s="31"/>
      <c r="D304" s="31"/>
      <c r="E304" s="31"/>
      <c r="F304" s="86"/>
      <c r="G304" s="32"/>
      <c r="H304" s="32"/>
    </row>
    <row r="305" spans="1:8" ht="15" customHeight="1">
      <c r="A305" s="85"/>
      <c r="B305" s="32"/>
      <c r="C305" s="31"/>
      <c r="D305" s="31"/>
      <c r="E305" s="31"/>
      <c r="F305" s="86"/>
      <c r="G305" s="32"/>
      <c r="H305" s="32"/>
    </row>
    <row r="306" spans="1:8" ht="15" customHeight="1">
      <c r="A306" s="85"/>
      <c r="B306" s="32"/>
      <c r="C306" s="31"/>
      <c r="D306" s="31"/>
      <c r="E306" s="31"/>
      <c r="F306" s="86"/>
      <c r="G306" s="32"/>
      <c r="H306" s="32"/>
    </row>
    <row r="307" spans="1:8" ht="15" customHeight="1">
      <c r="A307" s="85"/>
      <c r="B307" s="32"/>
      <c r="C307" s="31"/>
      <c r="D307" s="31"/>
      <c r="E307" s="31"/>
      <c r="F307" s="86"/>
      <c r="G307" s="32"/>
      <c r="H307" s="32"/>
    </row>
    <row r="308" spans="1:8" ht="15" customHeight="1">
      <c r="A308" s="85"/>
      <c r="B308" s="32"/>
      <c r="C308" s="31"/>
      <c r="D308" s="31"/>
      <c r="E308" s="31"/>
      <c r="F308" s="86"/>
      <c r="G308" s="32"/>
      <c r="H308" s="32"/>
    </row>
    <row r="309" spans="1:8" ht="15" customHeight="1">
      <c r="A309" s="85"/>
      <c r="B309" s="32"/>
      <c r="C309" s="31"/>
      <c r="D309" s="31"/>
      <c r="E309" s="31"/>
      <c r="F309" s="86"/>
      <c r="G309" s="32"/>
      <c r="H309" s="32"/>
    </row>
    <row r="310" spans="1:8" ht="15" customHeight="1">
      <c r="A310" s="85"/>
      <c r="B310" s="32"/>
      <c r="C310" s="31"/>
      <c r="D310" s="31"/>
      <c r="E310" s="31"/>
      <c r="F310" s="86"/>
      <c r="G310" s="32"/>
      <c r="H310" s="32"/>
    </row>
    <row r="311" spans="1:8" ht="15" customHeight="1">
      <c r="A311" s="85"/>
      <c r="B311" s="32"/>
      <c r="C311" s="31"/>
      <c r="D311" s="31"/>
      <c r="E311" s="31"/>
      <c r="F311" s="86"/>
      <c r="G311" s="32"/>
      <c r="H311" s="32"/>
    </row>
    <row r="312" spans="1:8" ht="15" customHeight="1">
      <c r="A312" s="85"/>
      <c r="B312" s="32"/>
      <c r="C312" s="31"/>
      <c r="D312" s="31"/>
      <c r="E312" s="31"/>
      <c r="F312" s="86"/>
      <c r="G312" s="32"/>
      <c r="H312" s="32"/>
    </row>
    <row r="313" spans="1:8" ht="15" customHeight="1">
      <c r="A313" s="85"/>
      <c r="B313" s="32"/>
      <c r="C313" s="31"/>
      <c r="D313" s="31"/>
      <c r="E313" s="31"/>
      <c r="F313" s="86"/>
      <c r="G313" s="32"/>
      <c r="H313" s="32"/>
    </row>
    <row r="314" spans="1:8" ht="15" customHeight="1">
      <c r="A314" s="85"/>
      <c r="B314" s="32"/>
      <c r="C314" s="31"/>
      <c r="D314" s="31"/>
      <c r="E314" s="31"/>
      <c r="F314" s="86"/>
      <c r="G314" s="32"/>
      <c r="H314" s="32"/>
    </row>
    <row r="315" spans="1:8" ht="15" customHeight="1">
      <c r="A315" s="85"/>
      <c r="B315" s="32"/>
      <c r="C315" s="31"/>
      <c r="D315" s="31"/>
      <c r="E315" s="31"/>
      <c r="F315" s="86"/>
      <c r="G315" s="32"/>
      <c r="H315" s="32"/>
    </row>
    <row r="316" spans="1:8" ht="15" customHeight="1">
      <c r="A316" s="85"/>
      <c r="B316" s="32"/>
      <c r="C316" s="31"/>
      <c r="D316" s="31"/>
      <c r="E316" s="31"/>
      <c r="F316" s="86"/>
      <c r="G316" s="32"/>
      <c r="H316" s="32"/>
    </row>
    <row r="317" spans="1:8" ht="15" customHeight="1">
      <c r="A317" s="85"/>
      <c r="B317" s="32"/>
      <c r="C317" s="31"/>
      <c r="D317" s="31"/>
      <c r="E317" s="31"/>
      <c r="F317" s="86"/>
      <c r="G317" s="32"/>
      <c r="H317" s="32"/>
    </row>
    <row r="318" spans="1:8" ht="15" customHeight="1">
      <c r="A318" s="85"/>
      <c r="B318" s="32"/>
      <c r="C318" s="31"/>
      <c r="D318" s="31"/>
      <c r="E318" s="31"/>
      <c r="F318" s="86"/>
      <c r="G318" s="32"/>
      <c r="H318" s="32"/>
    </row>
    <row r="319" spans="1:8" ht="15" customHeight="1">
      <c r="A319" s="85"/>
      <c r="B319" s="32"/>
      <c r="C319" s="31"/>
      <c r="D319" s="31"/>
      <c r="E319" s="31"/>
      <c r="F319" s="86"/>
      <c r="G319" s="32"/>
      <c r="H319" s="32"/>
    </row>
    <row r="320" spans="1:8" ht="15" customHeight="1">
      <c r="A320" s="85"/>
      <c r="B320" s="32"/>
      <c r="C320" s="31"/>
      <c r="D320" s="31"/>
      <c r="E320" s="31"/>
      <c r="F320" s="86"/>
      <c r="G320" s="32"/>
      <c r="H320" s="32"/>
    </row>
    <row r="321" spans="1:8" ht="15" customHeight="1">
      <c r="A321" s="85"/>
      <c r="B321" s="32"/>
      <c r="C321" s="31"/>
      <c r="D321" s="31"/>
      <c r="E321" s="31"/>
      <c r="F321" s="86"/>
      <c r="G321" s="32"/>
      <c r="H321" s="32"/>
    </row>
    <row r="322" spans="1:8" ht="15" customHeight="1">
      <c r="A322" s="85"/>
      <c r="B322" s="32"/>
      <c r="C322" s="31"/>
      <c r="D322" s="31"/>
      <c r="E322" s="31"/>
      <c r="F322" s="86"/>
      <c r="G322" s="32"/>
      <c r="H322" s="32"/>
    </row>
    <row r="323" spans="1:8" ht="15" customHeight="1">
      <c r="A323" s="85"/>
      <c r="B323" s="32"/>
      <c r="C323" s="31"/>
      <c r="D323" s="31"/>
      <c r="E323" s="31"/>
      <c r="F323" s="86"/>
      <c r="G323" s="32"/>
      <c r="H323" s="32"/>
    </row>
    <row r="324" spans="1:8" ht="15" customHeight="1">
      <c r="A324" s="85"/>
      <c r="B324" s="32"/>
      <c r="C324" s="31"/>
      <c r="D324" s="31"/>
      <c r="E324" s="31"/>
      <c r="F324" s="86"/>
      <c r="G324" s="32"/>
      <c r="H324" s="32"/>
    </row>
    <row r="325" spans="1:8" ht="15" customHeight="1">
      <c r="A325" s="85"/>
      <c r="B325" s="32"/>
      <c r="C325" s="31"/>
      <c r="D325" s="31"/>
      <c r="E325" s="31"/>
      <c r="F325" s="86"/>
      <c r="G325" s="32"/>
      <c r="H325" s="32"/>
    </row>
    <row r="326" spans="1:8" ht="15" customHeight="1">
      <c r="A326" s="85"/>
      <c r="B326" s="32"/>
      <c r="C326" s="31"/>
      <c r="D326" s="31"/>
      <c r="E326" s="31"/>
      <c r="F326" s="86"/>
      <c r="G326" s="32"/>
      <c r="H326" s="32"/>
    </row>
    <row r="327" spans="1:8" ht="15" customHeight="1">
      <c r="A327" s="85"/>
      <c r="B327" s="32"/>
      <c r="C327" s="31"/>
      <c r="D327" s="31"/>
      <c r="E327" s="31"/>
      <c r="F327" s="86"/>
      <c r="G327" s="32"/>
      <c r="H327" s="32"/>
    </row>
    <row r="328" spans="1:8" ht="15" customHeight="1">
      <c r="A328" s="85"/>
      <c r="B328" s="32"/>
      <c r="C328" s="31"/>
      <c r="D328" s="31"/>
      <c r="E328" s="31"/>
      <c r="F328" s="86"/>
      <c r="G328" s="32"/>
      <c r="H328" s="32"/>
    </row>
    <row r="329" spans="1:8" ht="15" customHeight="1">
      <c r="A329" s="85"/>
      <c r="B329" s="32"/>
      <c r="C329" s="31"/>
      <c r="D329" s="31"/>
      <c r="E329" s="31"/>
      <c r="F329" s="86"/>
      <c r="G329" s="32"/>
      <c r="H329" s="32"/>
    </row>
    <row r="330" spans="1:8" ht="15" customHeight="1">
      <c r="A330" s="85"/>
      <c r="B330" s="32"/>
      <c r="C330" s="31"/>
      <c r="D330" s="31"/>
      <c r="E330" s="31"/>
      <c r="F330" s="86"/>
      <c r="G330" s="32"/>
      <c r="H330" s="32"/>
    </row>
    <row r="331" spans="1:8" ht="15" customHeight="1">
      <c r="A331" s="85"/>
      <c r="B331" s="32"/>
      <c r="C331" s="31"/>
      <c r="D331" s="31"/>
      <c r="E331" s="31"/>
      <c r="F331" s="86"/>
      <c r="G331" s="32"/>
      <c r="H331" s="32"/>
    </row>
    <row r="332" spans="1:8" ht="15" customHeight="1">
      <c r="A332" s="85"/>
      <c r="B332" s="32"/>
      <c r="C332" s="31"/>
      <c r="D332" s="31"/>
      <c r="E332" s="31"/>
      <c r="F332" s="86"/>
      <c r="G332" s="32"/>
      <c r="H332" s="32"/>
    </row>
    <row r="333" spans="1:8" ht="15" customHeight="1">
      <c r="A333" s="85"/>
      <c r="B333" s="32"/>
      <c r="C333" s="31"/>
      <c r="D333" s="31"/>
      <c r="E333" s="31"/>
      <c r="F333" s="86"/>
      <c r="G333" s="32"/>
      <c r="H333" s="32"/>
    </row>
    <row r="334" spans="1:8" ht="15" customHeight="1">
      <c r="A334" s="85"/>
      <c r="B334" s="32"/>
      <c r="C334" s="31"/>
      <c r="D334" s="31"/>
      <c r="E334" s="31"/>
      <c r="F334" s="86"/>
      <c r="G334" s="32"/>
      <c r="H334" s="32"/>
    </row>
    <row r="335" spans="1:8" ht="15" customHeight="1">
      <c r="A335" s="85"/>
      <c r="B335" s="32"/>
      <c r="C335" s="31"/>
      <c r="D335" s="31"/>
      <c r="E335" s="31"/>
      <c r="F335" s="86"/>
      <c r="G335" s="32"/>
      <c r="H335" s="32"/>
    </row>
    <row r="336" spans="1:8" ht="15" customHeight="1">
      <c r="A336" s="85"/>
      <c r="B336" s="32"/>
      <c r="C336" s="31"/>
      <c r="D336" s="31"/>
      <c r="E336" s="31"/>
      <c r="F336" s="86"/>
      <c r="G336" s="32"/>
      <c r="H336" s="32"/>
    </row>
    <row r="337" spans="1:8" ht="15" customHeight="1">
      <c r="A337" s="85"/>
      <c r="B337" s="32"/>
      <c r="C337" s="31"/>
      <c r="D337" s="31"/>
      <c r="E337" s="31"/>
      <c r="F337" s="86"/>
      <c r="G337" s="32"/>
      <c r="H337" s="32"/>
    </row>
    <row r="338" spans="1:8" ht="15" customHeight="1">
      <c r="A338" s="85"/>
      <c r="B338" s="32"/>
      <c r="C338" s="31"/>
      <c r="D338" s="31"/>
      <c r="E338" s="31"/>
      <c r="F338" s="86"/>
      <c r="G338" s="32"/>
      <c r="H338" s="32"/>
    </row>
    <row r="339" spans="1:8" ht="15" customHeight="1">
      <c r="A339" s="85"/>
      <c r="B339" s="32"/>
      <c r="C339" s="31"/>
      <c r="D339" s="31"/>
      <c r="E339" s="31"/>
      <c r="F339" s="86"/>
      <c r="G339" s="32"/>
      <c r="H339" s="32"/>
    </row>
    <row r="340" spans="1:8" ht="15" customHeight="1">
      <c r="A340" s="85"/>
      <c r="B340" s="32"/>
      <c r="C340" s="31"/>
      <c r="D340" s="31"/>
      <c r="E340" s="31"/>
      <c r="F340" s="86"/>
      <c r="G340" s="32"/>
      <c r="H340" s="32"/>
    </row>
    <row r="341" spans="1:8" ht="15" customHeight="1">
      <c r="A341" s="85"/>
      <c r="B341" s="32"/>
      <c r="C341" s="31"/>
      <c r="D341" s="31"/>
      <c r="E341" s="31"/>
      <c r="F341" s="86"/>
      <c r="G341" s="32"/>
      <c r="H341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82"/>
  <sheetViews>
    <sheetView zoomScale="80" zoomScaleNormal="80" workbookViewId="0">
      <selection activeCell="K80" sqref="K80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customWidth="1"/>
    <col min="19" max="19" width="5.6640625" hidden="1" customWidth="1"/>
    <col min="20" max="20" width="12.6640625" customWidth="1"/>
    <col min="21" max="21" width="8.33203125" customWidth="1"/>
    <col min="22" max="39" width="9.332031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915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45275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329" t="s">
        <v>589</v>
      </c>
      <c r="P9" s="233" t="s">
        <v>590</v>
      </c>
      <c r="Q9" s="233" t="s">
        <v>880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1">
        <v>1</v>
      </c>
      <c r="B10" s="282">
        <v>45189</v>
      </c>
      <c r="C10" s="283"/>
      <c r="D10" s="284" t="s">
        <v>211</v>
      </c>
      <c r="E10" s="285" t="s">
        <v>591</v>
      </c>
      <c r="F10" s="223">
        <v>2335</v>
      </c>
      <c r="G10" s="218">
        <v>2235</v>
      </c>
      <c r="H10" s="223">
        <v>2451</v>
      </c>
      <c r="I10" s="223" t="s">
        <v>872</v>
      </c>
      <c r="J10" s="286" t="s">
        <v>967</v>
      </c>
      <c r="K10" s="286">
        <f t="shared" ref="K10" si="0">H10-F10</f>
        <v>116</v>
      </c>
      <c r="L10" s="287">
        <f>(F10*-0.3)/100</f>
        <v>-7.0049999999999999</v>
      </c>
      <c r="M10" s="288">
        <f t="shared" ref="M10" si="1">(K10+L10)/F10</f>
        <v>4.6678800856531054E-2</v>
      </c>
      <c r="N10" s="286" t="s">
        <v>594</v>
      </c>
      <c r="O10" s="289">
        <v>45266</v>
      </c>
      <c r="P10" s="290"/>
      <c r="Q10" s="275">
        <v>45203</v>
      </c>
      <c r="S10" s="37" t="s">
        <v>593</v>
      </c>
    </row>
    <row r="11" spans="1:27" ht="15" customHeight="1">
      <c r="A11" s="225">
        <v>2</v>
      </c>
      <c r="B11" s="221">
        <v>45190</v>
      </c>
      <c r="C11" s="226"/>
      <c r="D11" s="230" t="s">
        <v>547</v>
      </c>
      <c r="E11" s="227" t="s">
        <v>591</v>
      </c>
      <c r="F11" s="220" t="s">
        <v>873</v>
      </c>
      <c r="G11" s="222">
        <v>276</v>
      </c>
      <c r="H11" s="220"/>
      <c r="I11" s="220" t="s">
        <v>874</v>
      </c>
      <c r="J11" s="222" t="s">
        <v>592</v>
      </c>
      <c r="K11" s="222"/>
      <c r="L11" s="224"/>
      <c r="M11" s="228"/>
      <c r="N11" s="222"/>
      <c r="O11" s="229"/>
      <c r="P11" s="224">
        <f>VLOOKUP(D11,'MidCap Intra'!$B$11:$C$568,2,0)</f>
        <v>293.8</v>
      </c>
      <c r="Q11" s="275">
        <v>45208</v>
      </c>
      <c r="S11" s="37" t="s">
        <v>785</v>
      </c>
    </row>
    <row r="12" spans="1:27" ht="15" customHeight="1">
      <c r="A12" s="281">
        <v>3</v>
      </c>
      <c r="B12" s="282">
        <v>45212</v>
      </c>
      <c r="C12" s="283"/>
      <c r="D12" s="284" t="s">
        <v>229</v>
      </c>
      <c r="E12" s="285" t="s">
        <v>888</v>
      </c>
      <c r="F12" s="223">
        <v>3491</v>
      </c>
      <c r="G12" s="218">
        <v>3321</v>
      </c>
      <c r="H12" s="223">
        <v>3647.5</v>
      </c>
      <c r="I12" s="223" t="s">
        <v>876</v>
      </c>
      <c r="J12" s="286" t="s">
        <v>1002</v>
      </c>
      <c r="K12" s="286">
        <f t="shared" ref="K12" si="2">H12-F12</f>
        <v>156.5</v>
      </c>
      <c r="L12" s="287">
        <f>(F12*-0.3)/100</f>
        <v>-10.472999999999999</v>
      </c>
      <c r="M12" s="288">
        <f t="shared" ref="M12" si="3">(K12+L12)/F12</f>
        <v>4.1829561730163271E-2</v>
      </c>
      <c r="N12" s="286" t="s">
        <v>594</v>
      </c>
      <c r="O12" s="289">
        <v>45271</v>
      </c>
      <c r="P12" s="290"/>
      <c r="Q12" s="275">
        <v>45218</v>
      </c>
      <c r="S12" s="37" t="s">
        <v>593</v>
      </c>
    </row>
    <row r="13" spans="1:27" ht="15" customHeight="1">
      <c r="A13" s="281">
        <v>4</v>
      </c>
      <c r="B13" s="282">
        <v>45224</v>
      </c>
      <c r="C13" s="283"/>
      <c r="D13" s="284" t="s">
        <v>138</v>
      </c>
      <c r="E13" s="285" t="s">
        <v>591</v>
      </c>
      <c r="F13" s="223">
        <v>916</v>
      </c>
      <c r="G13" s="218">
        <v>870</v>
      </c>
      <c r="H13" s="223">
        <v>972.5</v>
      </c>
      <c r="I13" s="223" t="s">
        <v>881</v>
      </c>
      <c r="J13" s="286" t="s">
        <v>948</v>
      </c>
      <c r="K13" s="286">
        <f t="shared" ref="K13" si="4">H13-F13</f>
        <v>56.5</v>
      </c>
      <c r="L13" s="287">
        <f>(F13*-0.3)/100</f>
        <v>-2.7480000000000002</v>
      </c>
      <c r="M13" s="288">
        <f t="shared" ref="M13" si="5">(K13+L13)/F13</f>
        <v>5.8681222707423583E-2</v>
      </c>
      <c r="N13" s="286" t="s">
        <v>594</v>
      </c>
      <c r="O13" s="289">
        <v>45264</v>
      </c>
      <c r="P13" s="290"/>
      <c r="Q13" s="275">
        <v>45225</v>
      </c>
      <c r="S13" s="37" t="s">
        <v>593</v>
      </c>
    </row>
    <row r="14" spans="1:27" ht="15" customHeight="1">
      <c r="A14" s="281">
        <v>5</v>
      </c>
      <c r="B14" s="282">
        <v>45236</v>
      </c>
      <c r="C14" s="283"/>
      <c r="D14" s="284" t="s">
        <v>769</v>
      </c>
      <c r="E14" s="285" t="s">
        <v>591</v>
      </c>
      <c r="F14" s="223">
        <v>189.5</v>
      </c>
      <c r="G14" s="218">
        <v>177</v>
      </c>
      <c r="H14" s="223">
        <v>200</v>
      </c>
      <c r="I14" s="223" t="s">
        <v>886</v>
      </c>
      <c r="J14" s="286" t="s">
        <v>931</v>
      </c>
      <c r="K14" s="286">
        <f t="shared" ref="K14" si="6">H14-F14</f>
        <v>10.5</v>
      </c>
      <c r="L14" s="287">
        <f>(F14*-0.3)/100</f>
        <v>-0.56850000000000001</v>
      </c>
      <c r="M14" s="288">
        <f t="shared" ref="M14" si="7">(K14+L14)/F14</f>
        <v>5.24089709762533E-2</v>
      </c>
      <c r="N14" s="286" t="s">
        <v>594</v>
      </c>
      <c r="O14" s="289">
        <v>45261</v>
      </c>
      <c r="P14" s="290"/>
      <c r="Q14" s="275"/>
      <c r="S14" s="37" t="s">
        <v>593</v>
      </c>
    </row>
    <row r="15" spans="1:27" ht="15" customHeight="1">
      <c r="A15" s="225">
        <v>6</v>
      </c>
      <c r="B15" s="221">
        <v>45238</v>
      </c>
      <c r="C15" s="226"/>
      <c r="D15" s="230" t="s">
        <v>429</v>
      </c>
      <c r="E15" s="227" t="s">
        <v>904</v>
      </c>
      <c r="F15" s="220" t="s">
        <v>903</v>
      </c>
      <c r="G15" s="222">
        <v>102.9</v>
      </c>
      <c r="H15" s="220"/>
      <c r="I15" s="220" t="s">
        <v>887</v>
      </c>
      <c r="J15" s="222" t="s">
        <v>592</v>
      </c>
      <c r="K15" s="222"/>
      <c r="L15" s="224"/>
      <c r="M15" s="228"/>
      <c r="N15" s="222"/>
      <c r="O15" s="229"/>
      <c r="P15" s="224">
        <f>VLOOKUP(D15,'MidCap Intra'!$B$11:$C$568,2,0)</f>
        <v>109.7</v>
      </c>
      <c r="Q15" s="275"/>
      <c r="S15" s="37" t="s">
        <v>593</v>
      </c>
    </row>
    <row r="16" spans="1:27" ht="15" customHeight="1">
      <c r="A16" s="225">
        <v>7</v>
      </c>
      <c r="B16" s="221">
        <v>45247</v>
      </c>
      <c r="C16" s="226"/>
      <c r="D16" s="230" t="s">
        <v>58</v>
      </c>
      <c r="E16" s="227" t="s">
        <v>591</v>
      </c>
      <c r="F16" s="220" t="s">
        <v>891</v>
      </c>
      <c r="G16" s="222">
        <v>163</v>
      </c>
      <c r="H16" s="220"/>
      <c r="I16" s="220" t="s">
        <v>892</v>
      </c>
      <c r="J16" s="222" t="s">
        <v>592</v>
      </c>
      <c r="K16" s="222"/>
      <c r="L16" s="224"/>
      <c r="M16" s="228"/>
      <c r="N16" s="222"/>
      <c r="O16" s="229"/>
      <c r="P16" s="224">
        <f>VLOOKUP(D16,'MidCap Intra'!$B$11:$C$568,2,0)</f>
        <v>176</v>
      </c>
      <c r="Q16" s="275"/>
      <c r="S16" s="37" t="s">
        <v>785</v>
      </c>
    </row>
    <row r="17" spans="1:39" ht="15" customHeight="1">
      <c r="A17" s="281">
        <v>8</v>
      </c>
      <c r="B17" s="282">
        <v>45247</v>
      </c>
      <c r="C17" s="283"/>
      <c r="D17" s="284" t="s">
        <v>54</v>
      </c>
      <c r="E17" s="285" t="s">
        <v>591</v>
      </c>
      <c r="F17" s="223">
        <v>422.5</v>
      </c>
      <c r="G17" s="218">
        <v>390</v>
      </c>
      <c r="H17" s="223">
        <v>457.5</v>
      </c>
      <c r="I17" s="223" t="s">
        <v>893</v>
      </c>
      <c r="J17" s="286" t="s">
        <v>927</v>
      </c>
      <c r="K17" s="286">
        <f t="shared" ref="K17" si="8">H17-F17</f>
        <v>35</v>
      </c>
      <c r="L17" s="287">
        <f>(F17*-0.3)/100</f>
        <v>-1.2675000000000001</v>
      </c>
      <c r="M17" s="288">
        <f t="shared" ref="M17" si="9">(K17+L17)/F17</f>
        <v>7.9840236686390537E-2</v>
      </c>
      <c r="N17" s="286" t="s">
        <v>594</v>
      </c>
      <c r="O17" s="289">
        <v>45264</v>
      </c>
      <c r="P17" s="290"/>
      <c r="Q17" s="275"/>
      <c r="S17" s="37" t="s">
        <v>593</v>
      </c>
    </row>
    <row r="18" spans="1:39" ht="15" customHeight="1">
      <c r="A18" s="225">
        <v>9</v>
      </c>
      <c r="B18" s="221">
        <v>45250</v>
      </c>
      <c r="C18" s="226"/>
      <c r="D18" s="230" t="s">
        <v>300</v>
      </c>
      <c r="E18" s="227" t="s">
        <v>591</v>
      </c>
      <c r="F18" s="220" t="s">
        <v>894</v>
      </c>
      <c r="G18" s="222">
        <v>34.35</v>
      </c>
      <c r="H18" s="220"/>
      <c r="I18" s="220" t="s">
        <v>895</v>
      </c>
      <c r="J18" s="222" t="s">
        <v>592</v>
      </c>
      <c r="K18" s="222"/>
      <c r="L18" s="224"/>
      <c r="M18" s="228"/>
      <c r="N18" s="222"/>
      <c r="O18" s="229"/>
      <c r="P18" s="224">
        <f>VLOOKUP(D18,'MidCap Intra'!$B$11:$C$568,2,0)</f>
        <v>37.1</v>
      </c>
      <c r="Q18" s="275"/>
      <c r="S18" s="37" t="s">
        <v>593</v>
      </c>
    </row>
    <row r="19" spans="1:39" ht="15" customHeight="1">
      <c r="A19" s="281">
        <v>10</v>
      </c>
      <c r="B19" s="282">
        <v>45250</v>
      </c>
      <c r="C19" s="283"/>
      <c r="D19" s="284" t="s">
        <v>490</v>
      </c>
      <c r="E19" s="285" t="s">
        <v>591</v>
      </c>
      <c r="F19" s="223">
        <v>164</v>
      </c>
      <c r="G19" s="218">
        <v>152</v>
      </c>
      <c r="H19" s="223">
        <v>174.25</v>
      </c>
      <c r="I19" s="223" t="s">
        <v>896</v>
      </c>
      <c r="J19" s="286" t="s">
        <v>938</v>
      </c>
      <c r="K19" s="286">
        <f t="shared" ref="K19" si="10">H19-F19</f>
        <v>10.25</v>
      </c>
      <c r="L19" s="287">
        <f>(F19*-0.3)/100</f>
        <v>-0.49199999999999994</v>
      </c>
      <c r="M19" s="288">
        <f t="shared" ref="M19" si="11">(K19+L19)/F19</f>
        <v>5.9500000000000004E-2</v>
      </c>
      <c r="N19" s="286" t="s">
        <v>594</v>
      </c>
      <c r="O19" s="289">
        <v>45264</v>
      </c>
      <c r="P19" s="290"/>
      <c r="Q19" s="275"/>
      <c r="S19" s="37" t="s">
        <v>593</v>
      </c>
    </row>
    <row r="20" spans="1:39" ht="15" customHeight="1">
      <c r="A20" s="281">
        <v>11</v>
      </c>
      <c r="B20" s="282">
        <v>45252</v>
      </c>
      <c r="C20" s="283"/>
      <c r="D20" s="284" t="s">
        <v>507</v>
      </c>
      <c r="E20" s="285" t="s">
        <v>591</v>
      </c>
      <c r="F20" s="223">
        <v>2805</v>
      </c>
      <c r="G20" s="218">
        <v>2540</v>
      </c>
      <c r="H20" s="223">
        <v>2990</v>
      </c>
      <c r="I20" s="223" t="s">
        <v>901</v>
      </c>
      <c r="J20" s="286" t="s">
        <v>968</v>
      </c>
      <c r="K20" s="286">
        <f t="shared" ref="K20" si="12">H20-F20</f>
        <v>185</v>
      </c>
      <c r="L20" s="287">
        <f>(F20*-0.3)/100</f>
        <v>-8.4149999999999991</v>
      </c>
      <c r="M20" s="288">
        <f t="shared" ref="M20" si="13">(K20+L20)/F20</f>
        <v>6.2953654188948313E-2</v>
      </c>
      <c r="N20" s="286" t="s">
        <v>594</v>
      </c>
      <c r="O20" s="289">
        <v>45266</v>
      </c>
      <c r="P20" s="290"/>
      <c r="Q20" s="275"/>
      <c r="S20" s="37" t="s">
        <v>593</v>
      </c>
    </row>
    <row r="21" spans="1:39" ht="15" customHeight="1">
      <c r="A21" s="281">
        <v>12</v>
      </c>
      <c r="B21" s="282">
        <v>45258</v>
      </c>
      <c r="C21" s="283"/>
      <c r="D21" s="284" t="s">
        <v>168</v>
      </c>
      <c r="E21" s="285" t="s">
        <v>591</v>
      </c>
      <c r="F21" s="223">
        <v>5410</v>
      </c>
      <c r="G21" s="218">
        <v>4990</v>
      </c>
      <c r="H21" s="223">
        <v>5695</v>
      </c>
      <c r="I21" s="223" t="s">
        <v>869</v>
      </c>
      <c r="J21" s="286" t="s">
        <v>996</v>
      </c>
      <c r="K21" s="286">
        <f t="shared" ref="K21" si="14">H21-F21</f>
        <v>285</v>
      </c>
      <c r="L21" s="287">
        <f>(F21*-0.3)/100</f>
        <v>-16.23</v>
      </c>
      <c r="M21" s="288">
        <f t="shared" ref="M21" si="15">(K21+L21)/F21</f>
        <v>4.9680221811460257E-2</v>
      </c>
      <c r="N21" s="286" t="s">
        <v>594</v>
      </c>
      <c r="O21" s="289">
        <v>45268</v>
      </c>
      <c r="P21" s="290"/>
      <c r="Q21" s="275"/>
      <c r="S21" s="37" t="s">
        <v>593</v>
      </c>
    </row>
    <row r="22" spans="1:39" ht="15" customHeight="1">
      <c r="A22" s="281">
        <v>13</v>
      </c>
      <c r="B22" s="282">
        <v>45260</v>
      </c>
      <c r="C22" s="283"/>
      <c r="D22" s="284" t="s">
        <v>52</v>
      </c>
      <c r="E22" s="285" t="s">
        <v>591</v>
      </c>
      <c r="F22" s="223">
        <v>828</v>
      </c>
      <c r="G22" s="218">
        <v>780</v>
      </c>
      <c r="H22" s="223">
        <v>875</v>
      </c>
      <c r="I22" s="223" t="s">
        <v>911</v>
      </c>
      <c r="J22" s="286" t="s">
        <v>928</v>
      </c>
      <c r="K22" s="286">
        <f t="shared" ref="K22" si="16">H22-F22</f>
        <v>47</v>
      </c>
      <c r="L22" s="287">
        <f>(F22*-0.3)/100</f>
        <v>-2.484</v>
      </c>
      <c r="M22" s="288">
        <f t="shared" ref="M22" si="17">(K22+L22)/F22</f>
        <v>5.3763285024154589E-2</v>
      </c>
      <c r="N22" s="286" t="s">
        <v>594</v>
      </c>
      <c r="O22" s="289">
        <v>45264</v>
      </c>
      <c r="P22" s="290"/>
      <c r="Q22" s="275"/>
      <c r="S22" s="37" t="s">
        <v>593</v>
      </c>
    </row>
    <row r="23" spans="1:39" ht="15" customHeight="1">
      <c r="A23" s="225">
        <v>14</v>
      </c>
      <c r="B23" s="221">
        <v>45265</v>
      </c>
      <c r="C23" s="226"/>
      <c r="D23" s="230" t="s">
        <v>437</v>
      </c>
      <c r="E23" s="227" t="s">
        <v>591</v>
      </c>
      <c r="F23" s="220" t="s">
        <v>952</v>
      </c>
      <c r="G23" s="222">
        <v>254</v>
      </c>
      <c r="H23" s="220"/>
      <c r="I23" s="220" t="s">
        <v>945</v>
      </c>
      <c r="J23" s="222" t="s">
        <v>592</v>
      </c>
      <c r="K23" s="222"/>
      <c r="L23" s="224"/>
      <c r="M23" s="228"/>
      <c r="N23" s="222"/>
      <c r="O23" s="229"/>
      <c r="P23" s="224">
        <f>VLOOKUP(D23,'MidCap Intra'!$B$11:$C$568,2,0)</f>
        <v>273.10000000000002</v>
      </c>
      <c r="Q23" s="275"/>
      <c r="S23" s="37" t="s">
        <v>593</v>
      </c>
    </row>
    <row r="24" spans="1:39" ht="15" customHeight="1">
      <c r="A24" s="225">
        <v>15</v>
      </c>
      <c r="B24" s="221">
        <v>45268</v>
      </c>
      <c r="C24" s="226"/>
      <c r="D24" s="230" t="s">
        <v>848</v>
      </c>
      <c r="E24" s="227" t="s">
        <v>591</v>
      </c>
      <c r="F24" s="220" t="s">
        <v>991</v>
      </c>
      <c r="G24" s="222">
        <v>1870</v>
      </c>
      <c r="H24" s="220"/>
      <c r="I24" s="220" t="s">
        <v>992</v>
      </c>
      <c r="J24" s="222" t="s">
        <v>592</v>
      </c>
      <c r="K24" s="222"/>
      <c r="L24" s="224"/>
      <c r="M24" s="228"/>
      <c r="N24" s="222"/>
      <c r="O24" s="229"/>
      <c r="P24" s="224">
        <f>VLOOKUP(D24,'MidCap Intra'!$B$11:$C$568,2,0)</f>
        <v>2001.1</v>
      </c>
      <c r="Q24" s="275"/>
      <c r="S24" s="37" t="s">
        <v>593</v>
      </c>
    </row>
    <row r="25" spans="1:39" ht="15" customHeight="1">
      <c r="A25" s="225">
        <v>16</v>
      </c>
      <c r="B25" s="221">
        <v>45272</v>
      </c>
      <c r="C25" s="226"/>
      <c r="D25" s="230" t="s">
        <v>386</v>
      </c>
      <c r="E25" s="227" t="s">
        <v>591</v>
      </c>
      <c r="F25" s="220" t="s">
        <v>1041</v>
      </c>
      <c r="G25" s="222">
        <v>1350</v>
      </c>
      <c r="H25" s="220"/>
      <c r="I25" s="220" t="s">
        <v>1042</v>
      </c>
      <c r="J25" s="222" t="s">
        <v>592</v>
      </c>
      <c r="K25" s="222"/>
      <c r="L25" s="224"/>
      <c r="M25" s="228"/>
      <c r="N25" s="222"/>
      <c r="O25" s="229"/>
      <c r="P25" s="224">
        <f>VLOOKUP(D25,'MidCap Intra'!$B$11:$C$568,2,0)</f>
        <v>1491.1</v>
      </c>
      <c r="Q25" s="275"/>
      <c r="S25" s="37" t="s">
        <v>593</v>
      </c>
    </row>
    <row r="26" spans="1:39" ht="15" customHeight="1">
      <c r="A26" s="225">
        <v>17</v>
      </c>
      <c r="B26" s="221">
        <v>45274</v>
      </c>
      <c r="C26" s="226"/>
      <c r="D26" s="230" t="s">
        <v>427</v>
      </c>
      <c r="E26" s="227" t="s">
        <v>591</v>
      </c>
      <c r="F26" s="220" t="s">
        <v>1108</v>
      </c>
      <c r="G26" s="222">
        <v>355</v>
      </c>
      <c r="H26" s="220"/>
      <c r="I26" s="220" t="s">
        <v>1109</v>
      </c>
      <c r="J26" s="222" t="s">
        <v>592</v>
      </c>
      <c r="K26" s="222"/>
      <c r="L26" s="224"/>
      <c r="M26" s="228"/>
      <c r="N26" s="222"/>
      <c r="O26" s="229"/>
      <c r="P26" s="224">
        <f>VLOOKUP(D26,'MidCap Intra'!$B$11:$C$568,2,0)</f>
        <v>383.8</v>
      </c>
      <c r="Q26" s="275"/>
      <c r="S26" s="37" t="s">
        <v>593</v>
      </c>
    </row>
    <row r="27" spans="1:39" ht="15" customHeight="1">
      <c r="A27" s="225"/>
      <c r="B27" s="221"/>
      <c r="C27" s="226"/>
      <c r="D27" s="230"/>
      <c r="E27" s="227"/>
      <c r="F27" s="220"/>
      <c r="G27" s="222"/>
      <c r="H27" s="220"/>
      <c r="I27" s="220"/>
      <c r="J27" s="222"/>
      <c r="K27" s="222"/>
      <c r="L27" s="224"/>
      <c r="M27" s="228"/>
      <c r="N27" s="222"/>
      <c r="O27" s="229"/>
      <c r="P27" s="224"/>
      <c r="Q27" s="275"/>
      <c r="S27" s="37"/>
    </row>
    <row r="29" spans="1:39" ht="14.25" customHeight="1">
      <c r="A29" s="103"/>
      <c r="B29" s="104"/>
      <c r="C29" s="105"/>
      <c r="D29" s="106"/>
      <c r="E29" s="107"/>
      <c r="F29" s="107"/>
      <c r="G29" s="103"/>
      <c r="H29" s="107"/>
      <c r="I29" s="108"/>
      <c r="J29" s="109"/>
      <c r="K29" s="109"/>
      <c r="L29" s="110"/>
      <c r="M29" s="111"/>
      <c r="N29" s="112"/>
      <c r="O29" s="113"/>
      <c r="P29" s="114"/>
      <c r="Q29" s="114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5" t="s">
        <v>595</v>
      </c>
      <c r="B30" s="116"/>
      <c r="C30" s="117"/>
      <c r="E30" s="118"/>
      <c r="F30" s="118"/>
      <c r="G30" s="118"/>
      <c r="H30" s="118"/>
      <c r="I30" s="118"/>
      <c r="J30" s="119"/>
      <c r="K30" s="118"/>
      <c r="L30" s="120"/>
      <c r="M30" s="55"/>
      <c r="N30" s="119"/>
      <c r="O30" s="11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21" t="s">
        <v>596</v>
      </c>
      <c r="B31" s="115"/>
      <c r="C31" s="115"/>
      <c r="D31" s="115"/>
      <c r="E31" s="37"/>
      <c r="F31" s="122" t="s">
        <v>597</v>
      </c>
      <c r="G31" s="6"/>
      <c r="H31" s="6"/>
      <c r="I31" s="6"/>
      <c r="J31" s="123"/>
      <c r="K31" s="124"/>
      <c r="L31" s="124"/>
      <c r="M31" s="125"/>
      <c r="N31" s="1"/>
      <c r="O31" s="126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5" t="s">
        <v>598</v>
      </c>
      <c r="B32" s="115"/>
      <c r="C32" s="115"/>
      <c r="D32" s="115" t="s">
        <v>599</v>
      </c>
      <c r="E32" s="6"/>
      <c r="F32" s="122" t="s">
        <v>600</v>
      </c>
      <c r="G32" s="6"/>
      <c r="H32" s="6"/>
      <c r="I32" s="6"/>
      <c r="J32" s="123"/>
      <c r="K32" s="124"/>
      <c r="L32" s="124"/>
      <c r="M32" s="125"/>
      <c r="N32" s="1"/>
      <c r="O32" s="126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15"/>
      <c r="B33" s="115"/>
      <c r="C33" s="115"/>
      <c r="D33" s="115"/>
      <c r="E33" s="6"/>
      <c r="F33" s="6"/>
      <c r="G33" s="6"/>
      <c r="H33" s="6"/>
      <c r="I33" s="6"/>
      <c r="J33" s="127"/>
      <c r="K33" s="124"/>
      <c r="L33" s="124"/>
      <c r="M33" s="6"/>
      <c r="N33" s="128"/>
      <c r="O33" s="1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237"/>
      <c r="B34" s="237"/>
      <c r="C34" s="237"/>
      <c r="D34" s="237"/>
      <c r="E34" s="238"/>
      <c r="F34" s="238"/>
      <c r="G34" s="238"/>
      <c r="H34" s="238"/>
      <c r="I34" s="238"/>
      <c r="J34" s="239"/>
      <c r="K34" s="240"/>
      <c r="L34" s="240"/>
      <c r="M34" s="238"/>
      <c r="N34" s="241"/>
      <c r="O34" s="242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4.25" customHeight="1">
      <c r="A35" s="115"/>
      <c r="B35" s="115"/>
      <c r="C35" s="115"/>
      <c r="D35" s="115"/>
      <c r="E35" s="6"/>
      <c r="F35" s="6"/>
      <c r="G35" s="6"/>
      <c r="H35" s="6"/>
      <c r="I35" s="6"/>
      <c r="J35" s="127"/>
      <c r="K35" s="124"/>
      <c r="L35" s="125"/>
      <c r="M35" s="6"/>
      <c r="N35" s="128"/>
      <c r="O35" s="1"/>
      <c r="P35" s="37"/>
      <c r="Q35" s="37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.75" customHeight="1">
      <c r="A36" s="138" t="s">
        <v>605</v>
      </c>
      <c r="B36" s="138"/>
      <c r="C36" s="138"/>
      <c r="D36" s="138"/>
      <c r="E36" s="6"/>
      <c r="F36" s="6"/>
      <c r="G36" s="6"/>
      <c r="H36" s="6"/>
      <c r="I36" s="6"/>
      <c r="J36" s="6"/>
      <c r="K36" s="6"/>
      <c r="L36" s="6"/>
      <c r="M36" s="6"/>
      <c r="N36" s="6"/>
      <c r="O36" s="24"/>
      <c r="R36" s="37"/>
      <c r="S36" s="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38.25" customHeight="1">
      <c r="A37" s="95" t="s">
        <v>16</v>
      </c>
      <c r="B37" s="95" t="s">
        <v>566</v>
      </c>
      <c r="C37" s="95"/>
      <c r="D37" s="96" t="s">
        <v>578</v>
      </c>
      <c r="E37" s="95" t="s">
        <v>579</v>
      </c>
      <c r="F37" s="95" t="s">
        <v>580</v>
      </c>
      <c r="G37" s="95" t="s">
        <v>601</v>
      </c>
      <c r="H37" s="95" t="s">
        <v>582</v>
      </c>
      <c r="I37" s="231" t="s">
        <v>583</v>
      </c>
      <c r="J37" s="233" t="s">
        <v>584</v>
      </c>
      <c r="K37" s="232" t="s">
        <v>606</v>
      </c>
      <c r="L37" s="97" t="s">
        <v>586</v>
      </c>
      <c r="M37" s="139" t="s">
        <v>607</v>
      </c>
      <c r="N37" s="95" t="s">
        <v>608</v>
      </c>
      <c r="O37" s="94" t="s">
        <v>588</v>
      </c>
      <c r="P37" s="96" t="s">
        <v>589</v>
      </c>
      <c r="Q37" s="279"/>
      <c r="R37" s="37"/>
      <c r="S37" s="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.75" customHeight="1">
      <c r="A38" s="223">
        <v>1</v>
      </c>
      <c r="B38" s="277">
        <v>45259</v>
      </c>
      <c r="C38" s="251"/>
      <c r="D38" s="251" t="s">
        <v>905</v>
      </c>
      <c r="E38" s="223" t="s">
        <v>603</v>
      </c>
      <c r="F38" s="223">
        <v>574</v>
      </c>
      <c r="G38" s="223">
        <v>566</v>
      </c>
      <c r="H38" s="223">
        <v>584.5</v>
      </c>
      <c r="I38" s="218" t="s">
        <v>906</v>
      </c>
      <c r="J38" s="301" t="s">
        <v>931</v>
      </c>
      <c r="K38" s="234">
        <f t="shared" ref="K38" si="18">H38-F38</f>
        <v>10.5</v>
      </c>
      <c r="L38" s="280">
        <f t="shared" ref="L38" si="19">(H38*N38)*0.03%</f>
        <v>227.95499999999998</v>
      </c>
      <c r="M38" s="235">
        <f t="shared" ref="M38" si="20">(K38*N38)-L38</f>
        <v>13422.045</v>
      </c>
      <c r="N38" s="234">
        <v>1300</v>
      </c>
      <c r="O38" s="102" t="s">
        <v>594</v>
      </c>
      <c r="P38" s="236">
        <v>45264</v>
      </c>
      <c r="Q38" s="273"/>
      <c r="R38" s="140"/>
      <c r="S38" s="55" t="s">
        <v>926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1"/>
      <c r="AH38" s="142"/>
      <c r="AI38" s="140"/>
      <c r="AJ38" s="140"/>
      <c r="AK38" s="141"/>
      <c r="AL38" s="141"/>
      <c r="AM38" s="141"/>
    </row>
    <row r="39" spans="1:39" ht="12.75" customHeight="1">
      <c r="A39" s="223">
        <v>2</v>
      </c>
      <c r="B39" s="277">
        <v>45259</v>
      </c>
      <c r="C39" s="251"/>
      <c r="D39" s="251" t="s">
        <v>907</v>
      </c>
      <c r="E39" s="223" t="s">
        <v>603</v>
      </c>
      <c r="F39" s="223">
        <v>839.5</v>
      </c>
      <c r="G39" s="223">
        <v>826.5</v>
      </c>
      <c r="H39" s="223">
        <v>885</v>
      </c>
      <c r="I39" s="218" t="s">
        <v>908</v>
      </c>
      <c r="J39" s="301" t="s">
        <v>929</v>
      </c>
      <c r="K39" s="234">
        <f t="shared" ref="K39" si="21">H39-F39</f>
        <v>45.5</v>
      </c>
      <c r="L39" s="280">
        <f t="shared" ref="L39" si="22">(H39*N39)*0.03%</f>
        <v>212.39999999999998</v>
      </c>
      <c r="M39" s="235">
        <f t="shared" ref="M39" si="23">(K39*N39)-L39</f>
        <v>36187.599999999999</v>
      </c>
      <c r="N39" s="234">
        <v>800</v>
      </c>
      <c r="O39" s="102" t="s">
        <v>594</v>
      </c>
      <c r="P39" s="236">
        <v>45264</v>
      </c>
      <c r="Q39" s="273"/>
      <c r="R39" s="140"/>
      <c r="S39" s="55" t="s">
        <v>593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1"/>
      <c r="AH39" s="142"/>
      <c r="AI39" s="140"/>
      <c r="AJ39" s="140"/>
      <c r="AK39" s="141"/>
      <c r="AL39" s="141"/>
      <c r="AM39" s="141"/>
    </row>
    <row r="40" spans="1:39" ht="12.75" customHeight="1">
      <c r="A40" s="223">
        <v>3</v>
      </c>
      <c r="B40" s="277">
        <v>45260</v>
      </c>
      <c r="C40" s="251"/>
      <c r="D40" s="251" t="s">
        <v>912</v>
      </c>
      <c r="E40" s="223" t="s">
        <v>603</v>
      </c>
      <c r="F40" s="223">
        <v>20230</v>
      </c>
      <c r="G40" s="223">
        <v>20100</v>
      </c>
      <c r="H40" s="223">
        <v>20335</v>
      </c>
      <c r="I40" s="218" t="s">
        <v>913</v>
      </c>
      <c r="J40" s="301" t="s">
        <v>916</v>
      </c>
      <c r="K40" s="234">
        <f t="shared" ref="K40" si="24">H40-F40</f>
        <v>105</v>
      </c>
      <c r="L40" s="280">
        <f t="shared" ref="L40" si="25">(H40*N40)*0.03%</f>
        <v>305.02499999999998</v>
      </c>
      <c r="M40" s="235">
        <f t="shared" ref="M40" si="26">(K40*N40)-L40</f>
        <v>4944.9750000000004</v>
      </c>
      <c r="N40" s="234">
        <v>50</v>
      </c>
      <c r="O40" s="102" t="s">
        <v>594</v>
      </c>
      <c r="P40" s="236">
        <v>45261</v>
      </c>
      <c r="Q40" s="273"/>
      <c r="R40" s="140"/>
      <c r="S40" s="55" t="s">
        <v>593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223">
        <v>4</v>
      </c>
      <c r="B41" s="277">
        <v>45260</v>
      </c>
      <c r="C41" s="251"/>
      <c r="D41" s="251" t="s">
        <v>909</v>
      </c>
      <c r="E41" s="223" t="s">
        <v>603</v>
      </c>
      <c r="F41" s="223">
        <v>210</v>
      </c>
      <c r="G41" s="223">
        <v>207</v>
      </c>
      <c r="H41" s="223">
        <v>213.2</v>
      </c>
      <c r="I41" s="218" t="s">
        <v>910</v>
      </c>
      <c r="J41" s="301" t="s">
        <v>919</v>
      </c>
      <c r="K41" s="234">
        <f t="shared" ref="K41" si="27">H41-F41</f>
        <v>3.1999999999999886</v>
      </c>
      <c r="L41" s="280">
        <f t="shared" ref="L41" si="28">(H41*N41)*0.03%</f>
        <v>230.25599999999997</v>
      </c>
      <c r="M41" s="235">
        <f t="shared" ref="M41" si="29">(K41*N41)-L41</f>
        <v>11289.743999999961</v>
      </c>
      <c r="N41" s="234">
        <v>3600</v>
      </c>
      <c r="O41" s="102" t="s">
        <v>594</v>
      </c>
      <c r="P41" s="236">
        <v>45261</v>
      </c>
      <c r="Q41" s="273"/>
      <c r="R41" s="140"/>
      <c r="S41" s="55" t="s">
        <v>926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223">
        <v>5</v>
      </c>
      <c r="B42" s="277">
        <v>45261</v>
      </c>
      <c r="C42" s="251"/>
      <c r="D42" s="251" t="s">
        <v>920</v>
      </c>
      <c r="E42" s="223" t="s">
        <v>603</v>
      </c>
      <c r="F42" s="223">
        <v>556</v>
      </c>
      <c r="G42" s="223">
        <v>548</v>
      </c>
      <c r="H42" s="223">
        <v>565.5</v>
      </c>
      <c r="I42" s="218" t="s">
        <v>921</v>
      </c>
      <c r="J42" s="301" t="s">
        <v>930</v>
      </c>
      <c r="K42" s="234">
        <f t="shared" ref="K42" si="30">H42-F42</f>
        <v>9.5</v>
      </c>
      <c r="L42" s="280">
        <f t="shared" ref="L42" si="31">(H42*N42)*0.03%</f>
        <v>212.06249999999997</v>
      </c>
      <c r="M42" s="235">
        <f t="shared" ref="M42" si="32">(K42*N42)-L42</f>
        <v>11662.9375</v>
      </c>
      <c r="N42" s="234">
        <v>1250</v>
      </c>
      <c r="O42" s="102" t="s">
        <v>594</v>
      </c>
      <c r="P42" s="236">
        <v>45264</v>
      </c>
      <c r="Q42" s="273"/>
      <c r="R42" s="140"/>
      <c r="S42" s="55" t="s">
        <v>785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223">
        <v>6</v>
      </c>
      <c r="B43" s="277">
        <v>45261</v>
      </c>
      <c r="C43" s="251"/>
      <c r="D43" s="251" t="s">
        <v>922</v>
      </c>
      <c r="E43" s="223" t="s">
        <v>603</v>
      </c>
      <c r="F43" s="223">
        <v>23825</v>
      </c>
      <c r="G43" s="223">
        <v>23550</v>
      </c>
      <c r="H43" s="223">
        <v>24075</v>
      </c>
      <c r="I43" s="218" t="s">
        <v>923</v>
      </c>
      <c r="J43" s="301" t="s">
        <v>947</v>
      </c>
      <c r="K43" s="234">
        <f t="shared" ref="K43:K44" si="33">H43-F43</f>
        <v>250</v>
      </c>
      <c r="L43" s="280">
        <f t="shared" ref="L43:L44" si="34">(H43*N43)*0.03%</f>
        <v>288.89999999999998</v>
      </c>
      <c r="M43" s="235">
        <f t="shared" ref="M43:M44" si="35">(K43*N43)-L43</f>
        <v>9711.1</v>
      </c>
      <c r="N43" s="234">
        <v>40</v>
      </c>
      <c r="O43" s="102" t="s">
        <v>594</v>
      </c>
      <c r="P43" s="236">
        <v>45264</v>
      </c>
      <c r="Q43" s="273"/>
      <c r="R43" s="140"/>
      <c r="S43" s="55" t="s">
        <v>926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23">
        <v>7</v>
      </c>
      <c r="B44" s="277">
        <v>45264</v>
      </c>
      <c r="C44" s="251"/>
      <c r="D44" s="251" t="s">
        <v>932</v>
      </c>
      <c r="E44" s="223" t="s">
        <v>603</v>
      </c>
      <c r="F44" s="223">
        <v>1162.5</v>
      </c>
      <c r="G44" s="223">
        <v>1143</v>
      </c>
      <c r="H44" s="223">
        <v>1185</v>
      </c>
      <c r="I44" s="218" t="s">
        <v>933</v>
      </c>
      <c r="J44" s="301" t="s">
        <v>955</v>
      </c>
      <c r="K44" s="234">
        <f t="shared" si="33"/>
        <v>22.5</v>
      </c>
      <c r="L44" s="280">
        <f t="shared" si="34"/>
        <v>177.74999999999997</v>
      </c>
      <c r="M44" s="235">
        <f t="shared" si="35"/>
        <v>11072.25</v>
      </c>
      <c r="N44" s="234">
        <v>500</v>
      </c>
      <c r="O44" s="102" t="s">
        <v>594</v>
      </c>
      <c r="P44" s="236">
        <v>45265</v>
      </c>
      <c r="Q44" s="273"/>
      <c r="R44" s="140"/>
      <c r="S44" s="55" t="s">
        <v>926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313">
        <v>8</v>
      </c>
      <c r="B45" s="314">
        <v>45264</v>
      </c>
      <c r="C45" s="315"/>
      <c r="D45" s="315" t="s">
        <v>934</v>
      </c>
      <c r="E45" s="313" t="s">
        <v>603</v>
      </c>
      <c r="F45" s="313">
        <v>5645</v>
      </c>
      <c r="G45" s="313">
        <v>5550</v>
      </c>
      <c r="H45" s="313">
        <v>5610</v>
      </c>
      <c r="I45" s="316" t="s">
        <v>935</v>
      </c>
      <c r="J45" s="324" t="s">
        <v>956</v>
      </c>
      <c r="K45" s="308">
        <f t="shared" ref="K45" si="36">H45-F45</f>
        <v>-35</v>
      </c>
      <c r="L45" s="325">
        <f t="shared" ref="L45" si="37">(H45*N45)*0.03%</f>
        <v>210.37499999999997</v>
      </c>
      <c r="M45" s="310">
        <f t="shared" ref="M45" si="38">(K45*N45)-L45</f>
        <v>-4585.375</v>
      </c>
      <c r="N45" s="308">
        <v>125</v>
      </c>
      <c r="O45" s="311" t="s">
        <v>604</v>
      </c>
      <c r="P45" s="312">
        <v>45265</v>
      </c>
      <c r="Q45" s="273"/>
      <c r="R45" s="140"/>
      <c r="S45" s="55" t="s">
        <v>926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23">
        <v>9</v>
      </c>
      <c r="B46" s="277">
        <v>45264</v>
      </c>
      <c r="C46" s="251"/>
      <c r="D46" s="251" t="s">
        <v>922</v>
      </c>
      <c r="E46" s="223" t="s">
        <v>603</v>
      </c>
      <c r="F46" s="223">
        <v>23575</v>
      </c>
      <c r="G46" s="223">
        <v>23300</v>
      </c>
      <c r="H46" s="223">
        <v>23775</v>
      </c>
      <c r="I46" s="218" t="s">
        <v>936</v>
      </c>
      <c r="J46" s="301" t="s">
        <v>953</v>
      </c>
      <c r="K46" s="234">
        <f t="shared" ref="K46:K47" si="39">H46-F46</f>
        <v>200</v>
      </c>
      <c r="L46" s="280">
        <f t="shared" ref="L46:L47" si="40">(H46*N46)*0.03%</f>
        <v>285.29999999999995</v>
      </c>
      <c r="M46" s="235">
        <f t="shared" ref="M46:M47" si="41">(K46*N46)-L46</f>
        <v>7714.7</v>
      </c>
      <c r="N46" s="234">
        <v>40</v>
      </c>
      <c r="O46" s="102" t="s">
        <v>594</v>
      </c>
      <c r="P46" s="236">
        <v>45265</v>
      </c>
      <c r="Q46" s="273"/>
      <c r="R46" s="140"/>
      <c r="S46" s="55" t="s">
        <v>926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313">
        <v>10</v>
      </c>
      <c r="B47" s="314">
        <v>45265</v>
      </c>
      <c r="C47" s="315"/>
      <c r="D47" s="315" t="s">
        <v>922</v>
      </c>
      <c r="E47" s="313" t="s">
        <v>603</v>
      </c>
      <c r="F47" s="313">
        <v>23375</v>
      </c>
      <c r="G47" s="313">
        <v>23100</v>
      </c>
      <c r="H47" s="313">
        <v>23125</v>
      </c>
      <c r="I47" s="316" t="s">
        <v>959</v>
      </c>
      <c r="J47" s="324" t="s">
        <v>966</v>
      </c>
      <c r="K47" s="308">
        <f t="shared" si="39"/>
        <v>-250</v>
      </c>
      <c r="L47" s="325">
        <f t="shared" si="40"/>
        <v>277.5</v>
      </c>
      <c r="M47" s="310">
        <f t="shared" si="41"/>
        <v>-10277.5</v>
      </c>
      <c r="N47" s="308">
        <v>40</v>
      </c>
      <c r="O47" s="311" t="s">
        <v>604</v>
      </c>
      <c r="P47" s="312">
        <v>45266</v>
      </c>
      <c r="Q47" s="273"/>
      <c r="R47" s="140"/>
      <c r="S47" s="55" t="s">
        <v>926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23">
        <v>11</v>
      </c>
      <c r="B48" s="277">
        <v>45204</v>
      </c>
      <c r="C48" s="251"/>
      <c r="D48" s="251" t="s">
        <v>960</v>
      </c>
      <c r="E48" s="223" t="s">
        <v>603</v>
      </c>
      <c r="F48" s="223">
        <v>2242.5</v>
      </c>
      <c r="G48" s="223">
        <v>2205</v>
      </c>
      <c r="H48" s="223">
        <v>2267.5</v>
      </c>
      <c r="I48" s="218" t="s">
        <v>961</v>
      </c>
      <c r="J48" s="301" t="s">
        <v>761</v>
      </c>
      <c r="K48" s="234">
        <f t="shared" ref="K48" si="42">H48-F48</f>
        <v>25</v>
      </c>
      <c r="L48" s="280">
        <f t="shared" ref="L48" si="43">(H48*N48)*0.03%</f>
        <v>204.07499999999999</v>
      </c>
      <c r="M48" s="235">
        <f t="shared" ref="M48" si="44">(K48*N48)-L48</f>
        <v>7295.9250000000002</v>
      </c>
      <c r="N48" s="234">
        <v>300</v>
      </c>
      <c r="O48" s="102" t="s">
        <v>594</v>
      </c>
      <c r="P48" s="236">
        <v>45266</v>
      </c>
      <c r="Q48" s="273"/>
      <c r="R48" s="140"/>
      <c r="S48" s="55" t="s">
        <v>926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23">
        <v>12</v>
      </c>
      <c r="B49" s="277">
        <v>45266</v>
      </c>
      <c r="C49" s="251"/>
      <c r="D49" s="251" t="s">
        <v>920</v>
      </c>
      <c r="E49" s="223" t="s">
        <v>603</v>
      </c>
      <c r="F49" s="223">
        <v>555</v>
      </c>
      <c r="G49" s="223">
        <v>547</v>
      </c>
      <c r="H49" s="223">
        <v>565</v>
      </c>
      <c r="I49" s="218" t="s">
        <v>969</v>
      </c>
      <c r="J49" s="301" t="s">
        <v>986</v>
      </c>
      <c r="K49" s="234">
        <f t="shared" ref="K49:K50" si="45">H49-F49</f>
        <v>10</v>
      </c>
      <c r="L49" s="280">
        <f t="shared" ref="L49:L51" si="46">(H49*N49)*0.03%</f>
        <v>211.87499999999997</v>
      </c>
      <c r="M49" s="235">
        <f t="shared" ref="M49:M51" si="47">(K49*N49)-L49</f>
        <v>12288.125</v>
      </c>
      <c r="N49" s="234">
        <v>1250</v>
      </c>
      <c r="O49" s="102" t="s">
        <v>594</v>
      </c>
      <c r="P49" s="236">
        <v>45267</v>
      </c>
      <c r="Q49" s="273"/>
      <c r="R49" s="140"/>
      <c r="S49" s="55" t="s">
        <v>785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23">
        <v>13</v>
      </c>
      <c r="B50" s="277">
        <v>45266</v>
      </c>
      <c r="C50" s="251"/>
      <c r="D50" s="251" t="s">
        <v>970</v>
      </c>
      <c r="E50" s="223" t="s">
        <v>603</v>
      </c>
      <c r="F50" s="223">
        <v>1331.5</v>
      </c>
      <c r="G50" s="223">
        <v>1312</v>
      </c>
      <c r="H50" s="223">
        <v>1350</v>
      </c>
      <c r="I50" s="218" t="s">
        <v>971</v>
      </c>
      <c r="J50" s="301" t="s">
        <v>987</v>
      </c>
      <c r="K50" s="234">
        <f t="shared" si="45"/>
        <v>18.5</v>
      </c>
      <c r="L50" s="280">
        <f t="shared" si="46"/>
        <v>202.49999999999997</v>
      </c>
      <c r="M50" s="235">
        <f t="shared" si="47"/>
        <v>9047.5</v>
      </c>
      <c r="N50" s="234">
        <v>500</v>
      </c>
      <c r="O50" s="102" t="s">
        <v>594</v>
      </c>
      <c r="P50" s="236">
        <v>45267</v>
      </c>
      <c r="Q50" s="273"/>
      <c r="R50" s="140"/>
      <c r="S50" s="55" t="s">
        <v>926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223">
        <v>14</v>
      </c>
      <c r="B51" s="277">
        <v>45267</v>
      </c>
      <c r="C51" s="251"/>
      <c r="D51" s="251" t="s">
        <v>912</v>
      </c>
      <c r="E51" s="223" t="s">
        <v>943</v>
      </c>
      <c r="F51" s="223">
        <v>20985</v>
      </c>
      <c r="G51" s="223">
        <v>21130</v>
      </c>
      <c r="H51" s="223">
        <v>20915</v>
      </c>
      <c r="I51" s="218" t="s">
        <v>976</v>
      </c>
      <c r="J51" s="301" t="s">
        <v>775</v>
      </c>
      <c r="K51" s="234">
        <f>F51-H51</f>
        <v>70</v>
      </c>
      <c r="L51" s="280">
        <f t="shared" si="46"/>
        <v>313.72499999999997</v>
      </c>
      <c r="M51" s="235">
        <f t="shared" si="47"/>
        <v>3186.2750000000001</v>
      </c>
      <c r="N51" s="234">
        <v>50</v>
      </c>
      <c r="O51" s="102" t="s">
        <v>594</v>
      </c>
      <c r="P51" s="330">
        <v>45273</v>
      </c>
      <c r="Q51" s="273"/>
      <c r="R51" s="140"/>
      <c r="S51" s="55" t="s">
        <v>593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313">
        <v>15</v>
      </c>
      <c r="B52" s="314">
        <v>45267</v>
      </c>
      <c r="C52" s="315"/>
      <c r="D52" s="315" t="s">
        <v>977</v>
      </c>
      <c r="E52" s="313" t="s">
        <v>943</v>
      </c>
      <c r="F52" s="313">
        <v>397</v>
      </c>
      <c r="G52" s="313">
        <v>403</v>
      </c>
      <c r="H52" s="313">
        <v>403</v>
      </c>
      <c r="I52" s="316" t="s">
        <v>978</v>
      </c>
      <c r="J52" s="324" t="s">
        <v>993</v>
      </c>
      <c r="K52" s="308">
        <f>F52-H52</f>
        <v>-6</v>
      </c>
      <c r="L52" s="325">
        <f t="shared" ref="L52:L54" si="48">(H52*N52)*0.03%</f>
        <v>241.79999999999998</v>
      </c>
      <c r="M52" s="310">
        <f t="shared" ref="M52:M54" si="49">(K52*N52)-L52</f>
        <v>-12241.8</v>
      </c>
      <c r="N52" s="308">
        <v>2000</v>
      </c>
      <c r="O52" s="311" t="s">
        <v>604</v>
      </c>
      <c r="P52" s="326">
        <v>45268</v>
      </c>
      <c r="Q52" s="273"/>
      <c r="R52" s="140"/>
      <c r="S52" s="55" t="s">
        <v>593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313">
        <v>16</v>
      </c>
      <c r="B53" s="314">
        <v>45267</v>
      </c>
      <c r="C53" s="315"/>
      <c r="D53" s="315" t="s">
        <v>984</v>
      </c>
      <c r="E53" s="313" t="s">
        <v>603</v>
      </c>
      <c r="F53" s="313">
        <v>2727.5</v>
      </c>
      <c r="G53" s="313">
        <v>2690</v>
      </c>
      <c r="H53" s="313">
        <v>2690</v>
      </c>
      <c r="I53" s="316" t="s">
        <v>985</v>
      </c>
      <c r="J53" s="324" t="s">
        <v>994</v>
      </c>
      <c r="K53" s="308">
        <f t="shared" ref="K53:K54" si="50">H53-F53</f>
        <v>-37.5</v>
      </c>
      <c r="L53" s="325">
        <f t="shared" si="48"/>
        <v>242.09999999999997</v>
      </c>
      <c r="M53" s="310">
        <f t="shared" si="49"/>
        <v>-11492.1</v>
      </c>
      <c r="N53" s="327">
        <v>300</v>
      </c>
      <c r="O53" s="311" t="s">
        <v>604</v>
      </c>
      <c r="P53" s="326">
        <v>45268</v>
      </c>
      <c r="Q53" s="273"/>
      <c r="R53" s="140"/>
      <c r="S53" s="55" t="s">
        <v>926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23">
        <v>17</v>
      </c>
      <c r="B54" s="277">
        <v>45271</v>
      </c>
      <c r="C54" s="251"/>
      <c r="D54" s="251" t="s">
        <v>932</v>
      </c>
      <c r="E54" s="223" t="s">
        <v>603</v>
      </c>
      <c r="F54" s="223">
        <v>1189</v>
      </c>
      <c r="G54" s="223">
        <v>1169</v>
      </c>
      <c r="H54" s="223">
        <v>1212</v>
      </c>
      <c r="I54" s="218" t="s">
        <v>1005</v>
      </c>
      <c r="J54" s="301" t="s">
        <v>1035</v>
      </c>
      <c r="K54" s="234">
        <f t="shared" si="50"/>
        <v>23</v>
      </c>
      <c r="L54" s="280">
        <f t="shared" si="48"/>
        <v>181.79999999999998</v>
      </c>
      <c r="M54" s="235">
        <f t="shared" si="49"/>
        <v>11318.2</v>
      </c>
      <c r="N54" s="234">
        <v>500</v>
      </c>
      <c r="O54" s="102" t="s">
        <v>594</v>
      </c>
      <c r="P54" s="236">
        <v>45272</v>
      </c>
      <c r="Q54" s="273"/>
      <c r="R54" s="140"/>
      <c r="S54" s="55" t="s">
        <v>926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223">
        <v>18</v>
      </c>
      <c r="B55" s="277">
        <v>45271</v>
      </c>
      <c r="C55" s="251"/>
      <c r="D55" s="251" t="s">
        <v>1003</v>
      </c>
      <c r="E55" s="223" t="s">
        <v>603</v>
      </c>
      <c r="F55" s="223">
        <v>2991</v>
      </c>
      <c r="G55" s="223">
        <v>2955</v>
      </c>
      <c r="H55" s="223">
        <v>3019</v>
      </c>
      <c r="I55" s="218" t="s">
        <v>1004</v>
      </c>
      <c r="J55" s="301" t="s">
        <v>1032</v>
      </c>
      <c r="K55" s="234">
        <f t="shared" ref="K55:K56" si="51">H55-F55</f>
        <v>28</v>
      </c>
      <c r="L55" s="280">
        <f t="shared" ref="L55:L56" si="52">(H55*N55)*0.03%</f>
        <v>271.70999999999998</v>
      </c>
      <c r="M55" s="235">
        <f t="shared" ref="M55:M56" si="53">(K55*N55)-L55</f>
        <v>8128.29</v>
      </c>
      <c r="N55" s="234">
        <v>300</v>
      </c>
      <c r="O55" s="102" t="s">
        <v>594</v>
      </c>
      <c r="P55" s="236">
        <v>45272</v>
      </c>
      <c r="Q55" s="273"/>
      <c r="R55" s="140"/>
      <c r="S55" s="55" t="s">
        <v>926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313">
        <v>19</v>
      </c>
      <c r="B56" s="314">
        <v>45272</v>
      </c>
      <c r="C56" s="315"/>
      <c r="D56" s="315" t="s">
        <v>970</v>
      </c>
      <c r="E56" s="313" t="s">
        <v>603</v>
      </c>
      <c r="F56" s="313">
        <v>1356</v>
      </c>
      <c r="G56" s="313">
        <v>1335</v>
      </c>
      <c r="H56" s="313">
        <v>1335</v>
      </c>
      <c r="I56" s="316" t="s">
        <v>1044</v>
      </c>
      <c r="J56" s="324" t="s">
        <v>1072</v>
      </c>
      <c r="K56" s="308">
        <f t="shared" si="51"/>
        <v>-21</v>
      </c>
      <c r="L56" s="325">
        <f t="shared" si="52"/>
        <v>200.24999999999997</v>
      </c>
      <c r="M56" s="310">
        <f t="shared" si="53"/>
        <v>-10700.25</v>
      </c>
      <c r="N56" s="327">
        <v>500</v>
      </c>
      <c r="O56" s="311" t="s">
        <v>604</v>
      </c>
      <c r="P56" s="326">
        <v>45273</v>
      </c>
      <c r="Q56" s="273"/>
      <c r="R56" s="140"/>
      <c r="S56" s="55" t="s">
        <v>926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313">
        <v>20</v>
      </c>
      <c r="B57" s="314">
        <v>45272</v>
      </c>
      <c r="C57" s="315"/>
      <c r="D57" s="315" t="s">
        <v>1036</v>
      </c>
      <c r="E57" s="313" t="s">
        <v>603</v>
      </c>
      <c r="F57" s="313">
        <v>2001.5</v>
      </c>
      <c r="G57" s="313">
        <v>1968</v>
      </c>
      <c r="H57" s="313">
        <v>1971</v>
      </c>
      <c r="I57" s="316" t="s">
        <v>1037</v>
      </c>
      <c r="J57" s="324" t="s">
        <v>1043</v>
      </c>
      <c r="K57" s="308">
        <f t="shared" ref="K57" si="54">H57-F57</f>
        <v>-30.5</v>
      </c>
      <c r="L57" s="325">
        <f t="shared" ref="L57:L58" si="55">(H57*N57)*0.03%</f>
        <v>177.39</v>
      </c>
      <c r="M57" s="310">
        <f t="shared" ref="M57:M58" si="56">(K57*N57)-L57</f>
        <v>-9327.39</v>
      </c>
      <c r="N57" s="327">
        <v>300</v>
      </c>
      <c r="O57" s="311" t="s">
        <v>604</v>
      </c>
      <c r="P57" s="326">
        <v>45272</v>
      </c>
      <c r="Q57" s="273"/>
      <c r="R57" s="140"/>
      <c r="S57" s="55" t="s">
        <v>593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313">
        <v>21</v>
      </c>
      <c r="B58" s="314">
        <v>45273</v>
      </c>
      <c r="C58" s="315"/>
      <c r="D58" s="315" t="s">
        <v>912</v>
      </c>
      <c r="E58" s="313" t="s">
        <v>943</v>
      </c>
      <c r="F58" s="313">
        <v>20975</v>
      </c>
      <c r="G58" s="313">
        <v>21130</v>
      </c>
      <c r="H58" s="313">
        <v>21180</v>
      </c>
      <c r="I58" s="316" t="s">
        <v>976</v>
      </c>
      <c r="J58" s="324" t="s">
        <v>1107</v>
      </c>
      <c r="K58" s="308">
        <f>F58-H58</f>
        <v>-205</v>
      </c>
      <c r="L58" s="325">
        <f t="shared" si="55"/>
        <v>317.7</v>
      </c>
      <c r="M58" s="310">
        <f t="shared" si="56"/>
        <v>-10567.7</v>
      </c>
      <c r="N58" s="308">
        <v>50</v>
      </c>
      <c r="O58" s="311" t="s">
        <v>604</v>
      </c>
      <c r="P58" s="326">
        <v>45274</v>
      </c>
      <c r="Q58" s="273"/>
      <c r="R58" s="140"/>
      <c r="S58" s="55" t="s">
        <v>926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220">
        <v>22</v>
      </c>
      <c r="B59" s="331">
        <v>45273</v>
      </c>
      <c r="C59" s="274"/>
      <c r="D59" s="274" t="s">
        <v>1074</v>
      </c>
      <c r="E59" s="220" t="s">
        <v>603</v>
      </c>
      <c r="F59" s="220" t="s">
        <v>1075</v>
      </c>
      <c r="G59" s="220">
        <v>2592</v>
      </c>
      <c r="H59" s="220"/>
      <c r="I59" s="222" t="s">
        <v>1076</v>
      </c>
      <c r="J59" s="219" t="s">
        <v>592</v>
      </c>
      <c r="K59" s="98"/>
      <c r="L59" s="292"/>
      <c r="M59" s="276"/>
      <c r="N59" s="98"/>
      <c r="O59" s="100"/>
      <c r="P59" s="293"/>
      <c r="Q59" s="273"/>
      <c r="R59" s="140"/>
      <c r="S59" s="55" t="s">
        <v>926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223">
        <v>23</v>
      </c>
      <c r="B60" s="277">
        <v>45274</v>
      </c>
      <c r="C60" s="251"/>
      <c r="D60" s="251" t="s">
        <v>1110</v>
      </c>
      <c r="E60" s="223" t="s">
        <v>603</v>
      </c>
      <c r="F60" s="223">
        <v>1103.5</v>
      </c>
      <c r="G60" s="223">
        <v>1087</v>
      </c>
      <c r="H60" s="223">
        <v>1115</v>
      </c>
      <c r="I60" s="218" t="s">
        <v>1111</v>
      </c>
      <c r="J60" s="301" t="s">
        <v>1115</v>
      </c>
      <c r="K60" s="234">
        <f t="shared" ref="K60" si="57">H60-F60</f>
        <v>11.5</v>
      </c>
      <c r="L60" s="280">
        <f t="shared" ref="L60" si="58">(H60*N60)*0.03%</f>
        <v>217.42499999999998</v>
      </c>
      <c r="M60" s="235">
        <f t="shared" ref="M60" si="59">(K60*N60)-L60</f>
        <v>7257.5749999999998</v>
      </c>
      <c r="N60" s="234">
        <v>650</v>
      </c>
      <c r="O60" s="102" t="s">
        <v>594</v>
      </c>
      <c r="P60" s="236">
        <v>45274</v>
      </c>
      <c r="Q60" s="273"/>
      <c r="R60" s="140"/>
      <c r="S60" s="55" t="s">
        <v>926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220">
        <v>34</v>
      </c>
      <c r="B61" s="331">
        <v>45274</v>
      </c>
      <c r="C61" s="274"/>
      <c r="D61" s="274" t="s">
        <v>1112</v>
      </c>
      <c r="E61" s="220" t="s">
        <v>603</v>
      </c>
      <c r="F61" s="220" t="s">
        <v>1113</v>
      </c>
      <c r="G61" s="220">
        <v>1029</v>
      </c>
      <c r="H61" s="220"/>
      <c r="I61" s="222" t="s">
        <v>1114</v>
      </c>
      <c r="J61" s="219" t="s">
        <v>592</v>
      </c>
      <c r="K61" s="98"/>
      <c r="L61" s="292"/>
      <c r="M61" s="276"/>
      <c r="N61" s="98"/>
      <c r="O61" s="100"/>
      <c r="P61" s="293"/>
      <c r="Q61" s="273"/>
      <c r="R61" s="140"/>
      <c r="S61" s="55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220"/>
      <c r="B62" s="331"/>
      <c r="C62" s="274"/>
      <c r="D62" s="274"/>
      <c r="E62" s="220"/>
      <c r="F62" s="220"/>
      <c r="G62" s="220"/>
      <c r="H62" s="220"/>
      <c r="I62" s="222"/>
      <c r="J62" s="219"/>
      <c r="K62" s="98"/>
      <c r="L62" s="292"/>
      <c r="M62" s="276"/>
      <c r="N62" s="98"/>
      <c r="O62" s="100"/>
      <c r="P62" s="293"/>
      <c r="Q62" s="273"/>
      <c r="R62" s="140"/>
      <c r="S62" s="55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220"/>
      <c r="B63" s="291"/>
      <c r="C63" s="274"/>
      <c r="D63" s="274"/>
      <c r="E63" s="220"/>
      <c r="F63" s="220"/>
      <c r="G63" s="220"/>
      <c r="H63" s="220"/>
      <c r="I63" s="222"/>
      <c r="J63" s="219"/>
      <c r="K63" s="98"/>
      <c r="L63" s="292"/>
      <c r="M63" s="276"/>
      <c r="N63" s="98"/>
      <c r="O63" s="100"/>
      <c r="P63" s="293"/>
      <c r="Q63" s="273"/>
      <c r="R63" s="140"/>
      <c r="S63" s="55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5" spans="1:39" ht="12.75" customHeight="1">
      <c r="A65" s="141"/>
      <c r="B65" s="144"/>
      <c r="C65" s="140"/>
      <c r="D65" s="140"/>
      <c r="E65" s="141"/>
      <c r="F65" s="141"/>
      <c r="G65" s="141"/>
      <c r="H65" s="145"/>
      <c r="I65" s="145"/>
      <c r="J65" s="145"/>
      <c r="K65" s="140"/>
      <c r="L65" s="141"/>
      <c r="M65" s="141"/>
      <c r="N65" s="141"/>
      <c r="O65" s="145"/>
      <c r="P65" s="145"/>
      <c r="Q65" s="145"/>
      <c r="R65" s="140"/>
      <c r="S65" s="55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3.8">
      <c r="A66" s="146" t="s">
        <v>609</v>
      </c>
      <c r="B66" s="146"/>
      <c r="C66" s="146"/>
      <c r="D66" s="146"/>
      <c r="E66" s="147"/>
      <c r="F66" s="108"/>
      <c r="G66" s="108"/>
      <c r="H66" s="108"/>
      <c r="I66" s="108"/>
      <c r="J66" s="1"/>
      <c r="K66" s="6"/>
      <c r="L66" s="6"/>
      <c r="M66" s="6"/>
      <c r="N66" s="1"/>
      <c r="O66" s="1"/>
      <c r="P66" s="37"/>
      <c r="Q66" s="37"/>
      <c r="R66" s="37"/>
      <c r="S66" s="6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37"/>
      <c r="AH66" s="37"/>
      <c r="AI66" s="37"/>
      <c r="AJ66" s="37"/>
      <c r="AK66" s="37"/>
      <c r="AL66" s="37"/>
      <c r="AM66" s="37"/>
    </row>
    <row r="67" spans="1:39" ht="39.6">
      <c r="A67" s="95" t="s">
        <v>16</v>
      </c>
      <c r="B67" s="95" t="s">
        <v>566</v>
      </c>
      <c r="C67" s="95"/>
      <c r="D67" s="96" t="s">
        <v>578</v>
      </c>
      <c r="E67" s="95" t="s">
        <v>579</v>
      </c>
      <c r="F67" s="95" t="s">
        <v>580</v>
      </c>
      <c r="G67" s="95" t="s">
        <v>601</v>
      </c>
      <c r="H67" s="95" t="s">
        <v>582</v>
      </c>
      <c r="I67" s="95" t="s">
        <v>583</v>
      </c>
      <c r="J67" s="94" t="s">
        <v>584</v>
      </c>
      <c r="K67" s="94" t="s">
        <v>610</v>
      </c>
      <c r="L67" s="97" t="s">
        <v>586</v>
      </c>
      <c r="M67" s="139" t="s">
        <v>607</v>
      </c>
      <c r="N67" s="95" t="s">
        <v>608</v>
      </c>
      <c r="O67" s="95" t="s">
        <v>588</v>
      </c>
      <c r="P67" s="96" t="s">
        <v>589</v>
      </c>
      <c r="Q67" s="278"/>
      <c r="R67" s="37"/>
      <c r="S67" s="6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37"/>
      <c r="AH67" s="37"/>
      <c r="AI67" s="37"/>
      <c r="AJ67" s="37"/>
      <c r="AK67" s="37"/>
      <c r="AL67" s="37"/>
      <c r="AM67" s="37"/>
    </row>
    <row r="68" spans="1:39" ht="12.75" customHeight="1">
      <c r="A68" s="313">
        <v>1</v>
      </c>
      <c r="B68" s="314">
        <v>45261</v>
      </c>
      <c r="C68" s="315"/>
      <c r="D68" s="315" t="s">
        <v>917</v>
      </c>
      <c r="E68" s="313" t="s">
        <v>603</v>
      </c>
      <c r="F68" s="313">
        <v>190</v>
      </c>
      <c r="G68" s="313">
        <v>90</v>
      </c>
      <c r="H68" s="313">
        <v>35</v>
      </c>
      <c r="I68" s="316" t="s">
        <v>918</v>
      </c>
      <c r="J68" s="318" t="s">
        <v>937</v>
      </c>
      <c r="K68" s="317">
        <f>H68-F68</f>
        <v>-155</v>
      </c>
      <c r="L68" s="309">
        <v>50</v>
      </c>
      <c r="M68" s="310">
        <f t="shared" ref="M68" si="60">(K68*N68)-L68</f>
        <v>-2375</v>
      </c>
      <c r="N68" s="308">
        <v>15</v>
      </c>
      <c r="O68" s="311" t="s">
        <v>604</v>
      </c>
      <c r="P68" s="312">
        <v>45264</v>
      </c>
      <c r="Q68" s="273"/>
      <c r="R68" s="140"/>
      <c r="S68" s="55" t="s">
        <v>593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357">
        <v>2</v>
      </c>
      <c r="B69" s="359">
        <v>45264</v>
      </c>
      <c r="C69" s="315"/>
      <c r="D69" s="315" t="s">
        <v>939</v>
      </c>
      <c r="E69" s="313" t="s">
        <v>943</v>
      </c>
      <c r="F69" s="313">
        <v>67</v>
      </c>
      <c r="G69" s="322"/>
      <c r="H69" s="313">
        <v>52</v>
      </c>
      <c r="I69" s="316"/>
      <c r="J69" s="361" t="s">
        <v>962</v>
      </c>
      <c r="K69" s="317">
        <f>F69-H69</f>
        <v>15</v>
      </c>
      <c r="L69" s="309">
        <v>50</v>
      </c>
      <c r="M69" s="351">
        <v>-4100</v>
      </c>
      <c r="N69" s="308">
        <v>50</v>
      </c>
      <c r="O69" s="353" t="s">
        <v>604</v>
      </c>
      <c r="P69" s="355">
        <v>45265</v>
      </c>
      <c r="Q69" s="273"/>
      <c r="R69" s="140"/>
      <c r="S69" s="55" t="s">
        <v>593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358"/>
      <c r="B70" s="360"/>
      <c r="C70" s="315"/>
      <c r="D70" s="315" t="s">
        <v>940</v>
      </c>
      <c r="E70" s="313" t="s">
        <v>943</v>
      </c>
      <c r="F70" s="313">
        <v>87</v>
      </c>
      <c r="G70" s="322"/>
      <c r="H70" s="313">
        <v>182</v>
      </c>
      <c r="I70" s="316"/>
      <c r="J70" s="362"/>
      <c r="K70" s="317">
        <f>F70-H70</f>
        <v>-95</v>
      </c>
      <c r="L70" s="309">
        <v>50</v>
      </c>
      <c r="M70" s="352"/>
      <c r="N70" s="308">
        <v>50</v>
      </c>
      <c r="O70" s="354"/>
      <c r="P70" s="356"/>
      <c r="Q70" s="273"/>
      <c r="R70" s="140"/>
      <c r="S70" s="55" t="s">
        <v>593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369">
        <v>3</v>
      </c>
      <c r="B71" s="373">
        <v>45264</v>
      </c>
      <c r="C71" s="251"/>
      <c r="D71" s="251" t="s">
        <v>941</v>
      </c>
      <c r="E71" s="223" t="s">
        <v>943</v>
      </c>
      <c r="F71" s="223">
        <v>37</v>
      </c>
      <c r="G71" s="323"/>
      <c r="H71" s="223">
        <v>6.5</v>
      </c>
      <c r="I71" s="218"/>
      <c r="J71" s="371" t="s">
        <v>949</v>
      </c>
      <c r="K71" s="320">
        <f>F71-H71</f>
        <v>30.5</v>
      </c>
      <c r="L71" s="321">
        <v>50</v>
      </c>
      <c r="M71" s="363">
        <v>620</v>
      </c>
      <c r="N71" s="234">
        <v>40</v>
      </c>
      <c r="O71" s="367" t="s">
        <v>594</v>
      </c>
      <c r="P71" s="365">
        <v>45265</v>
      </c>
      <c r="Q71" s="273"/>
      <c r="R71" s="140"/>
      <c r="S71" s="55" t="s">
        <v>1116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370"/>
      <c r="B72" s="374"/>
      <c r="C72" s="251"/>
      <c r="D72" s="251" t="s">
        <v>942</v>
      </c>
      <c r="E72" s="223" t="s">
        <v>943</v>
      </c>
      <c r="F72" s="223">
        <v>45</v>
      </c>
      <c r="G72" s="323"/>
      <c r="H72" s="223">
        <v>57.5</v>
      </c>
      <c r="I72" s="218"/>
      <c r="J72" s="372"/>
      <c r="K72" s="320">
        <f>F72-H72</f>
        <v>-12.5</v>
      </c>
      <c r="L72" s="321">
        <v>50</v>
      </c>
      <c r="M72" s="364"/>
      <c r="N72" s="234">
        <v>40</v>
      </c>
      <c r="O72" s="368"/>
      <c r="P72" s="366"/>
      <c r="Q72" s="273"/>
      <c r="R72" s="140"/>
      <c r="S72" s="55" t="s">
        <v>1116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223">
        <v>4</v>
      </c>
      <c r="B73" s="277">
        <v>45264</v>
      </c>
      <c r="C73" s="251"/>
      <c r="D73" s="251" t="s">
        <v>944</v>
      </c>
      <c r="E73" s="223" t="s">
        <v>603</v>
      </c>
      <c r="F73" s="223">
        <v>300</v>
      </c>
      <c r="G73" s="223">
        <v>190</v>
      </c>
      <c r="H73" s="223">
        <v>470</v>
      </c>
      <c r="I73" s="218" t="s">
        <v>946</v>
      </c>
      <c r="J73" s="319" t="s">
        <v>820</v>
      </c>
      <c r="K73" s="320">
        <f>H73-F73</f>
        <v>170</v>
      </c>
      <c r="L73" s="321">
        <v>50</v>
      </c>
      <c r="M73" s="235">
        <f t="shared" ref="M73:M74" si="61">(K73*N73)-L73</f>
        <v>2500</v>
      </c>
      <c r="N73" s="234">
        <v>15</v>
      </c>
      <c r="O73" s="102" t="s">
        <v>594</v>
      </c>
      <c r="P73" s="236">
        <v>45265</v>
      </c>
      <c r="Q73" s="273"/>
      <c r="R73" s="140"/>
      <c r="S73" s="55" t="s">
        <v>1117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313">
        <v>5</v>
      </c>
      <c r="B74" s="314">
        <v>45265</v>
      </c>
      <c r="C74" s="315"/>
      <c r="D74" s="315" t="s">
        <v>950</v>
      </c>
      <c r="E74" s="313" t="s">
        <v>603</v>
      </c>
      <c r="F74" s="313">
        <v>29</v>
      </c>
      <c r="G74" s="313">
        <v>0</v>
      </c>
      <c r="H74" s="313">
        <v>0</v>
      </c>
      <c r="I74" s="316" t="s">
        <v>951</v>
      </c>
      <c r="J74" s="318" t="s">
        <v>972</v>
      </c>
      <c r="K74" s="317">
        <f>H74-F74</f>
        <v>-29</v>
      </c>
      <c r="L74" s="309">
        <v>50</v>
      </c>
      <c r="M74" s="310">
        <f t="shared" si="61"/>
        <v>-1210</v>
      </c>
      <c r="N74" s="308">
        <v>40</v>
      </c>
      <c r="O74" s="311" t="s">
        <v>604</v>
      </c>
      <c r="P74" s="312">
        <v>45266</v>
      </c>
      <c r="Q74" s="273"/>
      <c r="R74" s="140"/>
      <c r="S74" s="55" t="s">
        <v>1116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223">
        <v>6</v>
      </c>
      <c r="B75" s="277">
        <v>45265</v>
      </c>
      <c r="C75" s="251"/>
      <c r="D75" s="251" t="s">
        <v>957</v>
      </c>
      <c r="E75" s="223" t="s">
        <v>603</v>
      </c>
      <c r="F75" s="223">
        <v>54</v>
      </c>
      <c r="G75" s="223">
        <v>18</v>
      </c>
      <c r="H75" s="223">
        <v>79</v>
      </c>
      <c r="I75" s="218" t="s">
        <v>958</v>
      </c>
      <c r="J75" s="319" t="s">
        <v>761</v>
      </c>
      <c r="K75" s="320">
        <f>H75-F75</f>
        <v>25</v>
      </c>
      <c r="L75" s="321">
        <v>50</v>
      </c>
      <c r="M75" s="235">
        <f t="shared" ref="M75" si="62">(K75*N75)-L75</f>
        <v>1200</v>
      </c>
      <c r="N75" s="234">
        <v>50</v>
      </c>
      <c r="O75" s="102" t="s">
        <v>594</v>
      </c>
      <c r="P75" s="236">
        <v>45265</v>
      </c>
      <c r="Q75" s="273"/>
      <c r="R75" s="140"/>
      <c r="S75" s="55" t="s">
        <v>1117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 ht="12.75" customHeight="1">
      <c r="A76" s="357">
        <v>7</v>
      </c>
      <c r="B76" s="359">
        <v>45267</v>
      </c>
      <c r="C76" s="315"/>
      <c r="D76" s="315" t="s">
        <v>979</v>
      </c>
      <c r="E76" s="313" t="s">
        <v>603</v>
      </c>
      <c r="F76" s="313">
        <v>325</v>
      </c>
      <c r="G76" s="313"/>
      <c r="H76" s="313">
        <v>90</v>
      </c>
      <c r="I76" s="316"/>
      <c r="J76" s="361" t="s">
        <v>995</v>
      </c>
      <c r="K76" s="313">
        <f>H76-F76</f>
        <v>-235</v>
      </c>
      <c r="L76" s="328">
        <v>50</v>
      </c>
      <c r="M76" s="351">
        <f>(160*-15)-100</f>
        <v>-2500</v>
      </c>
      <c r="N76" s="313">
        <v>15</v>
      </c>
      <c r="O76" s="353" t="s">
        <v>604</v>
      </c>
      <c r="P76" s="355">
        <v>45268</v>
      </c>
      <c r="Q76" s="273"/>
      <c r="R76" s="140"/>
      <c r="S76" s="55" t="s">
        <v>1117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1"/>
      <c r="AH76" s="142"/>
      <c r="AI76" s="140"/>
      <c r="AJ76" s="140"/>
      <c r="AK76" s="141"/>
      <c r="AL76" s="141"/>
      <c r="AM76" s="141"/>
    </row>
    <row r="77" spans="1:39" ht="12.75" customHeight="1">
      <c r="A77" s="358"/>
      <c r="B77" s="360"/>
      <c r="C77" s="315"/>
      <c r="D77" s="315" t="s">
        <v>980</v>
      </c>
      <c r="E77" s="313" t="s">
        <v>943</v>
      </c>
      <c r="F77" s="313">
        <v>165</v>
      </c>
      <c r="G77" s="313"/>
      <c r="H77" s="313">
        <v>90</v>
      </c>
      <c r="I77" s="316"/>
      <c r="J77" s="362"/>
      <c r="K77" s="317">
        <f>F77-H77</f>
        <v>75</v>
      </c>
      <c r="L77" s="309">
        <v>50</v>
      </c>
      <c r="M77" s="352"/>
      <c r="N77" s="308">
        <v>15</v>
      </c>
      <c r="O77" s="354"/>
      <c r="P77" s="356"/>
      <c r="Q77" s="273"/>
      <c r="R77" s="140"/>
      <c r="S77" s="55" t="s">
        <v>1117</v>
      </c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1"/>
      <c r="AH77" s="142"/>
      <c r="AI77" s="140"/>
      <c r="AJ77" s="140"/>
      <c r="AK77" s="141"/>
      <c r="AL77" s="141"/>
      <c r="AM77" s="141"/>
    </row>
    <row r="78" spans="1:39" ht="12.75" customHeight="1">
      <c r="A78" s="223">
        <v>8</v>
      </c>
      <c r="B78" s="277">
        <v>45267</v>
      </c>
      <c r="C78" s="251"/>
      <c r="D78" s="251" t="s">
        <v>981</v>
      </c>
      <c r="E78" s="223" t="s">
        <v>603</v>
      </c>
      <c r="F78" s="223">
        <v>40</v>
      </c>
      <c r="G78" s="223">
        <v>8</v>
      </c>
      <c r="H78" s="223">
        <v>60</v>
      </c>
      <c r="I78" s="218" t="s">
        <v>982</v>
      </c>
      <c r="J78" s="319" t="s">
        <v>983</v>
      </c>
      <c r="K78" s="320">
        <f>H78-F78</f>
        <v>20</v>
      </c>
      <c r="L78" s="321">
        <v>50</v>
      </c>
      <c r="M78" s="235">
        <f t="shared" ref="M78" si="63">(K78*N78)-L78</f>
        <v>950</v>
      </c>
      <c r="N78" s="234">
        <v>50</v>
      </c>
      <c r="O78" s="102" t="s">
        <v>594</v>
      </c>
      <c r="P78" s="236">
        <v>45267</v>
      </c>
      <c r="Q78" s="273"/>
      <c r="R78" s="140"/>
      <c r="S78" s="55" t="s">
        <v>1116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79" spans="1:39" ht="12.75" customHeight="1">
      <c r="A79" s="223">
        <v>9</v>
      </c>
      <c r="B79" s="277">
        <v>45272</v>
      </c>
      <c r="C79" s="251"/>
      <c r="D79" s="251" t="s">
        <v>1038</v>
      </c>
      <c r="E79" s="223" t="s">
        <v>603</v>
      </c>
      <c r="F79" s="223">
        <v>14</v>
      </c>
      <c r="G79" s="223">
        <v>0</v>
      </c>
      <c r="H79" s="223">
        <v>29</v>
      </c>
      <c r="I79" s="218" t="s">
        <v>1039</v>
      </c>
      <c r="J79" s="319" t="s">
        <v>1040</v>
      </c>
      <c r="K79" s="320">
        <f>H79-F79</f>
        <v>15</v>
      </c>
      <c r="L79" s="321">
        <v>50</v>
      </c>
      <c r="M79" s="235">
        <f t="shared" ref="M79" si="64">(K79*N79)-L79</f>
        <v>550</v>
      </c>
      <c r="N79" s="234">
        <v>40</v>
      </c>
      <c r="O79" s="102" t="s">
        <v>594</v>
      </c>
      <c r="P79" s="236">
        <v>45272</v>
      </c>
      <c r="Q79" s="273"/>
      <c r="R79" s="140"/>
      <c r="S79" s="55" t="s">
        <v>1116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41"/>
      <c r="AH79" s="142"/>
      <c r="AI79" s="140"/>
      <c r="AJ79" s="140"/>
      <c r="AK79" s="141"/>
      <c r="AL79" s="141"/>
      <c r="AM79" s="141"/>
    </row>
    <row r="80" spans="1:39" ht="12.75" customHeight="1">
      <c r="A80" s="348">
        <v>10</v>
      </c>
      <c r="B80" s="350">
        <v>45272</v>
      </c>
      <c r="C80" s="274"/>
      <c r="D80" s="274" t="s">
        <v>1045</v>
      </c>
      <c r="E80" s="220" t="s">
        <v>603</v>
      </c>
      <c r="F80" s="220" t="s">
        <v>1047</v>
      </c>
      <c r="G80" s="220"/>
      <c r="H80" s="220"/>
      <c r="I80" s="222"/>
      <c r="J80" s="344" t="s">
        <v>592</v>
      </c>
      <c r="K80" s="220"/>
      <c r="L80" s="294"/>
      <c r="M80" s="296"/>
      <c r="N80" s="220"/>
      <c r="O80" s="222"/>
      <c r="P80" s="346"/>
      <c r="Q80" s="273"/>
      <c r="R80" s="140"/>
      <c r="S80" s="55" t="s">
        <v>1117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41"/>
      <c r="AH80" s="142"/>
      <c r="AI80" s="140"/>
      <c r="AJ80" s="140"/>
      <c r="AK80" s="141"/>
      <c r="AL80" s="141"/>
      <c r="AM80" s="141"/>
    </row>
    <row r="81" spans="1:39" ht="12.75" customHeight="1">
      <c r="A81" s="349"/>
      <c r="B81" s="347"/>
      <c r="C81" s="274"/>
      <c r="D81" s="274" t="s">
        <v>1046</v>
      </c>
      <c r="E81" s="220" t="s">
        <v>943</v>
      </c>
      <c r="F81" s="220" t="s">
        <v>1048</v>
      </c>
      <c r="G81" s="220"/>
      <c r="H81" s="220"/>
      <c r="I81" s="222"/>
      <c r="J81" s="345"/>
      <c r="K81" s="220"/>
      <c r="L81" s="294"/>
      <c r="M81" s="296"/>
      <c r="N81" s="220"/>
      <c r="O81" s="222"/>
      <c r="P81" s="347"/>
      <c r="Q81" s="273"/>
      <c r="R81" s="140"/>
      <c r="S81" s="55" t="s">
        <v>1117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41"/>
      <c r="AH81" s="142"/>
      <c r="AI81" s="140"/>
      <c r="AJ81" s="140"/>
      <c r="AK81" s="141"/>
      <c r="AL81" s="141"/>
      <c r="AM81" s="141"/>
    </row>
    <row r="82" spans="1:39" ht="12.75" customHeight="1">
      <c r="A82" s="223">
        <v>11</v>
      </c>
      <c r="B82" s="277">
        <v>45273</v>
      </c>
      <c r="C82" s="251"/>
      <c r="D82" s="251" t="s">
        <v>1073</v>
      </c>
      <c r="E82" s="223" t="s">
        <v>603</v>
      </c>
      <c r="F82" s="223">
        <v>42.5</v>
      </c>
      <c r="G82" s="223"/>
      <c r="H82" s="223">
        <v>67.5</v>
      </c>
      <c r="I82" s="218" t="s">
        <v>958</v>
      </c>
      <c r="J82" s="319" t="s">
        <v>761</v>
      </c>
      <c r="K82" s="320">
        <f>H82-F82</f>
        <v>25</v>
      </c>
      <c r="L82" s="321">
        <v>50</v>
      </c>
      <c r="M82" s="235">
        <f t="shared" ref="M82" si="65">(K82*N82)-L82</f>
        <v>325</v>
      </c>
      <c r="N82" s="234">
        <v>15</v>
      </c>
      <c r="O82" s="102" t="s">
        <v>594</v>
      </c>
      <c r="P82" s="236">
        <v>45273</v>
      </c>
      <c r="Q82" s="273"/>
      <c r="R82" s="140"/>
      <c r="S82" s="55" t="s">
        <v>1116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41"/>
      <c r="AH82" s="142"/>
      <c r="AI82" s="140"/>
      <c r="AJ82" s="140"/>
      <c r="AK82" s="141"/>
      <c r="AL82" s="141"/>
      <c r="AM82" s="141"/>
    </row>
    <row r="83" spans="1:39" ht="12.75" customHeight="1">
      <c r="A83" s="220"/>
      <c r="B83" s="291"/>
      <c r="C83" s="274"/>
      <c r="D83" s="274"/>
      <c r="E83" s="220"/>
      <c r="F83" s="220"/>
      <c r="G83" s="220"/>
      <c r="H83" s="220"/>
      <c r="I83" s="222"/>
      <c r="J83" s="222"/>
      <c r="K83" s="220"/>
      <c r="L83" s="294"/>
      <c r="M83" s="296"/>
      <c r="N83" s="220"/>
      <c r="O83" s="222"/>
      <c r="P83" s="291"/>
      <c r="Q83" s="273"/>
      <c r="R83" s="140"/>
      <c r="S83" s="55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41"/>
      <c r="AH83" s="142"/>
      <c r="AI83" s="140"/>
      <c r="AJ83" s="140"/>
      <c r="AK83" s="141"/>
      <c r="AL83" s="141"/>
      <c r="AM83" s="141"/>
    </row>
    <row r="84" spans="1:39" ht="38.25" customHeight="1">
      <c r="A84" s="93" t="s">
        <v>615</v>
      </c>
      <c r="B84" s="148"/>
      <c r="C84" s="148"/>
      <c r="D84" s="149"/>
      <c r="E84" s="129"/>
      <c r="F84" s="6"/>
      <c r="G84" s="6"/>
      <c r="H84" s="130"/>
      <c r="I84" s="150"/>
      <c r="J84" s="1"/>
      <c r="K84" s="6"/>
      <c r="L84" s="6"/>
      <c r="M84" s="6"/>
      <c r="N84" s="1"/>
      <c r="O84" s="1"/>
      <c r="R84" s="1"/>
      <c r="S84" s="6"/>
      <c r="T84" s="1"/>
      <c r="U84" s="1"/>
      <c r="V84" s="1"/>
      <c r="W84" s="1"/>
      <c r="X84" s="1"/>
      <c r="Y84" s="6"/>
      <c r="Z84" s="1"/>
      <c r="AA84" s="1"/>
      <c r="AB84" s="1"/>
      <c r="AC84" s="1"/>
      <c r="AD84" s="1"/>
      <c r="AE84" s="6"/>
      <c r="AF84" s="1"/>
      <c r="AG84" s="1"/>
      <c r="AH84" s="1"/>
      <c r="AI84" s="1"/>
      <c r="AJ84" s="1"/>
      <c r="AK84" s="6"/>
      <c r="AL84" s="1"/>
    </row>
    <row r="85" spans="1:39" ht="39.6">
      <c r="A85" s="94" t="s">
        <v>16</v>
      </c>
      <c r="B85" s="95" t="s">
        <v>566</v>
      </c>
      <c r="C85" s="95"/>
      <c r="D85" s="96" t="s">
        <v>578</v>
      </c>
      <c r="E85" s="95" t="s">
        <v>579</v>
      </c>
      <c r="F85" s="95" t="s">
        <v>580</v>
      </c>
      <c r="G85" s="95" t="s">
        <v>581</v>
      </c>
      <c r="H85" s="95" t="s">
        <v>582</v>
      </c>
      <c r="I85" s="95" t="s">
        <v>583</v>
      </c>
      <c r="J85" s="94" t="s">
        <v>584</v>
      </c>
      <c r="K85" s="133" t="s">
        <v>602</v>
      </c>
      <c r="L85" s="134" t="s">
        <v>586</v>
      </c>
      <c r="M85" s="97" t="s">
        <v>587</v>
      </c>
      <c r="N85" s="95" t="s">
        <v>588</v>
      </c>
      <c r="O85" s="96" t="s">
        <v>589</v>
      </c>
      <c r="P85" s="231" t="s">
        <v>590</v>
      </c>
      <c r="Q85" s="233" t="s">
        <v>880</v>
      </c>
      <c r="R85" s="37"/>
      <c r="S85" s="6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</row>
    <row r="86" spans="1:39" ht="14.25" customHeight="1">
      <c r="A86" s="98">
        <v>1</v>
      </c>
      <c r="B86" s="99">
        <v>45252</v>
      </c>
      <c r="C86" s="143"/>
      <c r="D86" s="143" t="s">
        <v>365</v>
      </c>
      <c r="E86" s="98" t="s">
        <v>591</v>
      </c>
      <c r="F86" s="98" t="s">
        <v>899</v>
      </c>
      <c r="G86" s="98">
        <v>2480</v>
      </c>
      <c r="H86" s="98"/>
      <c r="I86" s="98" t="s">
        <v>900</v>
      </c>
      <c r="J86" s="100" t="s">
        <v>592</v>
      </c>
      <c r="K86" s="100"/>
      <c r="L86" s="101"/>
      <c r="M86" s="298"/>
      <c r="N86" s="295"/>
      <c r="O86" s="299"/>
      <c r="P86" s="224">
        <f>VLOOKUP(D86,'MidCap Intra'!$B$11:$C$568,2,0)</f>
        <v>2745.2</v>
      </c>
      <c r="Q86" s="221"/>
      <c r="R86" s="37"/>
      <c r="S86" s="37" t="s">
        <v>593</v>
      </c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</row>
    <row r="87" spans="1:39" ht="14.25" customHeight="1">
      <c r="A87" s="98">
        <v>2</v>
      </c>
      <c r="B87" s="99">
        <v>45261</v>
      </c>
      <c r="C87" s="143"/>
      <c r="D87" s="143" t="s">
        <v>406</v>
      </c>
      <c r="E87" s="98" t="s">
        <v>591</v>
      </c>
      <c r="F87" s="98" t="s">
        <v>924</v>
      </c>
      <c r="G87" s="98">
        <v>477</v>
      </c>
      <c r="H87" s="98"/>
      <c r="I87" s="98" t="s">
        <v>925</v>
      </c>
      <c r="J87" s="100" t="s">
        <v>592</v>
      </c>
      <c r="K87" s="100"/>
      <c r="L87" s="297"/>
      <c r="M87" s="228"/>
      <c r="N87" s="222"/>
      <c r="O87" s="229"/>
      <c r="P87" s="224">
        <f>VLOOKUP(D87,'MidCap Intra'!$B$11:$C$568,2,0)</f>
        <v>538.70000000000005</v>
      </c>
      <c r="Q87" s="221"/>
      <c r="R87" s="37"/>
      <c r="S87" s="37" t="s">
        <v>593</v>
      </c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</row>
    <row r="88" spans="1:39" ht="14.25" customHeight="1">
      <c r="A88" s="98">
        <v>3</v>
      </c>
      <c r="B88" s="99">
        <v>45271</v>
      </c>
      <c r="C88" s="143"/>
      <c r="D88" s="143" t="s">
        <v>447</v>
      </c>
      <c r="E88" s="98" t="s">
        <v>591</v>
      </c>
      <c r="F88" s="98" t="s">
        <v>1031</v>
      </c>
      <c r="G88" s="98">
        <v>390</v>
      </c>
      <c r="H88" s="98"/>
      <c r="I88" s="98" t="s">
        <v>1006</v>
      </c>
      <c r="J88" s="100" t="s">
        <v>592</v>
      </c>
      <c r="K88" s="100"/>
      <c r="L88" s="297"/>
      <c r="M88" s="228"/>
      <c r="N88" s="222"/>
      <c r="O88" s="229"/>
      <c r="P88" s="224">
        <f>VLOOKUP(D88,'MidCap Intra'!$B$11:$C$568,2,0)</f>
        <v>471.05</v>
      </c>
      <c r="Q88" s="221"/>
      <c r="R88" s="37"/>
      <c r="S88" s="37" t="s">
        <v>593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</row>
    <row r="89" spans="1:39" ht="14.25" customHeight="1">
      <c r="A89" s="98"/>
      <c r="B89" s="99"/>
      <c r="C89" s="143"/>
      <c r="D89" s="143"/>
      <c r="E89" s="98"/>
      <c r="F89" s="98"/>
      <c r="G89" s="98"/>
      <c r="H89" s="98"/>
      <c r="I89" s="98"/>
      <c r="J89" s="100"/>
      <c r="K89" s="100"/>
      <c r="L89" s="297"/>
      <c r="M89" s="228"/>
      <c r="N89" s="222"/>
      <c r="O89" s="229"/>
      <c r="P89" s="221"/>
      <c r="Q89" s="221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</row>
    <row r="90" spans="1:39" ht="12.75" customHeight="1">
      <c r="A90" s="98"/>
      <c r="B90" s="99"/>
      <c r="C90" s="143"/>
      <c r="D90" s="143"/>
      <c r="E90" s="98"/>
      <c r="F90" s="98"/>
      <c r="G90" s="98"/>
      <c r="H90" s="98"/>
      <c r="I90" s="98"/>
      <c r="J90" s="100"/>
      <c r="K90" s="100"/>
      <c r="L90" s="297"/>
      <c r="M90" s="300"/>
      <c r="N90" s="222"/>
      <c r="O90" s="222"/>
      <c r="P90" s="221"/>
      <c r="Q90" s="221"/>
      <c r="S90" s="6"/>
      <c r="T90" s="1"/>
      <c r="U90" s="1"/>
      <c r="V90" s="1"/>
      <c r="W90" s="1"/>
      <c r="X90" s="1"/>
      <c r="Y90" s="1"/>
      <c r="Z90" s="1"/>
    </row>
    <row r="91" spans="1:39" ht="12.75" customHeight="1">
      <c r="A91" s="115" t="s">
        <v>595</v>
      </c>
      <c r="B91" s="115"/>
      <c r="C91" s="115"/>
      <c r="D91" s="115"/>
      <c r="E91" s="37"/>
      <c r="F91" s="122" t="s">
        <v>597</v>
      </c>
      <c r="G91" s="55"/>
      <c r="H91" s="55"/>
      <c r="I91" s="55"/>
      <c r="J91" s="6"/>
      <c r="K91" s="135"/>
      <c r="L91" s="136"/>
      <c r="M91" s="6"/>
      <c r="N91" s="105"/>
      <c r="O91" s="151"/>
      <c r="P91" s="1"/>
      <c r="Q91" s="242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39" ht="12.75" customHeight="1">
      <c r="A92" s="121" t="s">
        <v>596</v>
      </c>
      <c r="B92" s="115"/>
      <c r="C92" s="115"/>
      <c r="D92" s="115"/>
      <c r="E92" s="6"/>
      <c r="F92" s="122" t="s">
        <v>600</v>
      </c>
      <c r="G92" s="6"/>
      <c r="H92" s="6" t="s">
        <v>617</v>
      </c>
      <c r="I92" s="6"/>
      <c r="J92" s="1"/>
      <c r="K92" s="6"/>
      <c r="L92" s="6"/>
      <c r="M92" s="6"/>
      <c r="N92" s="1"/>
      <c r="O92" s="1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39" ht="12.75" customHeight="1">
      <c r="A93" s="121"/>
      <c r="B93" s="115"/>
      <c r="C93" s="115"/>
      <c r="D93" s="115"/>
      <c r="E93" s="6"/>
      <c r="F93" s="122"/>
      <c r="G93" s="6"/>
      <c r="H93" s="6"/>
      <c r="I93" s="6"/>
      <c r="J93" s="1"/>
      <c r="K93" s="6"/>
      <c r="L93" s="6"/>
      <c r="M93" s="6"/>
      <c r="N93" s="1"/>
      <c r="O93" s="1"/>
      <c r="R93" s="1"/>
      <c r="S93" s="55"/>
      <c r="T93" s="1"/>
      <c r="U93" s="1"/>
      <c r="V93" s="1"/>
      <c r="W93" s="1"/>
      <c r="X93" s="1"/>
      <c r="Y93" s="1"/>
      <c r="Z93" s="1"/>
      <c r="AA93" s="1"/>
    </row>
    <row r="94" spans="1:39" ht="12.75" customHeight="1">
      <c r="A94" s="121"/>
      <c r="B94" s="115"/>
      <c r="C94" s="115"/>
      <c r="D94" s="115"/>
      <c r="E94" s="6"/>
      <c r="F94" s="122"/>
      <c r="G94" s="55"/>
      <c r="H94" s="37"/>
      <c r="I94" s="55"/>
      <c r="J94" s="6"/>
      <c r="K94" s="135"/>
      <c r="L94" s="136"/>
      <c r="M94" s="6"/>
      <c r="N94" s="105"/>
      <c r="O94" s="137"/>
      <c r="P94" s="1"/>
      <c r="Q94" s="242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39" ht="12.75" customHeight="1">
      <c r="A95" s="121"/>
      <c r="B95" s="115"/>
      <c r="C95" s="115"/>
      <c r="D95" s="115"/>
      <c r="E95" s="6"/>
      <c r="F95" s="122"/>
      <c r="G95" s="55"/>
      <c r="H95" s="37"/>
      <c r="I95" s="55"/>
      <c r="J95" s="6"/>
      <c r="K95" s="135"/>
      <c r="L95" s="136"/>
      <c r="M95" s="6"/>
      <c r="N95" s="105"/>
      <c r="O95" s="137"/>
      <c r="P95" s="1"/>
      <c r="Q95" s="242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39" ht="12.75" customHeight="1">
      <c r="A96" s="121"/>
      <c r="B96" s="115"/>
      <c r="C96" s="115"/>
      <c r="D96" s="115"/>
      <c r="E96" s="6"/>
      <c r="F96" s="122"/>
      <c r="G96" s="55"/>
      <c r="H96" s="37"/>
      <c r="I96" s="55"/>
      <c r="J96" s="6"/>
      <c r="K96" s="135"/>
      <c r="L96" s="136"/>
      <c r="M96" s="6"/>
      <c r="N96" s="105"/>
      <c r="O96" s="137"/>
      <c r="P96" s="1"/>
      <c r="Q96" s="242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21"/>
      <c r="B97" s="115"/>
      <c r="C97" s="115"/>
      <c r="D97" s="115"/>
      <c r="E97" s="6"/>
      <c r="F97" s="122"/>
      <c r="G97" s="55"/>
      <c r="H97" s="37"/>
      <c r="I97" s="55"/>
      <c r="J97" s="6"/>
      <c r="K97" s="135"/>
      <c r="L97" s="136"/>
      <c r="M97" s="6"/>
      <c r="N97" s="105"/>
      <c r="O97" s="137"/>
      <c r="P97" s="1"/>
      <c r="Q97" s="242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21"/>
      <c r="B98" s="115"/>
      <c r="C98" s="115"/>
      <c r="D98" s="115"/>
      <c r="E98" s="6"/>
      <c r="F98" s="122"/>
      <c r="G98" s="55"/>
      <c r="H98" s="37"/>
      <c r="I98" s="55"/>
      <c r="J98" s="6"/>
      <c r="K98" s="135"/>
      <c r="L98" s="136"/>
      <c r="M98" s="6"/>
      <c r="N98" s="105"/>
      <c r="O98" s="137"/>
      <c r="P98" s="1"/>
      <c r="Q98" s="242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21"/>
      <c r="B99" s="115"/>
      <c r="C99" s="115"/>
      <c r="D99" s="115"/>
      <c r="E99" s="6"/>
      <c r="F99" s="122"/>
      <c r="G99" s="55"/>
      <c r="H99" s="37"/>
      <c r="I99" s="55"/>
      <c r="J99" s="6"/>
      <c r="K99" s="135"/>
      <c r="L99" s="136"/>
      <c r="M99" s="6"/>
      <c r="N99" s="105"/>
      <c r="O99" s="137"/>
      <c r="P99" s="1"/>
      <c r="Q99" s="242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55"/>
      <c r="B100" s="104"/>
      <c r="C100" s="104"/>
      <c r="D100" s="37"/>
      <c r="E100" s="55"/>
      <c r="F100" s="55"/>
      <c r="G100" s="55"/>
      <c r="H100" s="37"/>
      <c r="I100" s="55"/>
      <c r="J100" s="6"/>
      <c r="K100" s="135"/>
      <c r="L100" s="136"/>
      <c r="M100" s="6"/>
      <c r="N100" s="105"/>
      <c r="O100" s="137"/>
      <c r="P100" s="1"/>
      <c r="Q100" s="242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38.25" customHeight="1">
      <c r="A101" s="37"/>
      <c r="B101" s="152" t="s">
        <v>618</v>
      </c>
      <c r="C101" s="152"/>
      <c r="D101" s="152"/>
      <c r="E101" s="152"/>
      <c r="F101" s="6"/>
      <c r="G101" s="6"/>
      <c r="H101" s="131"/>
      <c r="I101" s="6"/>
      <c r="J101" s="131"/>
      <c r="K101" s="132"/>
      <c r="L101" s="6"/>
      <c r="M101" s="6"/>
      <c r="N101" s="1"/>
      <c r="O101" s="1"/>
      <c r="P101" s="1"/>
      <c r="Q101" s="242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94" t="s">
        <v>16</v>
      </c>
      <c r="B102" s="95" t="s">
        <v>566</v>
      </c>
      <c r="C102" s="95"/>
      <c r="D102" s="96" t="s">
        <v>578</v>
      </c>
      <c r="E102" s="95" t="s">
        <v>579</v>
      </c>
      <c r="F102" s="95" t="s">
        <v>580</v>
      </c>
      <c r="G102" s="95" t="s">
        <v>619</v>
      </c>
      <c r="H102" s="95" t="s">
        <v>620</v>
      </c>
      <c r="I102" s="95" t="s">
        <v>583</v>
      </c>
      <c r="J102" s="153" t="s">
        <v>584</v>
      </c>
      <c r="K102" s="95" t="s">
        <v>585</v>
      </c>
      <c r="L102" s="95" t="s">
        <v>621</v>
      </c>
      <c r="M102" s="95" t="s">
        <v>588</v>
      </c>
      <c r="N102" s="96" t="s">
        <v>589</v>
      </c>
      <c r="O102" s="1"/>
      <c r="P102" s="1"/>
      <c r="Q102" s="242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4">
        <v>1</v>
      </c>
      <c r="B103" s="155">
        <v>41579</v>
      </c>
      <c r="C103" s="155"/>
      <c r="D103" s="156" t="s">
        <v>622</v>
      </c>
      <c r="E103" s="157" t="s">
        <v>591</v>
      </c>
      <c r="F103" s="158">
        <v>82</v>
      </c>
      <c r="G103" s="157" t="s">
        <v>623</v>
      </c>
      <c r="H103" s="157">
        <v>100</v>
      </c>
      <c r="I103" s="159">
        <v>100</v>
      </c>
      <c r="J103" s="160" t="s">
        <v>624</v>
      </c>
      <c r="K103" s="161">
        <f t="shared" ref="K103:K155" si="66">H103-F103</f>
        <v>18</v>
      </c>
      <c r="L103" s="162">
        <f t="shared" ref="L103:L155" si="67">K103/F103</f>
        <v>0.21951219512195122</v>
      </c>
      <c r="M103" s="157" t="s">
        <v>594</v>
      </c>
      <c r="N103" s="163">
        <v>42657</v>
      </c>
      <c r="O103" s="1"/>
      <c r="P103" s="1"/>
      <c r="Q103" s="242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2</v>
      </c>
      <c r="B104" s="155">
        <v>41794</v>
      </c>
      <c r="C104" s="155"/>
      <c r="D104" s="156" t="s">
        <v>625</v>
      </c>
      <c r="E104" s="157" t="s">
        <v>603</v>
      </c>
      <c r="F104" s="158">
        <v>257</v>
      </c>
      <c r="G104" s="157" t="s">
        <v>623</v>
      </c>
      <c r="H104" s="157">
        <v>300</v>
      </c>
      <c r="I104" s="159">
        <v>300</v>
      </c>
      <c r="J104" s="160" t="s">
        <v>624</v>
      </c>
      <c r="K104" s="161">
        <f t="shared" si="66"/>
        <v>43</v>
      </c>
      <c r="L104" s="162">
        <f t="shared" si="67"/>
        <v>0.16731517509727625</v>
      </c>
      <c r="M104" s="157" t="s">
        <v>594</v>
      </c>
      <c r="N104" s="163">
        <v>41822</v>
      </c>
      <c r="O104" s="1"/>
      <c r="P104" s="1"/>
      <c r="Q104" s="242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4">
        <v>3</v>
      </c>
      <c r="B105" s="155">
        <v>41828</v>
      </c>
      <c r="C105" s="155"/>
      <c r="D105" s="156" t="s">
        <v>626</v>
      </c>
      <c r="E105" s="157" t="s">
        <v>603</v>
      </c>
      <c r="F105" s="158">
        <v>393</v>
      </c>
      <c r="G105" s="157" t="s">
        <v>623</v>
      </c>
      <c r="H105" s="157">
        <v>468</v>
      </c>
      <c r="I105" s="159">
        <v>468</v>
      </c>
      <c r="J105" s="160" t="s">
        <v>624</v>
      </c>
      <c r="K105" s="161">
        <f t="shared" si="66"/>
        <v>75</v>
      </c>
      <c r="L105" s="162">
        <f t="shared" si="67"/>
        <v>0.19083969465648856</v>
      </c>
      <c r="M105" s="157" t="s">
        <v>594</v>
      </c>
      <c r="N105" s="163">
        <v>41863</v>
      </c>
      <c r="O105" s="1"/>
      <c r="P105" s="1"/>
      <c r="Q105" s="242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4</v>
      </c>
      <c r="B106" s="155">
        <v>41857</v>
      </c>
      <c r="C106" s="155"/>
      <c r="D106" s="156" t="s">
        <v>627</v>
      </c>
      <c r="E106" s="157" t="s">
        <v>603</v>
      </c>
      <c r="F106" s="158">
        <v>205</v>
      </c>
      <c r="G106" s="157" t="s">
        <v>623</v>
      </c>
      <c r="H106" s="157">
        <v>275</v>
      </c>
      <c r="I106" s="159">
        <v>250</v>
      </c>
      <c r="J106" s="160" t="s">
        <v>624</v>
      </c>
      <c r="K106" s="161">
        <f t="shared" si="66"/>
        <v>70</v>
      </c>
      <c r="L106" s="162">
        <f t="shared" si="67"/>
        <v>0.34146341463414637</v>
      </c>
      <c r="M106" s="157" t="s">
        <v>594</v>
      </c>
      <c r="N106" s="163">
        <v>41962</v>
      </c>
      <c r="O106" s="1"/>
      <c r="P106" s="1"/>
      <c r="Q106" s="242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5</v>
      </c>
      <c r="B107" s="155">
        <v>41886</v>
      </c>
      <c r="C107" s="155"/>
      <c r="D107" s="156" t="s">
        <v>628</v>
      </c>
      <c r="E107" s="157" t="s">
        <v>603</v>
      </c>
      <c r="F107" s="158">
        <v>162</v>
      </c>
      <c r="G107" s="157" t="s">
        <v>623</v>
      </c>
      <c r="H107" s="157">
        <v>190</v>
      </c>
      <c r="I107" s="159">
        <v>190</v>
      </c>
      <c r="J107" s="160" t="s">
        <v>624</v>
      </c>
      <c r="K107" s="161">
        <f t="shared" si="66"/>
        <v>28</v>
      </c>
      <c r="L107" s="162">
        <f t="shared" si="67"/>
        <v>0.1728395061728395</v>
      </c>
      <c r="M107" s="157" t="s">
        <v>594</v>
      </c>
      <c r="N107" s="163">
        <v>42006</v>
      </c>
      <c r="O107" s="1"/>
      <c r="P107" s="1"/>
      <c r="Q107" s="242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6</v>
      </c>
      <c r="B108" s="155">
        <v>41886</v>
      </c>
      <c r="C108" s="155"/>
      <c r="D108" s="156" t="s">
        <v>629</v>
      </c>
      <c r="E108" s="157" t="s">
        <v>603</v>
      </c>
      <c r="F108" s="158">
        <v>75</v>
      </c>
      <c r="G108" s="157" t="s">
        <v>623</v>
      </c>
      <c r="H108" s="157">
        <v>91.5</v>
      </c>
      <c r="I108" s="159" t="s">
        <v>616</v>
      </c>
      <c r="J108" s="160" t="s">
        <v>630</v>
      </c>
      <c r="K108" s="161">
        <f t="shared" si="66"/>
        <v>16.5</v>
      </c>
      <c r="L108" s="162">
        <f t="shared" si="67"/>
        <v>0.22</v>
      </c>
      <c r="M108" s="157" t="s">
        <v>594</v>
      </c>
      <c r="N108" s="163">
        <v>41954</v>
      </c>
      <c r="O108" s="1"/>
      <c r="P108" s="1"/>
      <c r="Q108" s="242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7</v>
      </c>
      <c r="B109" s="155">
        <v>41913</v>
      </c>
      <c r="C109" s="155"/>
      <c r="D109" s="156" t="s">
        <v>631</v>
      </c>
      <c r="E109" s="157" t="s">
        <v>603</v>
      </c>
      <c r="F109" s="158">
        <v>850</v>
      </c>
      <c r="G109" s="157" t="s">
        <v>623</v>
      </c>
      <c r="H109" s="157">
        <v>982.5</v>
      </c>
      <c r="I109" s="159">
        <v>1050</v>
      </c>
      <c r="J109" s="160" t="s">
        <v>632</v>
      </c>
      <c r="K109" s="161">
        <f t="shared" si="66"/>
        <v>132.5</v>
      </c>
      <c r="L109" s="162">
        <f t="shared" si="67"/>
        <v>0.15588235294117647</v>
      </c>
      <c r="M109" s="157" t="s">
        <v>594</v>
      </c>
      <c r="N109" s="163">
        <v>42039</v>
      </c>
      <c r="O109" s="1"/>
      <c r="P109" s="1"/>
      <c r="Q109" s="242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8</v>
      </c>
      <c r="B110" s="155">
        <v>41913</v>
      </c>
      <c r="C110" s="155"/>
      <c r="D110" s="156" t="s">
        <v>633</v>
      </c>
      <c r="E110" s="157" t="s">
        <v>603</v>
      </c>
      <c r="F110" s="158">
        <v>475</v>
      </c>
      <c r="G110" s="157" t="s">
        <v>623</v>
      </c>
      <c r="H110" s="157">
        <v>515</v>
      </c>
      <c r="I110" s="159">
        <v>600</v>
      </c>
      <c r="J110" s="160" t="s">
        <v>634</v>
      </c>
      <c r="K110" s="161">
        <f t="shared" si="66"/>
        <v>40</v>
      </c>
      <c r="L110" s="162">
        <f t="shared" si="67"/>
        <v>8.4210526315789472E-2</v>
      </c>
      <c r="M110" s="157" t="s">
        <v>594</v>
      </c>
      <c r="N110" s="163">
        <v>41939</v>
      </c>
      <c r="O110" s="1"/>
      <c r="P110" s="1"/>
      <c r="Q110" s="242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9</v>
      </c>
      <c r="B111" s="155">
        <v>41913</v>
      </c>
      <c r="C111" s="155"/>
      <c r="D111" s="156" t="s">
        <v>635</v>
      </c>
      <c r="E111" s="157" t="s">
        <v>603</v>
      </c>
      <c r="F111" s="158">
        <v>86</v>
      </c>
      <c r="G111" s="157" t="s">
        <v>623</v>
      </c>
      <c r="H111" s="157">
        <v>99</v>
      </c>
      <c r="I111" s="159">
        <v>140</v>
      </c>
      <c r="J111" s="160" t="s">
        <v>636</v>
      </c>
      <c r="K111" s="161">
        <f t="shared" si="66"/>
        <v>13</v>
      </c>
      <c r="L111" s="162">
        <f t="shared" si="67"/>
        <v>0.15116279069767441</v>
      </c>
      <c r="M111" s="157" t="s">
        <v>594</v>
      </c>
      <c r="N111" s="163">
        <v>41939</v>
      </c>
      <c r="O111" s="1"/>
      <c r="P111" s="1"/>
      <c r="Q111" s="242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10</v>
      </c>
      <c r="B112" s="155">
        <v>41926</v>
      </c>
      <c r="C112" s="155"/>
      <c r="D112" s="156" t="s">
        <v>637</v>
      </c>
      <c r="E112" s="157" t="s">
        <v>603</v>
      </c>
      <c r="F112" s="158">
        <v>496.6</v>
      </c>
      <c r="G112" s="157" t="s">
        <v>623</v>
      </c>
      <c r="H112" s="157">
        <v>621</v>
      </c>
      <c r="I112" s="159">
        <v>580</v>
      </c>
      <c r="J112" s="160" t="s">
        <v>624</v>
      </c>
      <c r="K112" s="161">
        <f t="shared" si="66"/>
        <v>124.39999999999998</v>
      </c>
      <c r="L112" s="162">
        <f t="shared" si="67"/>
        <v>0.25050342327829234</v>
      </c>
      <c r="M112" s="157" t="s">
        <v>594</v>
      </c>
      <c r="N112" s="163">
        <v>42605</v>
      </c>
      <c r="O112" s="1"/>
      <c r="P112" s="1"/>
      <c r="Q112" s="242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11</v>
      </c>
      <c r="B113" s="155">
        <v>41926</v>
      </c>
      <c r="C113" s="155"/>
      <c r="D113" s="156" t="s">
        <v>638</v>
      </c>
      <c r="E113" s="157" t="s">
        <v>603</v>
      </c>
      <c r="F113" s="158">
        <v>2481.9</v>
      </c>
      <c r="G113" s="157" t="s">
        <v>623</v>
      </c>
      <c r="H113" s="157">
        <v>2840</v>
      </c>
      <c r="I113" s="159">
        <v>2870</v>
      </c>
      <c r="J113" s="160" t="s">
        <v>639</v>
      </c>
      <c r="K113" s="161">
        <f t="shared" si="66"/>
        <v>358.09999999999991</v>
      </c>
      <c r="L113" s="162">
        <f t="shared" si="67"/>
        <v>0.14428462065353154</v>
      </c>
      <c r="M113" s="157" t="s">
        <v>594</v>
      </c>
      <c r="N113" s="163">
        <v>42017</v>
      </c>
      <c r="O113" s="1"/>
      <c r="P113" s="1"/>
      <c r="Q113" s="242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12</v>
      </c>
      <c r="B114" s="155">
        <v>41928</v>
      </c>
      <c r="C114" s="155"/>
      <c r="D114" s="156" t="s">
        <v>640</v>
      </c>
      <c r="E114" s="157" t="s">
        <v>603</v>
      </c>
      <c r="F114" s="158">
        <v>84.5</v>
      </c>
      <c r="G114" s="157" t="s">
        <v>623</v>
      </c>
      <c r="H114" s="157">
        <v>93</v>
      </c>
      <c r="I114" s="159">
        <v>110</v>
      </c>
      <c r="J114" s="160" t="s">
        <v>641</v>
      </c>
      <c r="K114" s="161">
        <f t="shared" si="66"/>
        <v>8.5</v>
      </c>
      <c r="L114" s="162">
        <f t="shared" si="67"/>
        <v>0.10059171597633136</v>
      </c>
      <c r="M114" s="157" t="s">
        <v>594</v>
      </c>
      <c r="N114" s="163">
        <v>41939</v>
      </c>
      <c r="O114" s="1"/>
      <c r="P114" s="1"/>
      <c r="Q114" s="242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13</v>
      </c>
      <c r="B115" s="155">
        <v>41928</v>
      </c>
      <c r="C115" s="155"/>
      <c r="D115" s="156" t="s">
        <v>642</v>
      </c>
      <c r="E115" s="157" t="s">
        <v>603</v>
      </c>
      <c r="F115" s="158">
        <v>401</v>
      </c>
      <c r="G115" s="157" t="s">
        <v>623</v>
      </c>
      <c r="H115" s="157">
        <v>428</v>
      </c>
      <c r="I115" s="159">
        <v>450</v>
      </c>
      <c r="J115" s="160" t="s">
        <v>643</v>
      </c>
      <c r="K115" s="161">
        <f t="shared" si="66"/>
        <v>27</v>
      </c>
      <c r="L115" s="162">
        <f t="shared" si="67"/>
        <v>6.7331670822942641E-2</v>
      </c>
      <c r="M115" s="157" t="s">
        <v>594</v>
      </c>
      <c r="N115" s="163">
        <v>42020</v>
      </c>
      <c r="O115" s="1"/>
      <c r="P115" s="1"/>
      <c r="Q115" s="242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14</v>
      </c>
      <c r="B116" s="155">
        <v>41928</v>
      </c>
      <c r="C116" s="155"/>
      <c r="D116" s="156" t="s">
        <v>644</v>
      </c>
      <c r="E116" s="157" t="s">
        <v>603</v>
      </c>
      <c r="F116" s="158">
        <v>101</v>
      </c>
      <c r="G116" s="157" t="s">
        <v>623</v>
      </c>
      <c r="H116" s="157">
        <v>112</v>
      </c>
      <c r="I116" s="159">
        <v>120</v>
      </c>
      <c r="J116" s="160" t="s">
        <v>645</v>
      </c>
      <c r="K116" s="161">
        <f t="shared" si="66"/>
        <v>11</v>
      </c>
      <c r="L116" s="162">
        <f t="shared" si="67"/>
        <v>0.10891089108910891</v>
      </c>
      <c r="M116" s="157" t="s">
        <v>594</v>
      </c>
      <c r="N116" s="163">
        <v>41939</v>
      </c>
      <c r="O116" s="1"/>
      <c r="P116" s="1"/>
      <c r="Q116" s="242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15</v>
      </c>
      <c r="B117" s="155">
        <v>41954</v>
      </c>
      <c r="C117" s="155"/>
      <c r="D117" s="156" t="s">
        <v>646</v>
      </c>
      <c r="E117" s="157" t="s">
        <v>603</v>
      </c>
      <c r="F117" s="158">
        <v>59</v>
      </c>
      <c r="G117" s="157" t="s">
        <v>623</v>
      </c>
      <c r="H117" s="157">
        <v>76</v>
      </c>
      <c r="I117" s="159">
        <v>76</v>
      </c>
      <c r="J117" s="160" t="s">
        <v>624</v>
      </c>
      <c r="K117" s="161">
        <f t="shared" si="66"/>
        <v>17</v>
      </c>
      <c r="L117" s="162">
        <f t="shared" si="67"/>
        <v>0.28813559322033899</v>
      </c>
      <c r="M117" s="157" t="s">
        <v>594</v>
      </c>
      <c r="N117" s="163">
        <v>43032</v>
      </c>
      <c r="O117" s="1"/>
      <c r="P117" s="1"/>
      <c r="Q117" s="242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16</v>
      </c>
      <c r="B118" s="155">
        <v>41954</v>
      </c>
      <c r="C118" s="155"/>
      <c r="D118" s="156" t="s">
        <v>635</v>
      </c>
      <c r="E118" s="157" t="s">
        <v>603</v>
      </c>
      <c r="F118" s="158">
        <v>99</v>
      </c>
      <c r="G118" s="157" t="s">
        <v>623</v>
      </c>
      <c r="H118" s="157">
        <v>120</v>
      </c>
      <c r="I118" s="159">
        <v>120</v>
      </c>
      <c r="J118" s="160" t="s">
        <v>612</v>
      </c>
      <c r="K118" s="161">
        <f t="shared" si="66"/>
        <v>21</v>
      </c>
      <c r="L118" s="162">
        <f t="shared" si="67"/>
        <v>0.21212121212121213</v>
      </c>
      <c r="M118" s="157" t="s">
        <v>594</v>
      </c>
      <c r="N118" s="163">
        <v>41960</v>
      </c>
      <c r="O118" s="1"/>
      <c r="P118" s="1"/>
      <c r="Q118" s="242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17</v>
      </c>
      <c r="B119" s="155">
        <v>41956</v>
      </c>
      <c r="C119" s="155"/>
      <c r="D119" s="156" t="s">
        <v>647</v>
      </c>
      <c r="E119" s="157" t="s">
        <v>603</v>
      </c>
      <c r="F119" s="158">
        <v>22</v>
      </c>
      <c r="G119" s="157" t="s">
        <v>623</v>
      </c>
      <c r="H119" s="157">
        <v>33.549999999999997</v>
      </c>
      <c r="I119" s="159">
        <v>32</v>
      </c>
      <c r="J119" s="160" t="s">
        <v>648</v>
      </c>
      <c r="K119" s="161">
        <f t="shared" si="66"/>
        <v>11.549999999999997</v>
      </c>
      <c r="L119" s="162">
        <f t="shared" si="67"/>
        <v>0.52499999999999991</v>
      </c>
      <c r="M119" s="157" t="s">
        <v>594</v>
      </c>
      <c r="N119" s="163">
        <v>42188</v>
      </c>
      <c r="O119" s="1"/>
      <c r="P119" s="1"/>
      <c r="Q119" s="242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18</v>
      </c>
      <c r="B120" s="155">
        <v>41976</v>
      </c>
      <c r="C120" s="155"/>
      <c r="D120" s="156" t="s">
        <v>649</v>
      </c>
      <c r="E120" s="157" t="s">
        <v>603</v>
      </c>
      <c r="F120" s="158">
        <v>440</v>
      </c>
      <c r="G120" s="157" t="s">
        <v>623</v>
      </c>
      <c r="H120" s="157">
        <v>520</v>
      </c>
      <c r="I120" s="159">
        <v>520</v>
      </c>
      <c r="J120" s="160" t="s">
        <v>650</v>
      </c>
      <c r="K120" s="161">
        <f t="shared" si="66"/>
        <v>80</v>
      </c>
      <c r="L120" s="162">
        <f t="shared" si="67"/>
        <v>0.18181818181818182</v>
      </c>
      <c r="M120" s="157" t="s">
        <v>594</v>
      </c>
      <c r="N120" s="163">
        <v>42208</v>
      </c>
      <c r="O120" s="1"/>
      <c r="P120" s="1"/>
      <c r="Q120" s="242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19</v>
      </c>
      <c r="B121" s="155">
        <v>41976</v>
      </c>
      <c r="C121" s="155"/>
      <c r="D121" s="156" t="s">
        <v>651</v>
      </c>
      <c r="E121" s="157" t="s">
        <v>603</v>
      </c>
      <c r="F121" s="158">
        <v>360</v>
      </c>
      <c r="G121" s="157" t="s">
        <v>623</v>
      </c>
      <c r="H121" s="157">
        <v>427</v>
      </c>
      <c r="I121" s="159">
        <v>425</v>
      </c>
      <c r="J121" s="160" t="s">
        <v>652</v>
      </c>
      <c r="K121" s="161">
        <f t="shared" si="66"/>
        <v>67</v>
      </c>
      <c r="L121" s="162">
        <f t="shared" si="67"/>
        <v>0.18611111111111112</v>
      </c>
      <c r="M121" s="157" t="s">
        <v>594</v>
      </c>
      <c r="N121" s="163">
        <v>42058</v>
      </c>
      <c r="O121" s="1"/>
      <c r="P121" s="1"/>
      <c r="Q121" s="242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20</v>
      </c>
      <c r="B122" s="155">
        <v>42012</v>
      </c>
      <c r="C122" s="155"/>
      <c r="D122" s="156" t="s">
        <v>653</v>
      </c>
      <c r="E122" s="157" t="s">
        <v>603</v>
      </c>
      <c r="F122" s="158">
        <v>360</v>
      </c>
      <c r="G122" s="157" t="s">
        <v>623</v>
      </c>
      <c r="H122" s="157">
        <v>455</v>
      </c>
      <c r="I122" s="159">
        <v>420</v>
      </c>
      <c r="J122" s="160" t="s">
        <v>654</v>
      </c>
      <c r="K122" s="161">
        <f t="shared" si="66"/>
        <v>95</v>
      </c>
      <c r="L122" s="162">
        <f t="shared" si="67"/>
        <v>0.2638888888888889</v>
      </c>
      <c r="M122" s="157" t="s">
        <v>594</v>
      </c>
      <c r="N122" s="163">
        <v>42024</v>
      </c>
      <c r="O122" s="1"/>
      <c r="P122" s="1"/>
      <c r="Q122" s="242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21</v>
      </c>
      <c r="B123" s="155">
        <v>42012</v>
      </c>
      <c r="C123" s="155"/>
      <c r="D123" s="156" t="s">
        <v>655</v>
      </c>
      <c r="E123" s="157" t="s">
        <v>603</v>
      </c>
      <c r="F123" s="158">
        <v>130</v>
      </c>
      <c r="G123" s="157"/>
      <c r="H123" s="157">
        <v>175.5</v>
      </c>
      <c r="I123" s="159">
        <v>165</v>
      </c>
      <c r="J123" s="160" t="s">
        <v>656</v>
      </c>
      <c r="K123" s="161">
        <f t="shared" si="66"/>
        <v>45.5</v>
      </c>
      <c r="L123" s="162">
        <f t="shared" si="67"/>
        <v>0.35</v>
      </c>
      <c r="M123" s="157" t="s">
        <v>594</v>
      </c>
      <c r="N123" s="163">
        <v>43088</v>
      </c>
      <c r="O123" s="1"/>
      <c r="P123" s="1"/>
      <c r="Q123" s="242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22</v>
      </c>
      <c r="B124" s="155">
        <v>42040</v>
      </c>
      <c r="C124" s="155"/>
      <c r="D124" s="156" t="s">
        <v>403</v>
      </c>
      <c r="E124" s="157" t="s">
        <v>591</v>
      </c>
      <c r="F124" s="158">
        <v>98</v>
      </c>
      <c r="G124" s="157"/>
      <c r="H124" s="157">
        <v>120</v>
      </c>
      <c r="I124" s="159">
        <v>120</v>
      </c>
      <c r="J124" s="160" t="s">
        <v>624</v>
      </c>
      <c r="K124" s="161">
        <f t="shared" si="66"/>
        <v>22</v>
      </c>
      <c r="L124" s="162">
        <f t="shared" si="67"/>
        <v>0.22448979591836735</v>
      </c>
      <c r="M124" s="157" t="s">
        <v>594</v>
      </c>
      <c r="N124" s="163">
        <v>42753</v>
      </c>
      <c r="O124" s="1"/>
      <c r="P124" s="1"/>
      <c r="Q124" s="242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23</v>
      </c>
      <c r="B125" s="155">
        <v>42040</v>
      </c>
      <c r="C125" s="155"/>
      <c r="D125" s="156" t="s">
        <v>657</v>
      </c>
      <c r="E125" s="157" t="s">
        <v>591</v>
      </c>
      <c r="F125" s="158">
        <v>196</v>
      </c>
      <c r="G125" s="157"/>
      <c r="H125" s="157">
        <v>262</v>
      </c>
      <c r="I125" s="159">
        <v>255</v>
      </c>
      <c r="J125" s="160" t="s">
        <v>624</v>
      </c>
      <c r="K125" s="161">
        <f t="shared" si="66"/>
        <v>66</v>
      </c>
      <c r="L125" s="162">
        <f t="shared" si="67"/>
        <v>0.33673469387755101</v>
      </c>
      <c r="M125" s="157" t="s">
        <v>594</v>
      </c>
      <c r="N125" s="163">
        <v>42599</v>
      </c>
      <c r="O125" s="1"/>
      <c r="P125" s="1"/>
      <c r="Q125" s="242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64">
        <v>24</v>
      </c>
      <c r="B126" s="165">
        <v>42067</v>
      </c>
      <c r="C126" s="165"/>
      <c r="D126" s="166" t="s">
        <v>402</v>
      </c>
      <c r="E126" s="167" t="s">
        <v>591</v>
      </c>
      <c r="F126" s="168">
        <v>235</v>
      </c>
      <c r="G126" s="168"/>
      <c r="H126" s="169">
        <v>77</v>
      </c>
      <c r="I126" s="169" t="s">
        <v>658</v>
      </c>
      <c r="J126" s="170" t="s">
        <v>659</v>
      </c>
      <c r="K126" s="171">
        <f t="shared" si="66"/>
        <v>-158</v>
      </c>
      <c r="L126" s="172">
        <f t="shared" si="67"/>
        <v>-0.67234042553191486</v>
      </c>
      <c r="M126" s="168" t="s">
        <v>604</v>
      </c>
      <c r="N126" s="165">
        <v>43522</v>
      </c>
      <c r="O126" s="1"/>
      <c r="P126" s="1"/>
      <c r="Q126" s="242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25</v>
      </c>
      <c r="B127" s="155">
        <v>42067</v>
      </c>
      <c r="C127" s="155"/>
      <c r="D127" s="156" t="s">
        <v>660</v>
      </c>
      <c r="E127" s="157" t="s">
        <v>591</v>
      </c>
      <c r="F127" s="158">
        <v>185</v>
      </c>
      <c r="G127" s="157"/>
      <c r="H127" s="157">
        <v>224</v>
      </c>
      <c r="I127" s="159" t="s">
        <v>661</v>
      </c>
      <c r="J127" s="160" t="s">
        <v>624</v>
      </c>
      <c r="K127" s="161">
        <f t="shared" si="66"/>
        <v>39</v>
      </c>
      <c r="L127" s="162">
        <f t="shared" si="67"/>
        <v>0.21081081081081082</v>
      </c>
      <c r="M127" s="157" t="s">
        <v>594</v>
      </c>
      <c r="N127" s="163">
        <v>42647</v>
      </c>
      <c r="O127" s="1"/>
      <c r="P127" s="1"/>
      <c r="Q127" s="242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64">
        <v>26</v>
      </c>
      <c r="B128" s="165">
        <v>42090</v>
      </c>
      <c r="C128" s="165"/>
      <c r="D128" s="173" t="s">
        <v>662</v>
      </c>
      <c r="E128" s="168" t="s">
        <v>591</v>
      </c>
      <c r="F128" s="168">
        <v>49.5</v>
      </c>
      <c r="G128" s="169"/>
      <c r="H128" s="169">
        <v>15.85</v>
      </c>
      <c r="I128" s="169">
        <v>67</v>
      </c>
      <c r="J128" s="170" t="s">
        <v>663</v>
      </c>
      <c r="K128" s="169">
        <f t="shared" si="66"/>
        <v>-33.65</v>
      </c>
      <c r="L128" s="174">
        <f t="shared" si="67"/>
        <v>-0.67979797979797973</v>
      </c>
      <c r="M128" s="168" t="s">
        <v>604</v>
      </c>
      <c r="N128" s="175">
        <v>43627</v>
      </c>
      <c r="O128" s="1"/>
      <c r="P128" s="1"/>
      <c r="Q128" s="242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27</v>
      </c>
      <c r="B129" s="155">
        <v>42093</v>
      </c>
      <c r="C129" s="155"/>
      <c r="D129" s="156" t="s">
        <v>664</v>
      </c>
      <c r="E129" s="157" t="s">
        <v>591</v>
      </c>
      <c r="F129" s="158">
        <v>183.5</v>
      </c>
      <c r="G129" s="157"/>
      <c r="H129" s="157">
        <v>219</v>
      </c>
      <c r="I129" s="159">
        <v>218</v>
      </c>
      <c r="J129" s="160" t="s">
        <v>665</v>
      </c>
      <c r="K129" s="161">
        <f t="shared" si="66"/>
        <v>35.5</v>
      </c>
      <c r="L129" s="162">
        <f t="shared" si="67"/>
        <v>0.19346049046321526</v>
      </c>
      <c r="M129" s="157" t="s">
        <v>594</v>
      </c>
      <c r="N129" s="163">
        <v>42103</v>
      </c>
      <c r="O129" s="1"/>
      <c r="P129" s="1"/>
      <c r="Q129" s="242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28</v>
      </c>
      <c r="B130" s="155">
        <v>42114</v>
      </c>
      <c r="C130" s="155"/>
      <c r="D130" s="156" t="s">
        <v>666</v>
      </c>
      <c r="E130" s="157" t="s">
        <v>591</v>
      </c>
      <c r="F130" s="158">
        <f>(227+237)/2</f>
        <v>232</v>
      </c>
      <c r="G130" s="157"/>
      <c r="H130" s="157">
        <v>298</v>
      </c>
      <c r="I130" s="159">
        <v>298</v>
      </c>
      <c r="J130" s="160" t="s">
        <v>624</v>
      </c>
      <c r="K130" s="161">
        <f t="shared" si="66"/>
        <v>66</v>
      </c>
      <c r="L130" s="162">
        <f t="shared" si="67"/>
        <v>0.28448275862068967</v>
      </c>
      <c r="M130" s="157" t="s">
        <v>594</v>
      </c>
      <c r="N130" s="163">
        <v>42823</v>
      </c>
      <c r="O130" s="1"/>
      <c r="P130" s="1"/>
      <c r="Q130" s="242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29</v>
      </c>
      <c r="B131" s="155">
        <v>42128</v>
      </c>
      <c r="C131" s="155"/>
      <c r="D131" s="156" t="s">
        <v>667</v>
      </c>
      <c r="E131" s="157" t="s">
        <v>603</v>
      </c>
      <c r="F131" s="158">
        <v>385</v>
      </c>
      <c r="G131" s="157"/>
      <c r="H131" s="157">
        <f>212.5+331</f>
        <v>543.5</v>
      </c>
      <c r="I131" s="159">
        <v>510</v>
      </c>
      <c r="J131" s="160" t="s">
        <v>668</v>
      </c>
      <c r="K131" s="161">
        <f t="shared" si="66"/>
        <v>158.5</v>
      </c>
      <c r="L131" s="162">
        <f t="shared" si="67"/>
        <v>0.41168831168831171</v>
      </c>
      <c r="M131" s="157" t="s">
        <v>594</v>
      </c>
      <c r="N131" s="163">
        <v>42235</v>
      </c>
      <c r="O131" s="1"/>
      <c r="P131" s="1"/>
      <c r="Q131" s="242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30</v>
      </c>
      <c r="B132" s="155">
        <v>42128</v>
      </c>
      <c r="C132" s="155"/>
      <c r="D132" s="156" t="s">
        <v>669</v>
      </c>
      <c r="E132" s="157" t="s">
        <v>603</v>
      </c>
      <c r="F132" s="158">
        <v>115.5</v>
      </c>
      <c r="G132" s="157"/>
      <c r="H132" s="157">
        <v>146</v>
      </c>
      <c r="I132" s="159">
        <v>142</v>
      </c>
      <c r="J132" s="160" t="s">
        <v>670</v>
      </c>
      <c r="K132" s="161">
        <f t="shared" si="66"/>
        <v>30.5</v>
      </c>
      <c r="L132" s="162">
        <f t="shared" si="67"/>
        <v>0.26406926406926406</v>
      </c>
      <c r="M132" s="157" t="s">
        <v>594</v>
      </c>
      <c r="N132" s="163">
        <v>42202</v>
      </c>
      <c r="O132" s="1"/>
      <c r="P132" s="1"/>
      <c r="Q132" s="242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31</v>
      </c>
      <c r="B133" s="155">
        <v>42151</v>
      </c>
      <c r="C133" s="155"/>
      <c r="D133" s="156" t="s">
        <v>540</v>
      </c>
      <c r="E133" s="157" t="s">
        <v>603</v>
      </c>
      <c r="F133" s="158">
        <v>237.5</v>
      </c>
      <c r="G133" s="157"/>
      <c r="H133" s="157">
        <v>279.5</v>
      </c>
      <c r="I133" s="159">
        <v>278</v>
      </c>
      <c r="J133" s="160" t="s">
        <v>624</v>
      </c>
      <c r="K133" s="161">
        <f t="shared" si="66"/>
        <v>42</v>
      </c>
      <c r="L133" s="162">
        <f t="shared" si="67"/>
        <v>0.17684210526315788</v>
      </c>
      <c r="M133" s="157" t="s">
        <v>594</v>
      </c>
      <c r="N133" s="163">
        <v>42222</v>
      </c>
      <c r="O133" s="1"/>
      <c r="P133" s="1"/>
      <c r="Q133" s="242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32</v>
      </c>
      <c r="B134" s="155">
        <v>42174</v>
      </c>
      <c r="C134" s="155"/>
      <c r="D134" s="156" t="s">
        <v>642</v>
      </c>
      <c r="E134" s="157" t="s">
        <v>591</v>
      </c>
      <c r="F134" s="158">
        <v>340</v>
      </c>
      <c r="G134" s="157"/>
      <c r="H134" s="157">
        <v>448</v>
      </c>
      <c r="I134" s="159">
        <v>448</v>
      </c>
      <c r="J134" s="160" t="s">
        <v>624</v>
      </c>
      <c r="K134" s="161">
        <f t="shared" si="66"/>
        <v>108</v>
      </c>
      <c r="L134" s="162">
        <f t="shared" si="67"/>
        <v>0.31764705882352939</v>
      </c>
      <c r="M134" s="157" t="s">
        <v>594</v>
      </c>
      <c r="N134" s="163">
        <v>43018</v>
      </c>
      <c r="O134" s="1"/>
      <c r="P134" s="1"/>
      <c r="Q134" s="242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33</v>
      </c>
      <c r="B135" s="155">
        <v>42191</v>
      </c>
      <c r="C135" s="155"/>
      <c r="D135" s="156" t="s">
        <v>671</v>
      </c>
      <c r="E135" s="157" t="s">
        <v>591</v>
      </c>
      <c r="F135" s="158">
        <v>390</v>
      </c>
      <c r="G135" s="157"/>
      <c r="H135" s="157">
        <v>460</v>
      </c>
      <c r="I135" s="159">
        <v>460</v>
      </c>
      <c r="J135" s="160" t="s">
        <v>624</v>
      </c>
      <c r="K135" s="161">
        <f t="shared" si="66"/>
        <v>70</v>
      </c>
      <c r="L135" s="162">
        <f t="shared" si="67"/>
        <v>0.17948717948717949</v>
      </c>
      <c r="M135" s="157" t="s">
        <v>594</v>
      </c>
      <c r="N135" s="163">
        <v>42478</v>
      </c>
      <c r="O135" s="1"/>
      <c r="P135" s="1"/>
      <c r="Q135" s="242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64">
        <v>34</v>
      </c>
      <c r="B136" s="165">
        <v>42195</v>
      </c>
      <c r="C136" s="165"/>
      <c r="D136" s="166" t="s">
        <v>672</v>
      </c>
      <c r="E136" s="167" t="s">
        <v>591</v>
      </c>
      <c r="F136" s="168">
        <v>122.5</v>
      </c>
      <c r="G136" s="168"/>
      <c r="H136" s="169">
        <v>61</v>
      </c>
      <c r="I136" s="169">
        <v>172</v>
      </c>
      <c r="J136" s="170" t="s">
        <v>673</v>
      </c>
      <c r="K136" s="171">
        <f t="shared" si="66"/>
        <v>-61.5</v>
      </c>
      <c r="L136" s="172">
        <f t="shared" si="67"/>
        <v>-0.50204081632653064</v>
      </c>
      <c r="M136" s="168" t="s">
        <v>604</v>
      </c>
      <c r="N136" s="165">
        <v>43333</v>
      </c>
      <c r="O136" s="1"/>
      <c r="P136" s="1"/>
      <c r="Q136" s="242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35</v>
      </c>
      <c r="B137" s="155">
        <v>42219</v>
      </c>
      <c r="C137" s="155"/>
      <c r="D137" s="156" t="s">
        <v>674</v>
      </c>
      <c r="E137" s="157" t="s">
        <v>591</v>
      </c>
      <c r="F137" s="158">
        <v>297.5</v>
      </c>
      <c r="G137" s="157"/>
      <c r="H137" s="157">
        <v>350</v>
      </c>
      <c r="I137" s="159">
        <v>360</v>
      </c>
      <c r="J137" s="160" t="s">
        <v>675</v>
      </c>
      <c r="K137" s="161">
        <f t="shared" si="66"/>
        <v>52.5</v>
      </c>
      <c r="L137" s="162">
        <f t="shared" si="67"/>
        <v>0.17647058823529413</v>
      </c>
      <c r="M137" s="157" t="s">
        <v>594</v>
      </c>
      <c r="N137" s="163">
        <v>42232</v>
      </c>
      <c r="O137" s="1"/>
      <c r="P137" s="1"/>
      <c r="Q137" s="24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36</v>
      </c>
      <c r="B138" s="155">
        <v>42219</v>
      </c>
      <c r="C138" s="155"/>
      <c r="D138" s="156" t="s">
        <v>676</v>
      </c>
      <c r="E138" s="157" t="s">
        <v>591</v>
      </c>
      <c r="F138" s="158">
        <v>115.5</v>
      </c>
      <c r="G138" s="157"/>
      <c r="H138" s="157">
        <v>149</v>
      </c>
      <c r="I138" s="159">
        <v>140</v>
      </c>
      <c r="J138" s="160" t="s">
        <v>677</v>
      </c>
      <c r="K138" s="161">
        <f t="shared" si="66"/>
        <v>33.5</v>
      </c>
      <c r="L138" s="162">
        <f t="shared" si="67"/>
        <v>0.29004329004329005</v>
      </c>
      <c r="M138" s="157" t="s">
        <v>594</v>
      </c>
      <c r="N138" s="163">
        <v>42740</v>
      </c>
      <c r="O138" s="1"/>
      <c r="P138" s="1"/>
      <c r="Q138" s="24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37</v>
      </c>
      <c r="B139" s="155">
        <v>42251</v>
      </c>
      <c r="C139" s="155"/>
      <c r="D139" s="156" t="s">
        <v>540</v>
      </c>
      <c r="E139" s="157" t="s">
        <v>591</v>
      </c>
      <c r="F139" s="158">
        <v>226</v>
      </c>
      <c r="G139" s="157"/>
      <c r="H139" s="157">
        <v>292</v>
      </c>
      <c r="I139" s="159">
        <v>292</v>
      </c>
      <c r="J139" s="160" t="s">
        <v>678</v>
      </c>
      <c r="K139" s="161">
        <f t="shared" si="66"/>
        <v>66</v>
      </c>
      <c r="L139" s="162">
        <f t="shared" si="67"/>
        <v>0.29203539823008851</v>
      </c>
      <c r="M139" s="157" t="s">
        <v>594</v>
      </c>
      <c r="N139" s="163">
        <v>42286</v>
      </c>
      <c r="O139" s="1"/>
      <c r="P139" s="1"/>
      <c r="Q139" s="24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38</v>
      </c>
      <c r="B140" s="155">
        <v>42254</v>
      </c>
      <c r="C140" s="155"/>
      <c r="D140" s="156" t="s">
        <v>666</v>
      </c>
      <c r="E140" s="157" t="s">
        <v>591</v>
      </c>
      <c r="F140" s="158">
        <v>232.5</v>
      </c>
      <c r="G140" s="157"/>
      <c r="H140" s="157">
        <v>312.5</v>
      </c>
      <c r="I140" s="159">
        <v>310</v>
      </c>
      <c r="J140" s="160" t="s">
        <v>624</v>
      </c>
      <c r="K140" s="161">
        <f t="shared" si="66"/>
        <v>80</v>
      </c>
      <c r="L140" s="162">
        <f t="shared" si="67"/>
        <v>0.34408602150537637</v>
      </c>
      <c r="M140" s="157" t="s">
        <v>594</v>
      </c>
      <c r="N140" s="163">
        <v>42823</v>
      </c>
      <c r="O140" s="1"/>
      <c r="P140" s="1"/>
      <c r="Q140" s="24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39</v>
      </c>
      <c r="B141" s="155">
        <v>42268</v>
      </c>
      <c r="C141" s="155"/>
      <c r="D141" s="156" t="s">
        <v>679</v>
      </c>
      <c r="E141" s="157" t="s">
        <v>591</v>
      </c>
      <c r="F141" s="158">
        <v>196.5</v>
      </c>
      <c r="G141" s="157"/>
      <c r="H141" s="157">
        <v>238</v>
      </c>
      <c r="I141" s="159">
        <v>238</v>
      </c>
      <c r="J141" s="160" t="s">
        <v>678</v>
      </c>
      <c r="K141" s="161">
        <f t="shared" si="66"/>
        <v>41.5</v>
      </c>
      <c r="L141" s="162">
        <f t="shared" si="67"/>
        <v>0.21119592875318066</v>
      </c>
      <c r="M141" s="157" t="s">
        <v>594</v>
      </c>
      <c r="N141" s="163">
        <v>42291</v>
      </c>
      <c r="O141" s="1"/>
      <c r="P141" s="1"/>
      <c r="Q141" s="24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40</v>
      </c>
      <c r="B142" s="155">
        <v>42271</v>
      </c>
      <c r="C142" s="155"/>
      <c r="D142" s="156" t="s">
        <v>622</v>
      </c>
      <c r="E142" s="157" t="s">
        <v>591</v>
      </c>
      <c r="F142" s="158">
        <v>65</v>
      </c>
      <c r="G142" s="157"/>
      <c r="H142" s="157">
        <v>82</v>
      </c>
      <c r="I142" s="159">
        <v>82</v>
      </c>
      <c r="J142" s="160" t="s">
        <v>678</v>
      </c>
      <c r="K142" s="161">
        <f t="shared" si="66"/>
        <v>17</v>
      </c>
      <c r="L142" s="162">
        <f t="shared" si="67"/>
        <v>0.26153846153846155</v>
      </c>
      <c r="M142" s="157" t="s">
        <v>594</v>
      </c>
      <c r="N142" s="163">
        <v>42578</v>
      </c>
      <c r="O142" s="1"/>
      <c r="P142" s="1"/>
      <c r="Q142" s="24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41</v>
      </c>
      <c r="B143" s="155">
        <v>42291</v>
      </c>
      <c r="C143" s="155"/>
      <c r="D143" s="156" t="s">
        <v>680</v>
      </c>
      <c r="E143" s="157" t="s">
        <v>591</v>
      </c>
      <c r="F143" s="158">
        <v>144</v>
      </c>
      <c r="G143" s="157"/>
      <c r="H143" s="157">
        <v>182.5</v>
      </c>
      <c r="I143" s="159">
        <v>181</v>
      </c>
      <c r="J143" s="160" t="s">
        <v>678</v>
      </c>
      <c r="K143" s="161">
        <f t="shared" si="66"/>
        <v>38.5</v>
      </c>
      <c r="L143" s="162">
        <f t="shared" si="67"/>
        <v>0.2673611111111111</v>
      </c>
      <c r="M143" s="157" t="s">
        <v>594</v>
      </c>
      <c r="N143" s="163">
        <v>42817</v>
      </c>
      <c r="O143" s="1"/>
      <c r="P143" s="1"/>
      <c r="Q143" s="24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42</v>
      </c>
      <c r="B144" s="155">
        <v>42291</v>
      </c>
      <c r="C144" s="155"/>
      <c r="D144" s="156" t="s">
        <v>681</v>
      </c>
      <c r="E144" s="157" t="s">
        <v>591</v>
      </c>
      <c r="F144" s="158">
        <v>264</v>
      </c>
      <c r="G144" s="157"/>
      <c r="H144" s="157">
        <v>311</v>
      </c>
      <c r="I144" s="159">
        <v>311</v>
      </c>
      <c r="J144" s="160" t="s">
        <v>678</v>
      </c>
      <c r="K144" s="161">
        <f t="shared" si="66"/>
        <v>47</v>
      </c>
      <c r="L144" s="162">
        <f t="shared" si="67"/>
        <v>0.17803030303030304</v>
      </c>
      <c r="M144" s="157" t="s">
        <v>594</v>
      </c>
      <c r="N144" s="163">
        <v>42604</v>
      </c>
      <c r="O144" s="1"/>
      <c r="P144" s="1"/>
      <c r="Q144" s="24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43</v>
      </c>
      <c r="B145" s="155">
        <v>42318</v>
      </c>
      <c r="C145" s="155"/>
      <c r="D145" s="156" t="s">
        <v>682</v>
      </c>
      <c r="E145" s="157" t="s">
        <v>603</v>
      </c>
      <c r="F145" s="158">
        <v>549.5</v>
      </c>
      <c r="G145" s="157"/>
      <c r="H145" s="157">
        <v>630</v>
      </c>
      <c r="I145" s="159">
        <v>630</v>
      </c>
      <c r="J145" s="160" t="s">
        <v>678</v>
      </c>
      <c r="K145" s="161">
        <f t="shared" si="66"/>
        <v>80.5</v>
      </c>
      <c r="L145" s="162">
        <f t="shared" si="67"/>
        <v>0.1464968152866242</v>
      </c>
      <c r="M145" s="157" t="s">
        <v>594</v>
      </c>
      <c r="N145" s="163">
        <v>42419</v>
      </c>
      <c r="O145" s="1"/>
      <c r="P145" s="1"/>
      <c r="Q145" s="24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44</v>
      </c>
      <c r="B146" s="155">
        <v>42342</v>
      </c>
      <c r="C146" s="155"/>
      <c r="D146" s="156" t="s">
        <v>683</v>
      </c>
      <c r="E146" s="157" t="s">
        <v>591</v>
      </c>
      <c r="F146" s="158">
        <v>1027.5</v>
      </c>
      <c r="G146" s="157"/>
      <c r="H146" s="157">
        <v>1315</v>
      </c>
      <c r="I146" s="159">
        <v>1250</v>
      </c>
      <c r="J146" s="160" t="s">
        <v>678</v>
      </c>
      <c r="K146" s="161">
        <f t="shared" si="66"/>
        <v>287.5</v>
      </c>
      <c r="L146" s="162">
        <f t="shared" si="67"/>
        <v>0.27980535279805352</v>
      </c>
      <c r="M146" s="157" t="s">
        <v>594</v>
      </c>
      <c r="N146" s="163">
        <v>43244</v>
      </c>
      <c r="O146" s="1"/>
      <c r="P146" s="1"/>
      <c r="Q146" s="24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45</v>
      </c>
      <c r="B147" s="155">
        <v>42367</v>
      </c>
      <c r="C147" s="155"/>
      <c r="D147" s="156" t="s">
        <v>684</v>
      </c>
      <c r="E147" s="157" t="s">
        <v>591</v>
      </c>
      <c r="F147" s="158">
        <v>465</v>
      </c>
      <c r="G147" s="157"/>
      <c r="H147" s="157">
        <v>540</v>
      </c>
      <c r="I147" s="159">
        <v>540</v>
      </c>
      <c r="J147" s="160" t="s">
        <v>678</v>
      </c>
      <c r="K147" s="161">
        <f t="shared" si="66"/>
        <v>75</v>
      </c>
      <c r="L147" s="162">
        <f t="shared" si="67"/>
        <v>0.16129032258064516</v>
      </c>
      <c r="M147" s="157" t="s">
        <v>594</v>
      </c>
      <c r="N147" s="163">
        <v>42530</v>
      </c>
      <c r="O147" s="1"/>
      <c r="P147" s="1"/>
      <c r="Q147" s="24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46</v>
      </c>
      <c r="B148" s="155">
        <v>42380</v>
      </c>
      <c r="C148" s="155"/>
      <c r="D148" s="156" t="s">
        <v>403</v>
      </c>
      <c r="E148" s="157" t="s">
        <v>603</v>
      </c>
      <c r="F148" s="158">
        <v>81</v>
      </c>
      <c r="G148" s="157"/>
      <c r="H148" s="157">
        <v>110</v>
      </c>
      <c r="I148" s="159">
        <v>110</v>
      </c>
      <c r="J148" s="160" t="s">
        <v>678</v>
      </c>
      <c r="K148" s="161">
        <f t="shared" si="66"/>
        <v>29</v>
      </c>
      <c r="L148" s="162">
        <f t="shared" si="67"/>
        <v>0.35802469135802467</v>
      </c>
      <c r="M148" s="157" t="s">
        <v>594</v>
      </c>
      <c r="N148" s="163">
        <v>42745</v>
      </c>
      <c r="O148" s="1"/>
      <c r="P148" s="1"/>
      <c r="Q148" s="24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47</v>
      </c>
      <c r="B149" s="155">
        <v>42382</v>
      </c>
      <c r="C149" s="155"/>
      <c r="D149" s="156" t="s">
        <v>685</v>
      </c>
      <c r="E149" s="157" t="s">
        <v>603</v>
      </c>
      <c r="F149" s="158">
        <v>417.5</v>
      </c>
      <c r="G149" s="157"/>
      <c r="H149" s="157">
        <v>547</v>
      </c>
      <c r="I149" s="159">
        <v>535</v>
      </c>
      <c r="J149" s="160" t="s">
        <v>678</v>
      </c>
      <c r="K149" s="161">
        <f t="shared" si="66"/>
        <v>129.5</v>
      </c>
      <c r="L149" s="162">
        <f t="shared" si="67"/>
        <v>0.31017964071856285</v>
      </c>
      <c r="M149" s="157" t="s">
        <v>594</v>
      </c>
      <c r="N149" s="163">
        <v>42578</v>
      </c>
      <c r="O149" s="1"/>
      <c r="P149" s="1"/>
      <c r="Q149" s="24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48</v>
      </c>
      <c r="B150" s="155">
        <v>42408</v>
      </c>
      <c r="C150" s="155"/>
      <c r="D150" s="156" t="s">
        <v>686</v>
      </c>
      <c r="E150" s="157" t="s">
        <v>591</v>
      </c>
      <c r="F150" s="158">
        <v>650</v>
      </c>
      <c r="G150" s="157"/>
      <c r="H150" s="157">
        <v>800</v>
      </c>
      <c r="I150" s="159">
        <v>800</v>
      </c>
      <c r="J150" s="160" t="s">
        <v>678</v>
      </c>
      <c r="K150" s="161">
        <f t="shared" si="66"/>
        <v>150</v>
      </c>
      <c r="L150" s="162">
        <f t="shared" si="67"/>
        <v>0.23076923076923078</v>
      </c>
      <c r="M150" s="157" t="s">
        <v>594</v>
      </c>
      <c r="N150" s="163">
        <v>43154</v>
      </c>
      <c r="O150" s="1"/>
      <c r="P150" s="1"/>
      <c r="Q150" s="24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49</v>
      </c>
      <c r="B151" s="155">
        <v>42433</v>
      </c>
      <c r="C151" s="155"/>
      <c r="D151" s="156" t="s">
        <v>237</v>
      </c>
      <c r="E151" s="157" t="s">
        <v>591</v>
      </c>
      <c r="F151" s="158">
        <v>437.5</v>
      </c>
      <c r="G151" s="157"/>
      <c r="H151" s="157">
        <v>504.5</v>
      </c>
      <c r="I151" s="159">
        <v>522</v>
      </c>
      <c r="J151" s="160" t="s">
        <v>687</v>
      </c>
      <c r="K151" s="161">
        <f t="shared" si="66"/>
        <v>67</v>
      </c>
      <c r="L151" s="162">
        <f t="shared" si="67"/>
        <v>0.15314285714285714</v>
      </c>
      <c r="M151" s="157" t="s">
        <v>594</v>
      </c>
      <c r="N151" s="163">
        <v>42480</v>
      </c>
      <c r="O151" s="1"/>
      <c r="P151" s="1"/>
      <c r="Q151" s="24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50</v>
      </c>
      <c r="B152" s="155">
        <v>42438</v>
      </c>
      <c r="C152" s="155"/>
      <c r="D152" s="156" t="s">
        <v>688</v>
      </c>
      <c r="E152" s="157" t="s">
        <v>591</v>
      </c>
      <c r="F152" s="158">
        <v>189.5</v>
      </c>
      <c r="G152" s="157"/>
      <c r="H152" s="157">
        <v>218</v>
      </c>
      <c r="I152" s="159">
        <v>218</v>
      </c>
      <c r="J152" s="160" t="s">
        <v>678</v>
      </c>
      <c r="K152" s="161">
        <f t="shared" si="66"/>
        <v>28.5</v>
      </c>
      <c r="L152" s="162">
        <f t="shared" si="67"/>
        <v>0.15039577836411611</v>
      </c>
      <c r="M152" s="157" t="s">
        <v>594</v>
      </c>
      <c r="N152" s="163">
        <v>43034</v>
      </c>
      <c r="O152" s="1"/>
      <c r="P152" s="1"/>
      <c r="Q152" s="24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64">
        <v>51</v>
      </c>
      <c r="B153" s="165">
        <v>42471</v>
      </c>
      <c r="C153" s="165"/>
      <c r="D153" s="173" t="s">
        <v>689</v>
      </c>
      <c r="E153" s="168" t="s">
        <v>591</v>
      </c>
      <c r="F153" s="168">
        <v>36.5</v>
      </c>
      <c r="G153" s="169"/>
      <c r="H153" s="169">
        <v>15.85</v>
      </c>
      <c r="I153" s="169">
        <v>60</v>
      </c>
      <c r="J153" s="170" t="s">
        <v>690</v>
      </c>
      <c r="K153" s="171">
        <f t="shared" si="66"/>
        <v>-20.65</v>
      </c>
      <c r="L153" s="172">
        <f t="shared" si="67"/>
        <v>-0.5657534246575342</v>
      </c>
      <c r="M153" s="168" t="s">
        <v>604</v>
      </c>
      <c r="N153" s="176">
        <v>43627</v>
      </c>
      <c r="O153" s="1"/>
      <c r="P153" s="1"/>
      <c r="Q153" s="24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52</v>
      </c>
      <c r="B154" s="155">
        <v>42472</v>
      </c>
      <c r="C154" s="155"/>
      <c r="D154" s="156" t="s">
        <v>691</v>
      </c>
      <c r="E154" s="157" t="s">
        <v>591</v>
      </c>
      <c r="F154" s="158">
        <v>93</v>
      </c>
      <c r="G154" s="157"/>
      <c r="H154" s="157">
        <v>149</v>
      </c>
      <c r="I154" s="159">
        <v>140</v>
      </c>
      <c r="J154" s="160" t="s">
        <v>692</v>
      </c>
      <c r="K154" s="161">
        <f t="shared" si="66"/>
        <v>56</v>
      </c>
      <c r="L154" s="162">
        <f t="shared" si="67"/>
        <v>0.60215053763440862</v>
      </c>
      <c r="M154" s="157" t="s">
        <v>594</v>
      </c>
      <c r="N154" s="163">
        <v>42740</v>
      </c>
      <c r="O154" s="1"/>
      <c r="P154" s="1"/>
      <c r="Q154" s="24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53</v>
      </c>
      <c r="B155" s="155">
        <v>42472</v>
      </c>
      <c r="C155" s="155"/>
      <c r="D155" s="156" t="s">
        <v>693</v>
      </c>
      <c r="E155" s="157" t="s">
        <v>591</v>
      </c>
      <c r="F155" s="158">
        <v>130</v>
      </c>
      <c r="G155" s="157"/>
      <c r="H155" s="157">
        <v>150</v>
      </c>
      <c r="I155" s="159" t="s">
        <v>694</v>
      </c>
      <c r="J155" s="160" t="s">
        <v>678</v>
      </c>
      <c r="K155" s="161">
        <f t="shared" si="66"/>
        <v>20</v>
      </c>
      <c r="L155" s="162">
        <f t="shared" si="67"/>
        <v>0.15384615384615385</v>
      </c>
      <c r="M155" s="157" t="s">
        <v>594</v>
      </c>
      <c r="N155" s="163">
        <v>42564</v>
      </c>
      <c r="O155" s="1"/>
      <c r="P155" s="1"/>
      <c r="Q155" s="24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54</v>
      </c>
      <c r="B156" s="155">
        <v>42473</v>
      </c>
      <c r="C156" s="155"/>
      <c r="D156" s="156" t="s">
        <v>695</v>
      </c>
      <c r="E156" s="157" t="s">
        <v>591</v>
      </c>
      <c r="F156" s="158">
        <v>196</v>
      </c>
      <c r="G156" s="157"/>
      <c r="H156" s="157">
        <v>299</v>
      </c>
      <c r="I156" s="159">
        <v>299</v>
      </c>
      <c r="J156" s="160" t="s">
        <v>678</v>
      </c>
      <c r="K156" s="161">
        <v>103</v>
      </c>
      <c r="L156" s="162">
        <v>0.52551020408163296</v>
      </c>
      <c r="M156" s="157" t="s">
        <v>594</v>
      </c>
      <c r="N156" s="163">
        <v>42620</v>
      </c>
      <c r="O156" s="1"/>
      <c r="P156" s="1"/>
      <c r="Q156" s="24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55</v>
      </c>
      <c r="B157" s="155">
        <v>42473</v>
      </c>
      <c r="C157" s="155"/>
      <c r="D157" s="156" t="s">
        <v>696</v>
      </c>
      <c r="E157" s="157" t="s">
        <v>591</v>
      </c>
      <c r="F157" s="158">
        <v>88</v>
      </c>
      <c r="G157" s="157"/>
      <c r="H157" s="157">
        <v>103</v>
      </c>
      <c r="I157" s="159">
        <v>103</v>
      </c>
      <c r="J157" s="160" t="s">
        <v>678</v>
      </c>
      <c r="K157" s="161">
        <v>15</v>
      </c>
      <c r="L157" s="162">
        <v>0.170454545454545</v>
      </c>
      <c r="M157" s="157" t="s">
        <v>594</v>
      </c>
      <c r="N157" s="163">
        <v>42530</v>
      </c>
      <c r="O157" s="1"/>
      <c r="P157" s="1"/>
      <c r="Q157" s="24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56</v>
      </c>
      <c r="B158" s="155">
        <v>42492</v>
      </c>
      <c r="C158" s="155"/>
      <c r="D158" s="156" t="s">
        <v>697</v>
      </c>
      <c r="E158" s="157" t="s">
        <v>591</v>
      </c>
      <c r="F158" s="158">
        <v>127.5</v>
      </c>
      <c r="G158" s="157"/>
      <c r="H158" s="157">
        <v>148</v>
      </c>
      <c r="I158" s="159" t="s">
        <v>698</v>
      </c>
      <c r="J158" s="160" t="s">
        <v>678</v>
      </c>
      <c r="K158" s="161">
        <f t="shared" ref="K158:K162" si="68">H158-F158</f>
        <v>20.5</v>
      </c>
      <c r="L158" s="162">
        <f t="shared" ref="L158:L162" si="69">K158/F158</f>
        <v>0.16078431372549021</v>
      </c>
      <c r="M158" s="157" t="s">
        <v>594</v>
      </c>
      <c r="N158" s="163">
        <v>42564</v>
      </c>
      <c r="O158" s="1"/>
      <c r="P158" s="1"/>
      <c r="Q158" s="24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57</v>
      </c>
      <c r="B159" s="155">
        <v>42493</v>
      </c>
      <c r="C159" s="155"/>
      <c r="D159" s="156" t="s">
        <v>699</v>
      </c>
      <c r="E159" s="157" t="s">
        <v>591</v>
      </c>
      <c r="F159" s="158">
        <v>675</v>
      </c>
      <c r="G159" s="157"/>
      <c r="H159" s="157">
        <v>815</v>
      </c>
      <c r="I159" s="159" t="s">
        <v>700</v>
      </c>
      <c r="J159" s="160" t="s">
        <v>678</v>
      </c>
      <c r="K159" s="161">
        <f t="shared" si="68"/>
        <v>140</v>
      </c>
      <c r="L159" s="162">
        <f t="shared" si="69"/>
        <v>0.2074074074074074</v>
      </c>
      <c r="M159" s="157" t="s">
        <v>594</v>
      </c>
      <c r="N159" s="163">
        <v>43154</v>
      </c>
      <c r="O159" s="1"/>
      <c r="P159" s="1"/>
      <c r="Q159" s="24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64">
        <v>58</v>
      </c>
      <c r="B160" s="165">
        <v>42522</v>
      </c>
      <c r="C160" s="165"/>
      <c r="D160" s="166" t="s">
        <v>701</v>
      </c>
      <c r="E160" s="167" t="s">
        <v>591</v>
      </c>
      <c r="F160" s="168">
        <v>500</v>
      </c>
      <c r="G160" s="168"/>
      <c r="H160" s="169">
        <v>232.5</v>
      </c>
      <c r="I160" s="169" t="s">
        <v>702</v>
      </c>
      <c r="J160" s="170" t="s">
        <v>703</v>
      </c>
      <c r="K160" s="171">
        <f t="shared" si="68"/>
        <v>-267.5</v>
      </c>
      <c r="L160" s="172">
        <f t="shared" si="69"/>
        <v>-0.53500000000000003</v>
      </c>
      <c r="M160" s="168" t="s">
        <v>604</v>
      </c>
      <c r="N160" s="165">
        <v>43735</v>
      </c>
      <c r="O160" s="1"/>
      <c r="P160" s="1"/>
      <c r="Q160" s="24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59</v>
      </c>
      <c r="B161" s="155">
        <v>42527</v>
      </c>
      <c r="C161" s="155"/>
      <c r="D161" s="156" t="s">
        <v>542</v>
      </c>
      <c r="E161" s="157" t="s">
        <v>591</v>
      </c>
      <c r="F161" s="158">
        <v>110</v>
      </c>
      <c r="G161" s="157"/>
      <c r="H161" s="157">
        <v>126.5</v>
      </c>
      <c r="I161" s="159">
        <v>125</v>
      </c>
      <c r="J161" s="160" t="s">
        <v>630</v>
      </c>
      <c r="K161" s="161">
        <f t="shared" si="68"/>
        <v>16.5</v>
      </c>
      <c r="L161" s="162">
        <f t="shared" si="69"/>
        <v>0.15</v>
      </c>
      <c r="M161" s="157" t="s">
        <v>594</v>
      </c>
      <c r="N161" s="163">
        <v>42552</v>
      </c>
      <c r="O161" s="1"/>
      <c r="P161" s="1"/>
      <c r="Q161" s="24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60</v>
      </c>
      <c r="B162" s="155">
        <v>42538</v>
      </c>
      <c r="C162" s="155"/>
      <c r="D162" s="156" t="s">
        <v>704</v>
      </c>
      <c r="E162" s="157" t="s">
        <v>591</v>
      </c>
      <c r="F162" s="158">
        <v>44</v>
      </c>
      <c r="G162" s="157"/>
      <c r="H162" s="157">
        <v>69.5</v>
      </c>
      <c r="I162" s="159">
        <v>69.5</v>
      </c>
      <c r="J162" s="160" t="s">
        <v>705</v>
      </c>
      <c r="K162" s="161">
        <f t="shared" si="68"/>
        <v>25.5</v>
      </c>
      <c r="L162" s="162">
        <f t="shared" si="69"/>
        <v>0.57954545454545459</v>
      </c>
      <c r="M162" s="157" t="s">
        <v>594</v>
      </c>
      <c r="N162" s="163">
        <v>42977</v>
      </c>
      <c r="O162" s="1"/>
      <c r="P162" s="1"/>
      <c r="Q162" s="24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61</v>
      </c>
      <c r="B163" s="155">
        <v>42549</v>
      </c>
      <c r="C163" s="155"/>
      <c r="D163" s="156" t="s">
        <v>706</v>
      </c>
      <c r="E163" s="157" t="s">
        <v>591</v>
      </c>
      <c r="F163" s="158">
        <v>262.5</v>
      </c>
      <c r="G163" s="157"/>
      <c r="H163" s="157">
        <v>340</v>
      </c>
      <c r="I163" s="159">
        <v>333</v>
      </c>
      <c r="J163" s="160" t="s">
        <v>707</v>
      </c>
      <c r="K163" s="161">
        <v>77.5</v>
      </c>
      <c r="L163" s="162">
        <v>0.29523809523809502</v>
      </c>
      <c r="M163" s="157" t="s">
        <v>594</v>
      </c>
      <c r="N163" s="163">
        <v>43017</v>
      </c>
      <c r="O163" s="1"/>
      <c r="P163" s="1"/>
      <c r="Q163" s="24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62</v>
      </c>
      <c r="B164" s="155">
        <v>42549</v>
      </c>
      <c r="C164" s="155"/>
      <c r="D164" s="156" t="s">
        <v>708</v>
      </c>
      <c r="E164" s="157" t="s">
        <v>591</v>
      </c>
      <c r="F164" s="158">
        <v>840</v>
      </c>
      <c r="G164" s="157"/>
      <c r="H164" s="157">
        <v>1230</v>
      </c>
      <c r="I164" s="159">
        <v>1230</v>
      </c>
      <c r="J164" s="160" t="s">
        <v>678</v>
      </c>
      <c r="K164" s="161">
        <v>390</v>
      </c>
      <c r="L164" s="162">
        <v>0.46428571428571402</v>
      </c>
      <c r="M164" s="157" t="s">
        <v>594</v>
      </c>
      <c r="N164" s="163">
        <v>42649</v>
      </c>
      <c r="O164" s="1"/>
      <c r="P164" s="1"/>
      <c r="Q164" s="24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77">
        <v>63</v>
      </c>
      <c r="B165" s="178">
        <v>42556</v>
      </c>
      <c r="C165" s="178"/>
      <c r="D165" s="179" t="s">
        <v>709</v>
      </c>
      <c r="E165" s="180" t="s">
        <v>591</v>
      </c>
      <c r="F165" s="180">
        <v>395</v>
      </c>
      <c r="G165" s="181"/>
      <c r="H165" s="181">
        <f>(468.5+342.5)/2</f>
        <v>405.5</v>
      </c>
      <c r="I165" s="181">
        <v>510</v>
      </c>
      <c r="J165" s="182" t="s">
        <v>710</v>
      </c>
      <c r="K165" s="183">
        <f t="shared" ref="K165:K171" si="70">H165-F165</f>
        <v>10.5</v>
      </c>
      <c r="L165" s="184">
        <f t="shared" ref="L165:L171" si="71">K165/F165</f>
        <v>2.6582278481012658E-2</v>
      </c>
      <c r="M165" s="180" t="s">
        <v>611</v>
      </c>
      <c r="N165" s="178">
        <v>43606</v>
      </c>
      <c r="O165" s="1"/>
      <c r="P165" s="1"/>
      <c r="Q165" s="24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64">
        <v>64</v>
      </c>
      <c r="B166" s="165">
        <v>42584</v>
      </c>
      <c r="C166" s="165"/>
      <c r="D166" s="166" t="s">
        <v>711</v>
      </c>
      <c r="E166" s="167" t="s">
        <v>603</v>
      </c>
      <c r="F166" s="168">
        <f>169.5-12.8</f>
        <v>156.69999999999999</v>
      </c>
      <c r="G166" s="168"/>
      <c r="H166" s="169">
        <v>77</v>
      </c>
      <c r="I166" s="169" t="s">
        <v>712</v>
      </c>
      <c r="J166" s="170" t="s">
        <v>713</v>
      </c>
      <c r="K166" s="171">
        <f t="shared" si="70"/>
        <v>-79.699999999999989</v>
      </c>
      <c r="L166" s="172">
        <f t="shared" si="71"/>
        <v>-0.50861518825781749</v>
      </c>
      <c r="M166" s="168" t="s">
        <v>604</v>
      </c>
      <c r="N166" s="165">
        <v>43522</v>
      </c>
      <c r="O166" s="1"/>
      <c r="P166" s="1"/>
      <c r="Q166" s="24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64">
        <v>65</v>
      </c>
      <c r="B167" s="165">
        <v>42586</v>
      </c>
      <c r="C167" s="165"/>
      <c r="D167" s="166" t="s">
        <v>714</v>
      </c>
      <c r="E167" s="167" t="s">
        <v>591</v>
      </c>
      <c r="F167" s="168">
        <v>400</v>
      </c>
      <c r="G167" s="168"/>
      <c r="H167" s="169">
        <v>305</v>
      </c>
      <c r="I167" s="169">
        <v>475</v>
      </c>
      <c r="J167" s="170" t="s">
        <v>715</v>
      </c>
      <c r="K167" s="171">
        <f t="shared" si="70"/>
        <v>-95</v>
      </c>
      <c r="L167" s="172">
        <f t="shared" si="71"/>
        <v>-0.23749999999999999</v>
      </c>
      <c r="M167" s="168" t="s">
        <v>604</v>
      </c>
      <c r="N167" s="165">
        <v>43606</v>
      </c>
      <c r="O167" s="1"/>
      <c r="P167" s="1"/>
      <c r="Q167" s="24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66</v>
      </c>
      <c r="B168" s="155">
        <v>42593</v>
      </c>
      <c r="C168" s="155"/>
      <c r="D168" s="156" t="s">
        <v>716</v>
      </c>
      <c r="E168" s="157" t="s">
        <v>591</v>
      </c>
      <c r="F168" s="158">
        <v>86.5</v>
      </c>
      <c r="G168" s="157"/>
      <c r="H168" s="157">
        <v>130</v>
      </c>
      <c r="I168" s="159">
        <v>130</v>
      </c>
      <c r="J168" s="160" t="s">
        <v>717</v>
      </c>
      <c r="K168" s="161">
        <f t="shared" si="70"/>
        <v>43.5</v>
      </c>
      <c r="L168" s="162">
        <f t="shared" si="71"/>
        <v>0.50289017341040465</v>
      </c>
      <c r="M168" s="157" t="s">
        <v>594</v>
      </c>
      <c r="N168" s="163">
        <v>43091</v>
      </c>
      <c r="O168" s="1"/>
      <c r="P168" s="1"/>
      <c r="Q168" s="24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64">
        <v>67</v>
      </c>
      <c r="B169" s="165">
        <v>42600</v>
      </c>
      <c r="C169" s="165"/>
      <c r="D169" s="166" t="s">
        <v>122</v>
      </c>
      <c r="E169" s="167" t="s">
        <v>591</v>
      </c>
      <c r="F169" s="168">
        <v>133.5</v>
      </c>
      <c r="G169" s="168"/>
      <c r="H169" s="169">
        <v>126.5</v>
      </c>
      <c r="I169" s="169">
        <v>178</v>
      </c>
      <c r="J169" s="170" t="s">
        <v>718</v>
      </c>
      <c r="K169" s="171">
        <f t="shared" si="70"/>
        <v>-7</v>
      </c>
      <c r="L169" s="172">
        <f t="shared" si="71"/>
        <v>-5.2434456928838954E-2</v>
      </c>
      <c r="M169" s="168" t="s">
        <v>604</v>
      </c>
      <c r="N169" s="165">
        <v>42615</v>
      </c>
      <c r="O169" s="1"/>
      <c r="P169" s="1"/>
      <c r="Q169" s="24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68</v>
      </c>
      <c r="B170" s="155">
        <v>42613</v>
      </c>
      <c r="C170" s="155"/>
      <c r="D170" s="156" t="s">
        <v>719</v>
      </c>
      <c r="E170" s="157" t="s">
        <v>591</v>
      </c>
      <c r="F170" s="158">
        <v>560</v>
      </c>
      <c r="G170" s="157"/>
      <c r="H170" s="157">
        <v>725</v>
      </c>
      <c r="I170" s="159">
        <v>725</v>
      </c>
      <c r="J170" s="160" t="s">
        <v>624</v>
      </c>
      <c r="K170" s="161">
        <f t="shared" si="70"/>
        <v>165</v>
      </c>
      <c r="L170" s="162">
        <f t="shared" si="71"/>
        <v>0.29464285714285715</v>
      </c>
      <c r="M170" s="157" t="s">
        <v>594</v>
      </c>
      <c r="N170" s="163">
        <v>42456</v>
      </c>
      <c r="O170" s="1"/>
      <c r="P170" s="1"/>
      <c r="Q170" s="24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69</v>
      </c>
      <c r="B171" s="155">
        <v>42614</v>
      </c>
      <c r="C171" s="155"/>
      <c r="D171" s="156" t="s">
        <v>720</v>
      </c>
      <c r="E171" s="157" t="s">
        <v>591</v>
      </c>
      <c r="F171" s="158">
        <v>160.5</v>
      </c>
      <c r="G171" s="157"/>
      <c r="H171" s="157">
        <v>210</v>
      </c>
      <c r="I171" s="159">
        <v>210</v>
      </c>
      <c r="J171" s="160" t="s">
        <v>624</v>
      </c>
      <c r="K171" s="161">
        <f t="shared" si="70"/>
        <v>49.5</v>
      </c>
      <c r="L171" s="162">
        <f t="shared" si="71"/>
        <v>0.30841121495327101</v>
      </c>
      <c r="M171" s="157" t="s">
        <v>594</v>
      </c>
      <c r="N171" s="163">
        <v>42871</v>
      </c>
      <c r="O171" s="1"/>
      <c r="P171" s="1"/>
      <c r="Q171" s="24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70</v>
      </c>
      <c r="B172" s="155">
        <v>42646</v>
      </c>
      <c r="C172" s="155"/>
      <c r="D172" s="156" t="s">
        <v>415</v>
      </c>
      <c r="E172" s="157" t="s">
        <v>591</v>
      </c>
      <c r="F172" s="158">
        <v>430</v>
      </c>
      <c r="G172" s="157"/>
      <c r="H172" s="157">
        <v>596</v>
      </c>
      <c r="I172" s="159">
        <v>575</v>
      </c>
      <c r="J172" s="160" t="s">
        <v>721</v>
      </c>
      <c r="K172" s="161">
        <v>166</v>
      </c>
      <c r="L172" s="162">
        <v>0.38604651162790699</v>
      </c>
      <c r="M172" s="157" t="s">
        <v>594</v>
      </c>
      <c r="N172" s="163">
        <v>42769</v>
      </c>
      <c r="O172" s="1"/>
      <c r="P172" s="1"/>
      <c r="Q172" s="24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71</v>
      </c>
      <c r="B173" s="155">
        <v>42657</v>
      </c>
      <c r="C173" s="155"/>
      <c r="D173" s="156" t="s">
        <v>722</v>
      </c>
      <c r="E173" s="157" t="s">
        <v>591</v>
      </c>
      <c r="F173" s="158">
        <v>280</v>
      </c>
      <c r="G173" s="157"/>
      <c r="H173" s="157">
        <v>345</v>
      </c>
      <c r="I173" s="159">
        <v>345</v>
      </c>
      <c r="J173" s="160" t="s">
        <v>624</v>
      </c>
      <c r="K173" s="161">
        <f t="shared" ref="K173:K178" si="72">H173-F173</f>
        <v>65</v>
      </c>
      <c r="L173" s="162">
        <f t="shared" ref="L173:L174" si="73">K173/F173</f>
        <v>0.23214285714285715</v>
      </c>
      <c r="M173" s="157" t="s">
        <v>594</v>
      </c>
      <c r="N173" s="163">
        <v>42814</v>
      </c>
      <c r="O173" s="1"/>
      <c r="P173" s="1"/>
      <c r="Q173" s="24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72</v>
      </c>
      <c r="B174" s="155">
        <v>42657</v>
      </c>
      <c r="C174" s="155"/>
      <c r="D174" s="156" t="s">
        <v>723</v>
      </c>
      <c r="E174" s="157" t="s">
        <v>591</v>
      </c>
      <c r="F174" s="158">
        <v>245</v>
      </c>
      <c r="G174" s="157"/>
      <c r="H174" s="157">
        <v>325.5</v>
      </c>
      <c r="I174" s="159">
        <v>330</v>
      </c>
      <c r="J174" s="160" t="s">
        <v>724</v>
      </c>
      <c r="K174" s="161">
        <f t="shared" si="72"/>
        <v>80.5</v>
      </c>
      <c r="L174" s="162">
        <f t="shared" si="73"/>
        <v>0.32857142857142857</v>
      </c>
      <c r="M174" s="157" t="s">
        <v>594</v>
      </c>
      <c r="N174" s="163">
        <v>42769</v>
      </c>
      <c r="O174" s="1"/>
      <c r="P174" s="1"/>
      <c r="Q174" s="24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73</v>
      </c>
      <c r="B175" s="155">
        <v>42660</v>
      </c>
      <c r="C175" s="155"/>
      <c r="D175" s="156" t="s">
        <v>725</v>
      </c>
      <c r="E175" s="157" t="s">
        <v>591</v>
      </c>
      <c r="F175" s="158">
        <v>125</v>
      </c>
      <c r="G175" s="157"/>
      <c r="H175" s="157">
        <v>160</v>
      </c>
      <c r="I175" s="159">
        <v>160</v>
      </c>
      <c r="J175" s="160" t="s">
        <v>678</v>
      </c>
      <c r="K175" s="161">
        <f t="shared" si="72"/>
        <v>35</v>
      </c>
      <c r="L175" s="162">
        <v>0.28000000000000003</v>
      </c>
      <c r="M175" s="157" t="s">
        <v>594</v>
      </c>
      <c r="N175" s="163">
        <v>42803</v>
      </c>
      <c r="O175" s="1"/>
      <c r="P175" s="1"/>
      <c r="Q175" s="24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74</v>
      </c>
      <c r="B176" s="155">
        <v>42660</v>
      </c>
      <c r="C176" s="155"/>
      <c r="D176" s="156" t="s">
        <v>726</v>
      </c>
      <c r="E176" s="157" t="s">
        <v>591</v>
      </c>
      <c r="F176" s="158">
        <v>114</v>
      </c>
      <c r="G176" s="157"/>
      <c r="H176" s="157">
        <v>145</v>
      </c>
      <c r="I176" s="159">
        <v>145</v>
      </c>
      <c r="J176" s="160" t="s">
        <v>678</v>
      </c>
      <c r="K176" s="161">
        <f t="shared" si="72"/>
        <v>31</v>
      </c>
      <c r="L176" s="162">
        <f t="shared" ref="L176:L178" si="74">K176/F176</f>
        <v>0.27192982456140352</v>
      </c>
      <c r="M176" s="157" t="s">
        <v>594</v>
      </c>
      <c r="N176" s="163">
        <v>42859</v>
      </c>
      <c r="O176" s="1"/>
      <c r="P176" s="1"/>
      <c r="Q176" s="24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75</v>
      </c>
      <c r="B177" s="155">
        <v>42660</v>
      </c>
      <c r="C177" s="155"/>
      <c r="D177" s="156" t="s">
        <v>727</v>
      </c>
      <c r="E177" s="157" t="s">
        <v>591</v>
      </c>
      <c r="F177" s="158">
        <v>212</v>
      </c>
      <c r="G177" s="157"/>
      <c r="H177" s="157">
        <v>280</v>
      </c>
      <c r="I177" s="159">
        <v>276</v>
      </c>
      <c r="J177" s="160" t="s">
        <v>728</v>
      </c>
      <c r="K177" s="161">
        <f t="shared" si="72"/>
        <v>68</v>
      </c>
      <c r="L177" s="162">
        <f t="shared" si="74"/>
        <v>0.32075471698113206</v>
      </c>
      <c r="M177" s="157" t="s">
        <v>594</v>
      </c>
      <c r="N177" s="163">
        <v>42858</v>
      </c>
      <c r="O177" s="1"/>
      <c r="P177" s="1"/>
      <c r="Q177" s="24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76</v>
      </c>
      <c r="B178" s="155">
        <v>42678</v>
      </c>
      <c r="C178" s="155"/>
      <c r="D178" s="156" t="s">
        <v>464</v>
      </c>
      <c r="E178" s="157" t="s">
        <v>591</v>
      </c>
      <c r="F178" s="158">
        <v>155</v>
      </c>
      <c r="G178" s="157"/>
      <c r="H178" s="157">
        <v>210</v>
      </c>
      <c r="I178" s="159">
        <v>210</v>
      </c>
      <c r="J178" s="160" t="s">
        <v>729</v>
      </c>
      <c r="K178" s="161">
        <f t="shared" si="72"/>
        <v>55</v>
      </c>
      <c r="L178" s="162">
        <f t="shared" si="74"/>
        <v>0.35483870967741937</v>
      </c>
      <c r="M178" s="157" t="s">
        <v>594</v>
      </c>
      <c r="N178" s="163">
        <v>42944</v>
      </c>
      <c r="O178" s="1"/>
      <c r="P178" s="1"/>
      <c r="Q178" s="24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64">
        <v>77</v>
      </c>
      <c r="B179" s="165">
        <v>42710</v>
      </c>
      <c r="C179" s="165"/>
      <c r="D179" s="166" t="s">
        <v>730</v>
      </c>
      <c r="E179" s="167" t="s">
        <v>591</v>
      </c>
      <c r="F179" s="168">
        <v>150.5</v>
      </c>
      <c r="G179" s="168"/>
      <c r="H179" s="169">
        <v>72.5</v>
      </c>
      <c r="I179" s="169">
        <v>174</v>
      </c>
      <c r="J179" s="170" t="s">
        <v>731</v>
      </c>
      <c r="K179" s="171">
        <v>-78</v>
      </c>
      <c r="L179" s="172">
        <v>-0.51827242524916906</v>
      </c>
      <c r="M179" s="168" t="s">
        <v>604</v>
      </c>
      <c r="N179" s="165">
        <v>43333</v>
      </c>
      <c r="O179" s="1"/>
      <c r="P179" s="1"/>
      <c r="Q179" s="24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78</v>
      </c>
      <c r="B180" s="155">
        <v>42712</v>
      </c>
      <c r="C180" s="155"/>
      <c r="D180" s="156" t="s">
        <v>732</v>
      </c>
      <c r="E180" s="157" t="s">
        <v>591</v>
      </c>
      <c r="F180" s="158">
        <v>380</v>
      </c>
      <c r="G180" s="157"/>
      <c r="H180" s="157">
        <v>478</v>
      </c>
      <c r="I180" s="159">
        <v>468</v>
      </c>
      <c r="J180" s="160" t="s">
        <v>678</v>
      </c>
      <c r="K180" s="161">
        <f t="shared" ref="K180:K182" si="75">H180-F180</f>
        <v>98</v>
      </c>
      <c r="L180" s="162">
        <f t="shared" ref="L180:L182" si="76">K180/F180</f>
        <v>0.25789473684210529</v>
      </c>
      <c r="M180" s="157" t="s">
        <v>594</v>
      </c>
      <c r="N180" s="163">
        <v>43025</v>
      </c>
      <c r="O180" s="1"/>
      <c r="P180" s="1"/>
      <c r="Q180" s="24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79</v>
      </c>
      <c r="B181" s="155">
        <v>42734</v>
      </c>
      <c r="C181" s="155"/>
      <c r="D181" s="156" t="s">
        <v>121</v>
      </c>
      <c r="E181" s="157" t="s">
        <v>591</v>
      </c>
      <c r="F181" s="158">
        <v>305</v>
      </c>
      <c r="G181" s="157"/>
      <c r="H181" s="157">
        <v>375</v>
      </c>
      <c r="I181" s="159">
        <v>375</v>
      </c>
      <c r="J181" s="160" t="s">
        <v>678</v>
      </c>
      <c r="K181" s="161">
        <f t="shared" si="75"/>
        <v>70</v>
      </c>
      <c r="L181" s="162">
        <f t="shared" si="76"/>
        <v>0.22950819672131148</v>
      </c>
      <c r="M181" s="157" t="s">
        <v>594</v>
      </c>
      <c r="N181" s="163">
        <v>42768</v>
      </c>
      <c r="O181" s="1"/>
      <c r="P181" s="1"/>
      <c r="Q181" s="24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80</v>
      </c>
      <c r="B182" s="155">
        <v>42739</v>
      </c>
      <c r="C182" s="155"/>
      <c r="D182" s="156" t="s">
        <v>104</v>
      </c>
      <c r="E182" s="157" t="s">
        <v>591</v>
      </c>
      <c r="F182" s="158">
        <v>99.5</v>
      </c>
      <c r="G182" s="157"/>
      <c r="H182" s="157">
        <v>158</v>
      </c>
      <c r="I182" s="159">
        <v>158</v>
      </c>
      <c r="J182" s="160" t="s">
        <v>678</v>
      </c>
      <c r="K182" s="161">
        <f t="shared" si="75"/>
        <v>58.5</v>
      </c>
      <c r="L182" s="162">
        <f t="shared" si="76"/>
        <v>0.5879396984924623</v>
      </c>
      <c r="M182" s="157" t="s">
        <v>594</v>
      </c>
      <c r="N182" s="163">
        <v>42898</v>
      </c>
      <c r="O182" s="1"/>
      <c r="P182" s="1"/>
      <c r="Q182" s="24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81</v>
      </c>
      <c r="B183" s="155">
        <v>42739</v>
      </c>
      <c r="C183" s="155"/>
      <c r="D183" s="156" t="s">
        <v>104</v>
      </c>
      <c r="E183" s="157" t="s">
        <v>591</v>
      </c>
      <c r="F183" s="158">
        <v>99.5</v>
      </c>
      <c r="G183" s="157"/>
      <c r="H183" s="157">
        <v>158</v>
      </c>
      <c r="I183" s="159">
        <v>158</v>
      </c>
      <c r="J183" s="160" t="s">
        <v>678</v>
      </c>
      <c r="K183" s="161">
        <v>58.5</v>
      </c>
      <c r="L183" s="162">
        <v>0.58793969849246197</v>
      </c>
      <c r="M183" s="157" t="s">
        <v>594</v>
      </c>
      <c r="N183" s="163">
        <v>42898</v>
      </c>
      <c r="O183" s="1"/>
      <c r="P183" s="1"/>
      <c r="Q183" s="24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82</v>
      </c>
      <c r="B184" s="155">
        <v>42786</v>
      </c>
      <c r="C184" s="155"/>
      <c r="D184" s="156" t="s">
        <v>210</v>
      </c>
      <c r="E184" s="157" t="s">
        <v>591</v>
      </c>
      <c r="F184" s="158">
        <v>140.5</v>
      </c>
      <c r="G184" s="157"/>
      <c r="H184" s="157">
        <v>220</v>
      </c>
      <c r="I184" s="159">
        <v>220</v>
      </c>
      <c r="J184" s="160" t="s">
        <v>678</v>
      </c>
      <c r="K184" s="161">
        <f>H184-F184</f>
        <v>79.5</v>
      </c>
      <c r="L184" s="162">
        <f>K184/F184</f>
        <v>0.5658362989323843</v>
      </c>
      <c r="M184" s="157" t="s">
        <v>594</v>
      </c>
      <c r="N184" s="163">
        <v>42864</v>
      </c>
      <c r="O184" s="1"/>
      <c r="P184" s="1"/>
      <c r="Q184" s="24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83</v>
      </c>
      <c r="B185" s="155">
        <v>42786</v>
      </c>
      <c r="C185" s="155"/>
      <c r="D185" s="156" t="s">
        <v>733</v>
      </c>
      <c r="E185" s="157" t="s">
        <v>591</v>
      </c>
      <c r="F185" s="158">
        <v>202.5</v>
      </c>
      <c r="G185" s="157"/>
      <c r="H185" s="157">
        <v>234</v>
      </c>
      <c r="I185" s="159">
        <v>234</v>
      </c>
      <c r="J185" s="160" t="s">
        <v>678</v>
      </c>
      <c r="K185" s="161">
        <v>31.5</v>
      </c>
      <c r="L185" s="162">
        <v>0.155555555555556</v>
      </c>
      <c r="M185" s="157" t="s">
        <v>594</v>
      </c>
      <c r="N185" s="163">
        <v>42836</v>
      </c>
      <c r="O185" s="1"/>
      <c r="P185" s="1"/>
      <c r="Q185" s="242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84</v>
      </c>
      <c r="B186" s="155">
        <v>42818</v>
      </c>
      <c r="C186" s="155"/>
      <c r="D186" s="156" t="s">
        <v>734</v>
      </c>
      <c r="E186" s="157" t="s">
        <v>591</v>
      </c>
      <c r="F186" s="158">
        <v>300.5</v>
      </c>
      <c r="G186" s="157"/>
      <c r="H186" s="157">
        <v>417.5</v>
      </c>
      <c r="I186" s="159">
        <v>420</v>
      </c>
      <c r="J186" s="160" t="s">
        <v>735</v>
      </c>
      <c r="K186" s="161">
        <f>H186-F186</f>
        <v>117</v>
      </c>
      <c r="L186" s="162">
        <f>K186/F186</f>
        <v>0.38935108153078202</v>
      </c>
      <c r="M186" s="157" t="s">
        <v>594</v>
      </c>
      <c r="N186" s="163">
        <v>43070</v>
      </c>
      <c r="O186" s="1"/>
      <c r="P186" s="1"/>
      <c r="Q186" s="242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85</v>
      </c>
      <c r="B187" s="155">
        <v>42818</v>
      </c>
      <c r="C187" s="155"/>
      <c r="D187" s="156" t="s">
        <v>708</v>
      </c>
      <c r="E187" s="157" t="s">
        <v>591</v>
      </c>
      <c r="F187" s="158">
        <v>850</v>
      </c>
      <c r="G187" s="157"/>
      <c r="H187" s="157">
        <v>1042.5</v>
      </c>
      <c r="I187" s="159">
        <v>1023</v>
      </c>
      <c r="J187" s="160" t="s">
        <v>736</v>
      </c>
      <c r="K187" s="161">
        <v>192.5</v>
      </c>
      <c r="L187" s="162">
        <v>0.22647058823529401</v>
      </c>
      <c r="M187" s="157" t="s">
        <v>594</v>
      </c>
      <c r="N187" s="163">
        <v>42830</v>
      </c>
      <c r="O187" s="1"/>
      <c r="P187" s="1"/>
      <c r="Q187" s="242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86</v>
      </c>
      <c r="B188" s="155">
        <v>42830</v>
      </c>
      <c r="C188" s="155"/>
      <c r="D188" s="156" t="s">
        <v>495</v>
      </c>
      <c r="E188" s="157" t="s">
        <v>591</v>
      </c>
      <c r="F188" s="158">
        <v>785</v>
      </c>
      <c r="G188" s="157"/>
      <c r="H188" s="157">
        <v>930</v>
      </c>
      <c r="I188" s="159">
        <v>920</v>
      </c>
      <c r="J188" s="160" t="s">
        <v>737</v>
      </c>
      <c r="K188" s="161">
        <f>H188-F188</f>
        <v>145</v>
      </c>
      <c r="L188" s="162">
        <f>K188/F188</f>
        <v>0.18471337579617833</v>
      </c>
      <c r="M188" s="157" t="s">
        <v>594</v>
      </c>
      <c r="N188" s="163">
        <v>42976</v>
      </c>
      <c r="O188" s="1"/>
      <c r="P188" s="1"/>
      <c r="Q188" s="242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64">
        <v>87</v>
      </c>
      <c r="B189" s="165">
        <v>42831</v>
      </c>
      <c r="C189" s="165"/>
      <c r="D189" s="166" t="s">
        <v>738</v>
      </c>
      <c r="E189" s="167" t="s">
        <v>591</v>
      </c>
      <c r="F189" s="168">
        <v>40</v>
      </c>
      <c r="G189" s="168"/>
      <c r="H189" s="169">
        <v>13.1</v>
      </c>
      <c r="I189" s="169">
        <v>60</v>
      </c>
      <c r="J189" s="170" t="s">
        <v>739</v>
      </c>
      <c r="K189" s="171">
        <v>-26.9</v>
      </c>
      <c r="L189" s="172">
        <v>-0.67249999999999999</v>
      </c>
      <c r="M189" s="168" t="s">
        <v>604</v>
      </c>
      <c r="N189" s="165">
        <v>43138</v>
      </c>
      <c r="O189" s="1"/>
      <c r="P189" s="1"/>
      <c r="Q189" s="242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88</v>
      </c>
      <c r="B190" s="155">
        <v>42837</v>
      </c>
      <c r="C190" s="155"/>
      <c r="D190" s="156" t="s">
        <v>102</v>
      </c>
      <c r="E190" s="157" t="s">
        <v>591</v>
      </c>
      <c r="F190" s="158">
        <v>289.5</v>
      </c>
      <c r="G190" s="157"/>
      <c r="H190" s="157">
        <v>354</v>
      </c>
      <c r="I190" s="159">
        <v>360</v>
      </c>
      <c r="J190" s="160" t="s">
        <v>740</v>
      </c>
      <c r="K190" s="161">
        <f t="shared" ref="K190:K198" si="77">H190-F190</f>
        <v>64.5</v>
      </c>
      <c r="L190" s="162">
        <f t="shared" ref="L190:L198" si="78">K190/F190</f>
        <v>0.22279792746113988</v>
      </c>
      <c r="M190" s="157" t="s">
        <v>594</v>
      </c>
      <c r="N190" s="163">
        <v>43040</v>
      </c>
      <c r="O190" s="1"/>
      <c r="P190" s="1"/>
      <c r="Q190" s="242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89</v>
      </c>
      <c r="B191" s="155">
        <v>42845</v>
      </c>
      <c r="C191" s="155"/>
      <c r="D191" s="156" t="s">
        <v>435</v>
      </c>
      <c r="E191" s="157" t="s">
        <v>591</v>
      </c>
      <c r="F191" s="158">
        <v>700</v>
      </c>
      <c r="G191" s="157"/>
      <c r="H191" s="157">
        <v>840</v>
      </c>
      <c r="I191" s="159">
        <v>840</v>
      </c>
      <c r="J191" s="160" t="s">
        <v>741</v>
      </c>
      <c r="K191" s="161">
        <f t="shared" si="77"/>
        <v>140</v>
      </c>
      <c r="L191" s="162">
        <f t="shared" si="78"/>
        <v>0.2</v>
      </c>
      <c r="M191" s="157" t="s">
        <v>594</v>
      </c>
      <c r="N191" s="163">
        <v>42893</v>
      </c>
      <c r="O191" s="1"/>
      <c r="P191" s="1"/>
      <c r="Q191" s="242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90</v>
      </c>
      <c r="B192" s="155">
        <v>42887</v>
      </c>
      <c r="C192" s="155"/>
      <c r="D192" s="156" t="s">
        <v>742</v>
      </c>
      <c r="E192" s="157" t="s">
        <v>591</v>
      </c>
      <c r="F192" s="158">
        <v>130</v>
      </c>
      <c r="G192" s="157"/>
      <c r="H192" s="157">
        <v>144.25</v>
      </c>
      <c r="I192" s="159">
        <v>170</v>
      </c>
      <c r="J192" s="160" t="s">
        <v>743</v>
      </c>
      <c r="K192" s="161">
        <f t="shared" si="77"/>
        <v>14.25</v>
      </c>
      <c r="L192" s="162">
        <f t="shared" si="78"/>
        <v>0.10961538461538461</v>
      </c>
      <c r="M192" s="157" t="s">
        <v>594</v>
      </c>
      <c r="N192" s="163">
        <v>43675</v>
      </c>
      <c r="O192" s="1"/>
      <c r="P192" s="1"/>
      <c r="Q192" s="242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4">
        <v>91</v>
      </c>
      <c r="B193" s="155">
        <v>42901</v>
      </c>
      <c r="C193" s="155"/>
      <c r="D193" s="156" t="s">
        <v>744</v>
      </c>
      <c r="E193" s="157" t="s">
        <v>591</v>
      </c>
      <c r="F193" s="158">
        <v>214.5</v>
      </c>
      <c r="G193" s="157"/>
      <c r="H193" s="157">
        <v>262</v>
      </c>
      <c r="I193" s="159">
        <v>262</v>
      </c>
      <c r="J193" s="160" t="s">
        <v>613</v>
      </c>
      <c r="K193" s="161">
        <f t="shared" si="77"/>
        <v>47.5</v>
      </c>
      <c r="L193" s="162">
        <f t="shared" si="78"/>
        <v>0.22144522144522144</v>
      </c>
      <c r="M193" s="157" t="s">
        <v>594</v>
      </c>
      <c r="N193" s="163">
        <v>42977</v>
      </c>
      <c r="O193" s="1"/>
      <c r="P193" s="1"/>
      <c r="Q193" s="242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85">
        <v>92</v>
      </c>
      <c r="B194" s="186">
        <v>42933</v>
      </c>
      <c r="C194" s="186"/>
      <c r="D194" s="187" t="s">
        <v>745</v>
      </c>
      <c r="E194" s="188" t="s">
        <v>591</v>
      </c>
      <c r="F194" s="189">
        <v>370</v>
      </c>
      <c r="G194" s="188"/>
      <c r="H194" s="188">
        <v>447.5</v>
      </c>
      <c r="I194" s="190">
        <v>450</v>
      </c>
      <c r="J194" s="191" t="s">
        <v>678</v>
      </c>
      <c r="K194" s="161">
        <f t="shared" si="77"/>
        <v>77.5</v>
      </c>
      <c r="L194" s="192">
        <f t="shared" si="78"/>
        <v>0.20945945945945946</v>
      </c>
      <c r="M194" s="188" t="s">
        <v>594</v>
      </c>
      <c r="N194" s="193">
        <v>43035</v>
      </c>
      <c r="O194" s="1"/>
      <c r="P194" s="1"/>
      <c r="Q194" s="242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85">
        <v>93</v>
      </c>
      <c r="B195" s="186">
        <v>42943</v>
      </c>
      <c r="C195" s="186"/>
      <c r="D195" s="187" t="s">
        <v>208</v>
      </c>
      <c r="E195" s="188" t="s">
        <v>591</v>
      </c>
      <c r="F195" s="189">
        <v>657.5</v>
      </c>
      <c r="G195" s="188"/>
      <c r="H195" s="188">
        <v>825</v>
      </c>
      <c r="I195" s="190">
        <v>820</v>
      </c>
      <c r="J195" s="191" t="s">
        <v>678</v>
      </c>
      <c r="K195" s="161">
        <f t="shared" si="77"/>
        <v>167.5</v>
      </c>
      <c r="L195" s="192">
        <f t="shared" si="78"/>
        <v>0.25475285171102663</v>
      </c>
      <c r="M195" s="188" t="s">
        <v>594</v>
      </c>
      <c r="N195" s="193">
        <v>43090</v>
      </c>
      <c r="O195" s="1"/>
      <c r="P195" s="1"/>
      <c r="Q195" s="242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4">
        <v>94</v>
      </c>
      <c r="B196" s="155">
        <v>42964</v>
      </c>
      <c r="C196" s="155"/>
      <c r="D196" s="156" t="s">
        <v>383</v>
      </c>
      <c r="E196" s="157" t="s">
        <v>591</v>
      </c>
      <c r="F196" s="158">
        <v>605</v>
      </c>
      <c r="G196" s="157"/>
      <c r="H196" s="157">
        <v>750</v>
      </c>
      <c r="I196" s="159">
        <v>750</v>
      </c>
      <c r="J196" s="160" t="s">
        <v>737</v>
      </c>
      <c r="K196" s="161">
        <f t="shared" si="77"/>
        <v>145</v>
      </c>
      <c r="L196" s="162">
        <f t="shared" si="78"/>
        <v>0.23966942148760331</v>
      </c>
      <c r="M196" s="157" t="s">
        <v>594</v>
      </c>
      <c r="N196" s="163">
        <v>43027</v>
      </c>
      <c r="O196" s="1"/>
      <c r="P196" s="1"/>
      <c r="Q196" s="242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64">
        <v>95</v>
      </c>
      <c r="B197" s="165">
        <v>42979</v>
      </c>
      <c r="C197" s="165"/>
      <c r="D197" s="173" t="s">
        <v>746</v>
      </c>
      <c r="E197" s="168" t="s">
        <v>591</v>
      </c>
      <c r="F197" s="168">
        <v>255</v>
      </c>
      <c r="G197" s="169"/>
      <c r="H197" s="169">
        <v>217.25</v>
      </c>
      <c r="I197" s="169">
        <v>320</v>
      </c>
      <c r="J197" s="170" t="s">
        <v>747</v>
      </c>
      <c r="K197" s="171">
        <f t="shared" si="77"/>
        <v>-37.75</v>
      </c>
      <c r="L197" s="174">
        <f t="shared" si="78"/>
        <v>-0.14803921568627451</v>
      </c>
      <c r="M197" s="168" t="s">
        <v>604</v>
      </c>
      <c r="N197" s="165">
        <v>43661</v>
      </c>
      <c r="O197" s="1"/>
      <c r="P197" s="1"/>
      <c r="Q197" s="242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96</v>
      </c>
      <c r="B198" s="155">
        <v>42997</v>
      </c>
      <c r="C198" s="155"/>
      <c r="D198" s="156" t="s">
        <v>748</v>
      </c>
      <c r="E198" s="157" t="s">
        <v>591</v>
      </c>
      <c r="F198" s="158">
        <v>215</v>
      </c>
      <c r="G198" s="157"/>
      <c r="H198" s="157">
        <v>258</v>
      </c>
      <c r="I198" s="159">
        <v>258</v>
      </c>
      <c r="J198" s="160" t="s">
        <v>678</v>
      </c>
      <c r="K198" s="161">
        <f t="shared" si="77"/>
        <v>43</v>
      </c>
      <c r="L198" s="162">
        <f t="shared" si="78"/>
        <v>0.2</v>
      </c>
      <c r="M198" s="157" t="s">
        <v>594</v>
      </c>
      <c r="N198" s="163">
        <v>43040</v>
      </c>
      <c r="O198" s="1"/>
      <c r="P198" s="1"/>
      <c r="Q198" s="242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97</v>
      </c>
      <c r="B199" s="155">
        <v>42997</v>
      </c>
      <c r="C199" s="155"/>
      <c r="D199" s="156" t="s">
        <v>748</v>
      </c>
      <c r="E199" s="157" t="s">
        <v>591</v>
      </c>
      <c r="F199" s="158">
        <v>215</v>
      </c>
      <c r="G199" s="157"/>
      <c r="H199" s="157">
        <v>258</v>
      </c>
      <c r="I199" s="159">
        <v>258</v>
      </c>
      <c r="J199" s="191" t="s">
        <v>678</v>
      </c>
      <c r="K199" s="161">
        <v>43</v>
      </c>
      <c r="L199" s="162">
        <v>0.2</v>
      </c>
      <c r="M199" s="157" t="s">
        <v>594</v>
      </c>
      <c r="N199" s="163">
        <v>43040</v>
      </c>
      <c r="O199" s="1"/>
      <c r="P199" s="1"/>
      <c r="Q199" s="242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5">
        <v>98</v>
      </c>
      <c r="B200" s="186">
        <v>42998</v>
      </c>
      <c r="C200" s="186"/>
      <c r="D200" s="187" t="s">
        <v>749</v>
      </c>
      <c r="E200" s="188" t="s">
        <v>591</v>
      </c>
      <c r="F200" s="158">
        <v>75</v>
      </c>
      <c r="G200" s="188"/>
      <c r="H200" s="188">
        <v>90</v>
      </c>
      <c r="I200" s="190">
        <v>90</v>
      </c>
      <c r="J200" s="160" t="s">
        <v>750</v>
      </c>
      <c r="K200" s="161">
        <f t="shared" ref="K200:K205" si="79">H200-F200</f>
        <v>15</v>
      </c>
      <c r="L200" s="162">
        <f t="shared" ref="L200:L205" si="80">K200/F200</f>
        <v>0.2</v>
      </c>
      <c r="M200" s="157" t="s">
        <v>594</v>
      </c>
      <c r="N200" s="163">
        <v>43019</v>
      </c>
      <c r="O200" s="1"/>
      <c r="P200" s="1"/>
      <c r="Q200" s="242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5">
        <v>99</v>
      </c>
      <c r="B201" s="186">
        <v>43011</v>
      </c>
      <c r="C201" s="186"/>
      <c r="D201" s="187" t="s">
        <v>751</v>
      </c>
      <c r="E201" s="188" t="s">
        <v>591</v>
      </c>
      <c r="F201" s="189">
        <v>315</v>
      </c>
      <c r="G201" s="188"/>
      <c r="H201" s="188">
        <v>392</v>
      </c>
      <c r="I201" s="190">
        <v>384</v>
      </c>
      <c r="J201" s="191" t="s">
        <v>752</v>
      </c>
      <c r="K201" s="161">
        <f t="shared" si="79"/>
        <v>77</v>
      </c>
      <c r="L201" s="192">
        <f t="shared" si="80"/>
        <v>0.24444444444444444</v>
      </c>
      <c r="M201" s="188" t="s">
        <v>594</v>
      </c>
      <c r="N201" s="193">
        <v>43017</v>
      </c>
      <c r="O201" s="1"/>
      <c r="P201" s="1"/>
      <c r="Q201" s="242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5">
        <v>100</v>
      </c>
      <c r="B202" s="186">
        <v>43013</v>
      </c>
      <c r="C202" s="186"/>
      <c r="D202" s="187" t="s">
        <v>468</v>
      </c>
      <c r="E202" s="188" t="s">
        <v>591</v>
      </c>
      <c r="F202" s="189">
        <v>145</v>
      </c>
      <c r="G202" s="188"/>
      <c r="H202" s="188">
        <v>179</v>
      </c>
      <c r="I202" s="190">
        <v>180</v>
      </c>
      <c r="J202" s="191" t="s">
        <v>753</v>
      </c>
      <c r="K202" s="161">
        <f t="shared" si="79"/>
        <v>34</v>
      </c>
      <c r="L202" s="192">
        <f t="shared" si="80"/>
        <v>0.23448275862068965</v>
      </c>
      <c r="M202" s="188" t="s">
        <v>594</v>
      </c>
      <c r="N202" s="193">
        <v>43025</v>
      </c>
      <c r="O202" s="1"/>
      <c r="P202" s="1"/>
      <c r="Q202" s="242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5">
        <v>101</v>
      </c>
      <c r="B203" s="186">
        <v>43014</v>
      </c>
      <c r="C203" s="186"/>
      <c r="D203" s="187" t="s">
        <v>358</v>
      </c>
      <c r="E203" s="188" t="s">
        <v>591</v>
      </c>
      <c r="F203" s="189">
        <v>256</v>
      </c>
      <c r="G203" s="188"/>
      <c r="H203" s="188">
        <v>323</v>
      </c>
      <c r="I203" s="190">
        <v>320</v>
      </c>
      <c r="J203" s="191" t="s">
        <v>678</v>
      </c>
      <c r="K203" s="161">
        <f t="shared" si="79"/>
        <v>67</v>
      </c>
      <c r="L203" s="192">
        <f t="shared" si="80"/>
        <v>0.26171875</v>
      </c>
      <c r="M203" s="188" t="s">
        <v>594</v>
      </c>
      <c r="N203" s="193">
        <v>43067</v>
      </c>
      <c r="O203" s="1"/>
      <c r="P203" s="1"/>
      <c r="Q203" s="242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85">
        <v>102</v>
      </c>
      <c r="B204" s="186">
        <v>43017</v>
      </c>
      <c r="C204" s="186"/>
      <c r="D204" s="187" t="s">
        <v>372</v>
      </c>
      <c r="E204" s="188" t="s">
        <v>591</v>
      </c>
      <c r="F204" s="189">
        <v>137.5</v>
      </c>
      <c r="G204" s="188"/>
      <c r="H204" s="188">
        <v>184</v>
      </c>
      <c r="I204" s="190">
        <v>183</v>
      </c>
      <c r="J204" s="191" t="s">
        <v>754</v>
      </c>
      <c r="K204" s="161">
        <f t="shared" si="79"/>
        <v>46.5</v>
      </c>
      <c r="L204" s="192">
        <f t="shared" si="80"/>
        <v>0.33818181818181819</v>
      </c>
      <c r="M204" s="188" t="s">
        <v>594</v>
      </c>
      <c r="N204" s="193">
        <v>43108</v>
      </c>
      <c r="O204" s="1"/>
      <c r="P204" s="1"/>
      <c r="Q204" s="242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85">
        <v>103</v>
      </c>
      <c r="B205" s="186">
        <v>43018</v>
      </c>
      <c r="C205" s="186"/>
      <c r="D205" s="187" t="s">
        <v>755</v>
      </c>
      <c r="E205" s="188" t="s">
        <v>591</v>
      </c>
      <c r="F205" s="189">
        <v>125.5</v>
      </c>
      <c r="G205" s="188"/>
      <c r="H205" s="188">
        <v>158</v>
      </c>
      <c r="I205" s="190">
        <v>155</v>
      </c>
      <c r="J205" s="191" t="s">
        <v>756</v>
      </c>
      <c r="K205" s="161">
        <f t="shared" si="79"/>
        <v>32.5</v>
      </c>
      <c r="L205" s="192">
        <f t="shared" si="80"/>
        <v>0.25896414342629481</v>
      </c>
      <c r="M205" s="188" t="s">
        <v>594</v>
      </c>
      <c r="N205" s="193">
        <v>43067</v>
      </c>
      <c r="O205" s="1"/>
      <c r="P205" s="1"/>
      <c r="Q205" s="242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85">
        <v>104</v>
      </c>
      <c r="B206" s="186">
        <v>43018</v>
      </c>
      <c r="C206" s="186"/>
      <c r="D206" s="187" t="s">
        <v>757</v>
      </c>
      <c r="E206" s="188" t="s">
        <v>591</v>
      </c>
      <c r="F206" s="189">
        <v>895</v>
      </c>
      <c r="G206" s="188"/>
      <c r="H206" s="188">
        <v>1122.5</v>
      </c>
      <c r="I206" s="190">
        <v>1078</v>
      </c>
      <c r="J206" s="191" t="s">
        <v>758</v>
      </c>
      <c r="K206" s="161">
        <v>227.5</v>
      </c>
      <c r="L206" s="192">
        <v>0.25418994413407803</v>
      </c>
      <c r="M206" s="188" t="s">
        <v>594</v>
      </c>
      <c r="N206" s="193">
        <v>43117</v>
      </c>
      <c r="O206" s="1"/>
      <c r="P206" s="1"/>
      <c r="Q206" s="242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5">
        <v>105</v>
      </c>
      <c r="B207" s="186">
        <v>43020</v>
      </c>
      <c r="C207" s="186"/>
      <c r="D207" s="187" t="s">
        <v>367</v>
      </c>
      <c r="E207" s="188" t="s">
        <v>591</v>
      </c>
      <c r="F207" s="189">
        <v>525</v>
      </c>
      <c r="G207" s="188"/>
      <c r="H207" s="188">
        <v>629</v>
      </c>
      <c r="I207" s="190">
        <v>629</v>
      </c>
      <c r="J207" s="191" t="s">
        <v>678</v>
      </c>
      <c r="K207" s="161">
        <v>104</v>
      </c>
      <c r="L207" s="192">
        <v>0.19809523809523799</v>
      </c>
      <c r="M207" s="188" t="s">
        <v>594</v>
      </c>
      <c r="N207" s="193">
        <v>43119</v>
      </c>
      <c r="O207" s="1"/>
      <c r="P207" s="1"/>
      <c r="Q207" s="242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5">
        <v>106</v>
      </c>
      <c r="B208" s="186">
        <v>43046</v>
      </c>
      <c r="C208" s="186"/>
      <c r="D208" s="187" t="s">
        <v>408</v>
      </c>
      <c r="E208" s="188" t="s">
        <v>591</v>
      </c>
      <c r="F208" s="189">
        <v>740</v>
      </c>
      <c r="G208" s="188"/>
      <c r="H208" s="188">
        <v>892.5</v>
      </c>
      <c r="I208" s="190">
        <v>900</v>
      </c>
      <c r="J208" s="191" t="s">
        <v>759</v>
      </c>
      <c r="K208" s="161">
        <f t="shared" ref="K208:K210" si="81">H208-F208</f>
        <v>152.5</v>
      </c>
      <c r="L208" s="192">
        <f t="shared" ref="L208:L210" si="82">K208/F208</f>
        <v>0.20608108108108109</v>
      </c>
      <c r="M208" s="188" t="s">
        <v>594</v>
      </c>
      <c r="N208" s="193">
        <v>43052</v>
      </c>
      <c r="O208" s="1"/>
      <c r="P208" s="1"/>
      <c r="Q208" s="242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4">
        <v>107</v>
      </c>
      <c r="B209" s="155">
        <v>43073</v>
      </c>
      <c r="C209" s="155"/>
      <c r="D209" s="156" t="s">
        <v>760</v>
      </c>
      <c r="E209" s="157" t="s">
        <v>591</v>
      </c>
      <c r="F209" s="158">
        <v>118.5</v>
      </c>
      <c r="G209" s="157"/>
      <c r="H209" s="157">
        <v>143.5</v>
      </c>
      <c r="I209" s="159">
        <v>145</v>
      </c>
      <c r="J209" s="160" t="s">
        <v>761</v>
      </c>
      <c r="K209" s="161">
        <f t="shared" si="81"/>
        <v>25</v>
      </c>
      <c r="L209" s="162">
        <f t="shared" si="82"/>
        <v>0.2109704641350211</v>
      </c>
      <c r="M209" s="157" t="s">
        <v>594</v>
      </c>
      <c r="N209" s="163">
        <v>43097</v>
      </c>
      <c r="O209" s="1"/>
      <c r="P209" s="1"/>
      <c r="Q209" s="242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64">
        <v>108</v>
      </c>
      <c r="B210" s="165">
        <v>43090</v>
      </c>
      <c r="C210" s="165"/>
      <c r="D210" s="166" t="s">
        <v>440</v>
      </c>
      <c r="E210" s="167" t="s">
        <v>591</v>
      </c>
      <c r="F210" s="168">
        <v>715</v>
      </c>
      <c r="G210" s="168"/>
      <c r="H210" s="169">
        <v>500</v>
      </c>
      <c r="I210" s="169">
        <v>872</v>
      </c>
      <c r="J210" s="170" t="s">
        <v>762</v>
      </c>
      <c r="K210" s="171">
        <f t="shared" si="81"/>
        <v>-215</v>
      </c>
      <c r="L210" s="172">
        <f t="shared" si="82"/>
        <v>-0.30069930069930068</v>
      </c>
      <c r="M210" s="168" t="s">
        <v>604</v>
      </c>
      <c r="N210" s="165">
        <v>43670</v>
      </c>
      <c r="O210" s="1"/>
      <c r="P210" s="1"/>
      <c r="Q210" s="242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4">
        <v>109</v>
      </c>
      <c r="B211" s="155">
        <v>43098</v>
      </c>
      <c r="C211" s="155"/>
      <c r="D211" s="156" t="s">
        <v>751</v>
      </c>
      <c r="E211" s="157" t="s">
        <v>591</v>
      </c>
      <c r="F211" s="158">
        <v>435</v>
      </c>
      <c r="G211" s="157"/>
      <c r="H211" s="157">
        <v>542.5</v>
      </c>
      <c r="I211" s="159">
        <v>539</v>
      </c>
      <c r="J211" s="160" t="s">
        <v>678</v>
      </c>
      <c r="K211" s="161">
        <v>107.5</v>
      </c>
      <c r="L211" s="162">
        <v>0.247126436781609</v>
      </c>
      <c r="M211" s="157" t="s">
        <v>594</v>
      </c>
      <c r="N211" s="163">
        <v>43206</v>
      </c>
      <c r="O211" s="1"/>
      <c r="P211" s="1"/>
      <c r="Q211" s="242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4">
        <v>110</v>
      </c>
      <c r="B212" s="155">
        <v>43098</v>
      </c>
      <c r="C212" s="155"/>
      <c r="D212" s="156" t="s">
        <v>560</v>
      </c>
      <c r="E212" s="157" t="s">
        <v>591</v>
      </c>
      <c r="F212" s="158">
        <v>885</v>
      </c>
      <c r="G212" s="157"/>
      <c r="H212" s="157">
        <v>1090</v>
      </c>
      <c r="I212" s="159">
        <v>1084</v>
      </c>
      <c r="J212" s="160" t="s">
        <v>678</v>
      </c>
      <c r="K212" s="161">
        <v>205</v>
      </c>
      <c r="L212" s="162">
        <v>0.23163841807909599</v>
      </c>
      <c r="M212" s="157" t="s">
        <v>594</v>
      </c>
      <c r="N212" s="163">
        <v>43213</v>
      </c>
      <c r="O212" s="1"/>
      <c r="P212" s="1"/>
      <c r="Q212" s="242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94">
        <v>111</v>
      </c>
      <c r="B213" s="195">
        <v>43192</v>
      </c>
      <c r="C213" s="195"/>
      <c r="D213" s="173" t="s">
        <v>763</v>
      </c>
      <c r="E213" s="168" t="s">
        <v>591</v>
      </c>
      <c r="F213" s="196">
        <v>478.5</v>
      </c>
      <c r="G213" s="168"/>
      <c r="H213" s="168">
        <v>442</v>
      </c>
      <c r="I213" s="169">
        <v>613</v>
      </c>
      <c r="J213" s="170" t="s">
        <v>764</v>
      </c>
      <c r="K213" s="171">
        <f t="shared" ref="K213:K216" si="83">H213-F213</f>
        <v>-36.5</v>
      </c>
      <c r="L213" s="172">
        <f t="shared" ref="L213:L216" si="84">K213/F213</f>
        <v>-7.6280041797283177E-2</v>
      </c>
      <c r="M213" s="168" t="s">
        <v>604</v>
      </c>
      <c r="N213" s="165">
        <v>43762</v>
      </c>
      <c r="O213" s="1"/>
      <c r="P213" s="1"/>
      <c r="Q213" s="242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64">
        <v>112</v>
      </c>
      <c r="B214" s="165">
        <v>43194</v>
      </c>
      <c r="C214" s="165"/>
      <c r="D214" s="166" t="s">
        <v>765</v>
      </c>
      <c r="E214" s="167" t="s">
        <v>591</v>
      </c>
      <c r="F214" s="168">
        <f>141.5-7.3</f>
        <v>134.19999999999999</v>
      </c>
      <c r="G214" s="168"/>
      <c r="H214" s="169">
        <v>77</v>
      </c>
      <c r="I214" s="169">
        <v>180</v>
      </c>
      <c r="J214" s="170" t="s">
        <v>766</v>
      </c>
      <c r="K214" s="171">
        <f t="shared" si="83"/>
        <v>-57.199999999999989</v>
      </c>
      <c r="L214" s="172">
        <f t="shared" si="84"/>
        <v>-0.42622950819672129</v>
      </c>
      <c r="M214" s="168" t="s">
        <v>604</v>
      </c>
      <c r="N214" s="165">
        <v>43522</v>
      </c>
      <c r="O214" s="1"/>
      <c r="P214" s="1"/>
      <c r="Q214" s="242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64">
        <v>113</v>
      </c>
      <c r="B215" s="165">
        <v>43209</v>
      </c>
      <c r="C215" s="165"/>
      <c r="D215" s="166" t="s">
        <v>767</v>
      </c>
      <c r="E215" s="167" t="s">
        <v>591</v>
      </c>
      <c r="F215" s="168">
        <v>430</v>
      </c>
      <c r="G215" s="168"/>
      <c r="H215" s="169">
        <v>220</v>
      </c>
      <c r="I215" s="169">
        <v>537</v>
      </c>
      <c r="J215" s="170" t="s">
        <v>768</v>
      </c>
      <c r="K215" s="171">
        <f t="shared" si="83"/>
        <v>-210</v>
      </c>
      <c r="L215" s="172">
        <f t="shared" si="84"/>
        <v>-0.48837209302325579</v>
      </c>
      <c r="M215" s="168" t="s">
        <v>604</v>
      </c>
      <c r="N215" s="165">
        <v>43252</v>
      </c>
      <c r="O215" s="1"/>
      <c r="P215" s="1"/>
      <c r="Q215" s="242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5">
        <v>114</v>
      </c>
      <c r="B216" s="186">
        <v>43220</v>
      </c>
      <c r="C216" s="186"/>
      <c r="D216" s="187" t="s">
        <v>769</v>
      </c>
      <c r="E216" s="188" t="s">
        <v>591</v>
      </c>
      <c r="F216" s="188">
        <v>153.5</v>
      </c>
      <c r="G216" s="188"/>
      <c r="H216" s="188">
        <v>196</v>
      </c>
      <c r="I216" s="190">
        <v>196</v>
      </c>
      <c r="J216" s="160" t="s">
        <v>770</v>
      </c>
      <c r="K216" s="161">
        <f t="shared" si="83"/>
        <v>42.5</v>
      </c>
      <c r="L216" s="162">
        <f t="shared" si="84"/>
        <v>0.27687296416938112</v>
      </c>
      <c r="M216" s="157" t="s">
        <v>594</v>
      </c>
      <c r="N216" s="163">
        <v>43605</v>
      </c>
      <c r="O216" s="1"/>
      <c r="P216" s="1"/>
      <c r="Q216" s="242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64">
        <v>115</v>
      </c>
      <c r="B217" s="165">
        <v>43306</v>
      </c>
      <c r="C217" s="165"/>
      <c r="D217" s="166" t="s">
        <v>738</v>
      </c>
      <c r="E217" s="167" t="s">
        <v>591</v>
      </c>
      <c r="F217" s="168">
        <v>27.5</v>
      </c>
      <c r="G217" s="168"/>
      <c r="H217" s="169">
        <v>13.1</v>
      </c>
      <c r="I217" s="169">
        <v>60</v>
      </c>
      <c r="J217" s="170" t="s">
        <v>771</v>
      </c>
      <c r="K217" s="171">
        <v>-14.4</v>
      </c>
      <c r="L217" s="172">
        <v>-0.52363636363636401</v>
      </c>
      <c r="M217" s="168" t="s">
        <v>604</v>
      </c>
      <c r="N217" s="165">
        <v>43138</v>
      </c>
      <c r="O217" s="1"/>
      <c r="P217" s="1"/>
      <c r="Q217" s="242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94">
        <v>116</v>
      </c>
      <c r="B218" s="195">
        <v>43318</v>
      </c>
      <c r="C218" s="195"/>
      <c r="D218" s="173" t="s">
        <v>772</v>
      </c>
      <c r="E218" s="168" t="s">
        <v>591</v>
      </c>
      <c r="F218" s="168">
        <v>148.5</v>
      </c>
      <c r="G218" s="168"/>
      <c r="H218" s="168">
        <v>102</v>
      </c>
      <c r="I218" s="169">
        <v>182</v>
      </c>
      <c r="J218" s="170" t="s">
        <v>773</v>
      </c>
      <c r="K218" s="171">
        <f>H218-F218</f>
        <v>-46.5</v>
      </c>
      <c r="L218" s="172">
        <f>K218/F218</f>
        <v>-0.31313131313131315</v>
      </c>
      <c r="M218" s="168" t="s">
        <v>604</v>
      </c>
      <c r="N218" s="165">
        <v>43661</v>
      </c>
      <c r="O218" s="1"/>
      <c r="P218" s="1"/>
      <c r="Q218" s="242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4">
        <v>117</v>
      </c>
      <c r="B219" s="155">
        <v>43335</v>
      </c>
      <c r="C219" s="155"/>
      <c r="D219" s="156" t="s">
        <v>774</v>
      </c>
      <c r="E219" s="157" t="s">
        <v>591</v>
      </c>
      <c r="F219" s="188">
        <v>285</v>
      </c>
      <c r="G219" s="157"/>
      <c r="H219" s="157">
        <v>355</v>
      </c>
      <c r="I219" s="159">
        <v>364</v>
      </c>
      <c r="J219" s="160" t="s">
        <v>775</v>
      </c>
      <c r="K219" s="161">
        <v>70</v>
      </c>
      <c r="L219" s="162">
        <v>0.24561403508771901</v>
      </c>
      <c r="M219" s="157" t="s">
        <v>594</v>
      </c>
      <c r="N219" s="163">
        <v>43455</v>
      </c>
      <c r="O219" s="1"/>
      <c r="P219" s="1"/>
      <c r="Q219" s="242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4">
        <v>118</v>
      </c>
      <c r="B220" s="155">
        <v>43341</v>
      </c>
      <c r="C220" s="155"/>
      <c r="D220" s="156" t="s">
        <v>398</v>
      </c>
      <c r="E220" s="157" t="s">
        <v>591</v>
      </c>
      <c r="F220" s="188">
        <v>525</v>
      </c>
      <c r="G220" s="157"/>
      <c r="H220" s="157">
        <v>585</v>
      </c>
      <c r="I220" s="159">
        <v>635</v>
      </c>
      <c r="J220" s="160" t="s">
        <v>776</v>
      </c>
      <c r="K220" s="161">
        <f t="shared" ref="K220:K271" si="85">H220-F220</f>
        <v>60</v>
      </c>
      <c r="L220" s="162">
        <f t="shared" ref="L220:L271" si="86">K220/F220</f>
        <v>0.11428571428571428</v>
      </c>
      <c r="M220" s="157" t="s">
        <v>594</v>
      </c>
      <c r="N220" s="163">
        <v>43662</v>
      </c>
      <c r="O220" s="1"/>
      <c r="P220" s="1"/>
      <c r="Q220" s="242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4">
        <v>119</v>
      </c>
      <c r="B221" s="155">
        <v>43395</v>
      </c>
      <c r="C221" s="155"/>
      <c r="D221" s="156" t="s">
        <v>383</v>
      </c>
      <c r="E221" s="157" t="s">
        <v>591</v>
      </c>
      <c r="F221" s="188">
        <v>475</v>
      </c>
      <c r="G221" s="157"/>
      <c r="H221" s="157">
        <v>574</v>
      </c>
      <c r="I221" s="159">
        <v>570</v>
      </c>
      <c r="J221" s="160" t="s">
        <v>678</v>
      </c>
      <c r="K221" s="161">
        <f t="shared" si="85"/>
        <v>99</v>
      </c>
      <c r="L221" s="162">
        <f t="shared" si="86"/>
        <v>0.20842105263157895</v>
      </c>
      <c r="M221" s="157" t="s">
        <v>594</v>
      </c>
      <c r="N221" s="163">
        <v>43403</v>
      </c>
      <c r="O221" s="1"/>
      <c r="P221" s="1"/>
      <c r="Q221" s="242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120</v>
      </c>
      <c r="B222" s="186">
        <v>43397</v>
      </c>
      <c r="C222" s="186"/>
      <c r="D222" s="187" t="s">
        <v>777</v>
      </c>
      <c r="E222" s="188" t="s">
        <v>591</v>
      </c>
      <c r="F222" s="188">
        <v>707.5</v>
      </c>
      <c r="G222" s="188"/>
      <c r="H222" s="188">
        <v>872</v>
      </c>
      <c r="I222" s="190">
        <v>872</v>
      </c>
      <c r="J222" s="191" t="s">
        <v>678</v>
      </c>
      <c r="K222" s="161">
        <f t="shared" si="85"/>
        <v>164.5</v>
      </c>
      <c r="L222" s="192">
        <f t="shared" si="86"/>
        <v>0.23250883392226149</v>
      </c>
      <c r="M222" s="188" t="s">
        <v>594</v>
      </c>
      <c r="N222" s="193">
        <v>43482</v>
      </c>
      <c r="O222" s="1"/>
      <c r="P222" s="1"/>
      <c r="Q222" s="242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5">
        <v>121</v>
      </c>
      <c r="B223" s="186">
        <v>43398</v>
      </c>
      <c r="C223" s="186"/>
      <c r="D223" s="187" t="s">
        <v>778</v>
      </c>
      <c r="E223" s="188" t="s">
        <v>591</v>
      </c>
      <c r="F223" s="188">
        <v>162</v>
      </c>
      <c r="G223" s="188"/>
      <c r="H223" s="188">
        <v>204</v>
      </c>
      <c r="I223" s="190">
        <v>209</v>
      </c>
      <c r="J223" s="191" t="s">
        <v>779</v>
      </c>
      <c r="K223" s="161">
        <f t="shared" si="85"/>
        <v>42</v>
      </c>
      <c r="L223" s="192">
        <f t="shared" si="86"/>
        <v>0.25925925925925924</v>
      </c>
      <c r="M223" s="188" t="s">
        <v>594</v>
      </c>
      <c r="N223" s="193">
        <v>43539</v>
      </c>
      <c r="O223" s="1"/>
      <c r="P223" s="1"/>
      <c r="Q223" s="242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5">
        <v>122</v>
      </c>
      <c r="B224" s="186">
        <v>43399</v>
      </c>
      <c r="C224" s="186"/>
      <c r="D224" s="187" t="s">
        <v>488</v>
      </c>
      <c r="E224" s="188" t="s">
        <v>591</v>
      </c>
      <c r="F224" s="188">
        <v>240</v>
      </c>
      <c r="G224" s="188"/>
      <c r="H224" s="188">
        <v>297</v>
      </c>
      <c r="I224" s="190">
        <v>297</v>
      </c>
      <c r="J224" s="191" t="s">
        <v>678</v>
      </c>
      <c r="K224" s="197">
        <f t="shared" si="85"/>
        <v>57</v>
      </c>
      <c r="L224" s="192">
        <f t="shared" si="86"/>
        <v>0.23749999999999999</v>
      </c>
      <c r="M224" s="188" t="s">
        <v>594</v>
      </c>
      <c r="N224" s="193">
        <v>43417</v>
      </c>
      <c r="O224" s="1"/>
      <c r="P224" s="1"/>
      <c r="Q224" s="242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4">
        <v>123</v>
      </c>
      <c r="B225" s="155">
        <v>43439</v>
      </c>
      <c r="C225" s="155"/>
      <c r="D225" s="156" t="s">
        <v>780</v>
      </c>
      <c r="E225" s="157" t="s">
        <v>591</v>
      </c>
      <c r="F225" s="157">
        <v>202.5</v>
      </c>
      <c r="G225" s="157"/>
      <c r="H225" s="157">
        <v>255</v>
      </c>
      <c r="I225" s="159">
        <v>252</v>
      </c>
      <c r="J225" s="160" t="s">
        <v>678</v>
      </c>
      <c r="K225" s="161">
        <f t="shared" si="85"/>
        <v>52.5</v>
      </c>
      <c r="L225" s="162">
        <f t="shared" si="86"/>
        <v>0.25925925925925924</v>
      </c>
      <c r="M225" s="157" t="s">
        <v>594</v>
      </c>
      <c r="N225" s="163">
        <v>43542</v>
      </c>
      <c r="O225" s="1"/>
      <c r="P225" s="1"/>
      <c r="Q225" s="242"/>
      <c r="R225" s="1"/>
      <c r="S225" s="6" t="s">
        <v>781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124</v>
      </c>
      <c r="B226" s="186">
        <v>43465</v>
      </c>
      <c r="C226" s="155"/>
      <c r="D226" s="187" t="s">
        <v>159</v>
      </c>
      <c r="E226" s="188" t="s">
        <v>591</v>
      </c>
      <c r="F226" s="188">
        <v>710</v>
      </c>
      <c r="G226" s="188"/>
      <c r="H226" s="188">
        <v>866</v>
      </c>
      <c r="I226" s="190">
        <v>866</v>
      </c>
      <c r="J226" s="191" t="s">
        <v>678</v>
      </c>
      <c r="K226" s="161">
        <f t="shared" si="85"/>
        <v>156</v>
      </c>
      <c r="L226" s="162">
        <f t="shared" si="86"/>
        <v>0.21971830985915494</v>
      </c>
      <c r="M226" s="157" t="s">
        <v>594</v>
      </c>
      <c r="N226" s="163">
        <v>43553</v>
      </c>
      <c r="O226" s="1"/>
      <c r="P226" s="1"/>
      <c r="Q226" s="242"/>
      <c r="R226" s="1"/>
      <c r="S226" s="6" t="s">
        <v>781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5">
        <v>125</v>
      </c>
      <c r="B227" s="186">
        <v>43522</v>
      </c>
      <c r="C227" s="186"/>
      <c r="D227" s="187" t="s">
        <v>174</v>
      </c>
      <c r="E227" s="188" t="s">
        <v>591</v>
      </c>
      <c r="F227" s="188">
        <v>337.25</v>
      </c>
      <c r="G227" s="188"/>
      <c r="H227" s="188">
        <v>398.5</v>
      </c>
      <c r="I227" s="190">
        <v>411</v>
      </c>
      <c r="J227" s="160" t="s">
        <v>782</v>
      </c>
      <c r="K227" s="161">
        <f t="shared" si="85"/>
        <v>61.25</v>
      </c>
      <c r="L227" s="162">
        <f t="shared" si="86"/>
        <v>0.1816160118606375</v>
      </c>
      <c r="M227" s="157" t="s">
        <v>594</v>
      </c>
      <c r="N227" s="163">
        <v>43760</v>
      </c>
      <c r="O227" s="1"/>
      <c r="P227" s="1"/>
      <c r="Q227" s="242"/>
      <c r="R227" s="1"/>
      <c r="S227" s="6" t="s">
        <v>781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98">
        <v>126</v>
      </c>
      <c r="B228" s="199">
        <v>43559</v>
      </c>
      <c r="C228" s="199"/>
      <c r="D228" s="200" t="s">
        <v>783</v>
      </c>
      <c r="E228" s="201" t="s">
        <v>591</v>
      </c>
      <c r="F228" s="201">
        <v>130</v>
      </c>
      <c r="G228" s="201"/>
      <c r="H228" s="201">
        <v>65</v>
      </c>
      <c r="I228" s="202">
        <v>158</v>
      </c>
      <c r="J228" s="170" t="s">
        <v>784</v>
      </c>
      <c r="K228" s="171">
        <f t="shared" si="85"/>
        <v>-65</v>
      </c>
      <c r="L228" s="172">
        <f t="shared" si="86"/>
        <v>-0.5</v>
      </c>
      <c r="M228" s="168" t="s">
        <v>604</v>
      </c>
      <c r="N228" s="165">
        <v>43726</v>
      </c>
      <c r="O228" s="1"/>
      <c r="P228" s="1"/>
      <c r="Q228" s="242"/>
      <c r="R228" s="1"/>
      <c r="S228" s="6" t="s">
        <v>785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127</v>
      </c>
      <c r="B229" s="186">
        <v>43017</v>
      </c>
      <c r="C229" s="186"/>
      <c r="D229" s="187" t="s">
        <v>210</v>
      </c>
      <c r="E229" s="188" t="s">
        <v>591</v>
      </c>
      <c r="F229" s="188">
        <v>141.5</v>
      </c>
      <c r="G229" s="188"/>
      <c r="H229" s="188">
        <v>183.5</v>
      </c>
      <c r="I229" s="190">
        <v>210</v>
      </c>
      <c r="J229" s="160" t="s">
        <v>779</v>
      </c>
      <c r="K229" s="161">
        <f t="shared" si="85"/>
        <v>42</v>
      </c>
      <c r="L229" s="162">
        <f t="shared" si="86"/>
        <v>0.29681978798586572</v>
      </c>
      <c r="M229" s="157" t="s">
        <v>594</v>
      </c>
      <c r="N229" s="163">
        <v>43042</v>
      </c>
      <c r="O229" s="1"/>
      <c r="P229" s="1"/>
      <c r="Q229" s="242"/>
      <c r="R229" s="1"/>
      <c r="S229" s="6" t="s">
        <v>785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98">
        <v>128</v>
      </c>
      <c r="B230" s="199">
        <v>43074</v>
      </c>
      <c r="C230" s="199"/>
      <c r="D230" s="200" t="s">
        <v>786</v>
      </c>
      <c r="E230" s="201" t="s">
        <v>591</v>
      </c>
      <c r="F230" s="196">
        <v>172</v>
      </c>
      <c r="G230" s="201"/>
      <c r="H230" s="201">
        <v>155.25</v>
      </c>
      <c r="I230" s="202">
        <v>230</v>
      </c>
      <c r="J230" s="170" t="s">
        <v>787</v>
      </c>
      <c r="K230" s="171">
        <f t="shared" si="85"/>
        <v>-16.75</v>
      </c>
      <c r="L230" s="172">
        <f t="shared" si="86"/>
        <v>-9.7383720930232565E-2</v>
      </c>
      <c r="M230" s="168" t="s">
        <v>604</v>
      </c>
      <c r="N230" s="165">
        <v>43787</v>
      </c>
      <c r="O230" s="1"/>
      <c r="P230" s="1"/>
      <c r="Q230" s="242"/>
      <c r="R230" s="1"/>
      <c r="S230" s="6" t="s">
        <v>785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129</v>
      </c>
      <c r="B231" s="186">
        <v>43398</v>
      </c>
      <c r="C231" s="186"/>
      <c r="D231" s="187" t="s">
        <v>120</v>
      </c>
      <c r="E231" s="188" t="s">
        <v>591</v>
      </c>
      <c r="F231" s="188">
        <v>698.5</v>
      </c>
      <c r="G231" s="188"/>
      <c r="H231" s="188">
        <v>890</v>
      </c>
      <c r="I231" s="190">
        <v>890</v>
      </c>
      <c r="J231" s="160" t="s">
        <v>788</v>
      </c>
      <c r="K231" s="161">
        <f t="shared" si="85"/>
        <v>191.5</v>
      </c>
      <c r="L231" s="162">
        <f t="shared" si="86"/>
        <v>0.27415891195418757</v>
      </c>
      <c r="M231" s="157" t="s">
        <v>594</v>
      </c>
      <c r="N231" s="163">
        <v>44328</v>
      </c>
      <c r="O231" s="1"/>
      <c r="P231" s="1"/>
      <c r="Q231" s="242"/>
      <c r="R231" s="1"/>
      <c r="S231" s="6" t="s">
        <v>781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5">
        <v>130</v>
      </c>
      <c r="B232" s="186">
        <v>42877</v>
      </c>
      <c r="C232" s="186"/>
      <c r="D232" s="187" t="s">
        <v>789</v>
      </c>
      <c r="E232" s="188" t="s">
        <v>591</v>
      </c>
      <c r="F232" s="188">
        <v>127.6</v>
      </c>
      <c r="G232" s="188"/>
      <c r="H232" s="188">
        <v>138</v>
      </c>
      <c r="I232" s="190">
        <v>190</v>
      </c>
      <c r="J232" s="160" t="s">
        <v>790</v>
      </c>
      <c r="K232" s="161">
        <f t="shared" si="85"/>
        <v>10.400000000000006</v>
      </c>
      <c r="L232" s="162">
        <f t="shared" si="86"/>
        <v>8.1504702194357417E-2</v>
      </c>
      <c r="M232" s="157" t="s">
        <v>594</v>
      </c>
      <c r="N232" s="163">
        <v>43774</v>
      </c>
      <c r="O232" s="1"/>
      <c r="P232" s="1"/>
      <c r="Q232" s="242"/>
      <c r="R232" s="1"/>
      <c r="S232" s="6" t="s">
        <v>785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5">
        <v>131</v>
      </c>
      <c r="B233" s="186">
        <v>43158</v>
      </c>
      <c r="C233" s="186"/>
      <c r="D233" s="187" t="s">
        <v>791</v>
      </c>
      <c r="E233" s="188" t="s">
        <v>591</v>
      </c>
      <c r="F233" s="188">
        <v>317</v>
      </c>
      <c r="G233" s="188"/>
      <c r="H233" s="188">
        <v>382.5</v>
      </c>
      <c r="I233" s="190">
        <v>398</v>
      </c>
      <c r="J233" s="160" t="s">
        <v>792</v>
      </c>
      <c r="K233" s="161">
        <f t="shared" si="85"/>
        <v>65.5</v>
      </c>
      <c r="L233" s="162">
        <f t="shared" si="86"/>
        <v>0.20662460567823343</v>
      </c>
      <c r="M233" s="157" t="s">
        <v>594</v>
      </c>
      <c r="N233" s="163">
        <v>44238</v>
      </c>
      <c r="O233" s="1"/>
      <c r="P233" s="1"/>
      <c r="Q233" s="242"/>
      <c r="R233" s="1"/>
      <c r="S233" s="6" t="s">
        <v>785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98">
        <v>132</v>
      </c>
      <c r="B234" s="199">
        <v>43164</v>
      </c>
      <c r="C234" s="199"/>
      <c r="D234" s="200" t="s">
        <v>166</v>
      </c>
      <c r="E234" s="201" t="s">
        <v>591</v>
      </c>
      <c r="F234" s="196">
        <f>510-14.4</f>
        <v>495.6</v>
      </c>
      <c r="G234" s="201"/>
      <c r="H234" s="201">
        <v>350</v>
      </c>
      <c r="I234" s="202">
        <v>672</v>
      </c>
      <c r="J234" s="170" t="s">
        <v>793</v>
      </c>
      <c r="K234" s="171">
        <f t="shared" si="85"/>
        <v>-145.60000000000002</v>
      </c>
      <c r="L234" s="172">
        <f t="shared" si="86"/>
        <v>-0.29378531073446329</v>
      </c>
      <c r="M234" s="168" t="s">
        <v>604</v>
      </c>
      <c r="N234" s="165">
        <v>43887</v>
      </c>
      <c r="O234" s="1"/>
      <c r="P234" s="1"/>
      <c r="Q234" s="242"/>
      <c r="R234" s="1"/>
      <c r="S234" s="6" t="s">
        <v>781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98">
        <v>133</v>
      </c>
      <c r="B235" s="199">
        <v>43237</v>
      </c>
      <c r="C235" s="199"/>
      <c r="D235" s="200" t="s">
        <v>794</v>
      </c>
      <c r="E235" s="201" t="s">
        <v>591</v>
      </c>
      <c r="F235" s="196">
        <v>230.3</v>
      </c>
      <c r="G235" s="201"/>
      <c r="H235" s="201">
        <v>102.5</v>
      </c>
      <c r="I235" s="202">
        <v>348</v>
      </c>
      <c r="J235" s="170" t="s">
        <v>795</v>
      </c>
      <c r="K235" s="171">
        <f t="shared" si="85"/>
        <v>-127.80000000000001</v>
      </c>
      <c r="L235" s="172">
        <f t="shared" si="86"/>
        <v>-0.55492835432045162</v>
      </c>
      <c r="M235" s="168" t="s">
        <v>604</v>
      </c>
      <c r="N235" s="165">
        <v>43896</v>
      </c>
      <c r="O235" s="1"/>
      <c r="P235" s="1"/>
      <c r="Q235" s="242"/>
      <c r="R235" s="1"/>
      <c r="S235" s="6" t="s">
        <v>781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134</v>
      </c>
      <c r="B236" s="186">
        <v>43258</v>
      </c>
      <c r="C236" s="186"/>
      <c r="D236" s="187" t="s">
        <v>444</v>
      </c>
      <c r="E236" s="188" t="s">
        <v>591</v>
      </c>
      <c r="F236" s="188">
        <f>342.5-5.1</f>
        <v>337.4</v>
      </c>
      <c r="G236" s="188"/>
      <c r="H236" s="188">
        <v>412.5</v>
      </c>
      <c r="I236" s="190">
        <v>439</v>
      </c>
      <c r="J236" s="160" t="s">
        <v>796</v>
      </c>
      <c r="K236" s="161">
        <f t="shared" si="85"/>
        <v>75.100000000000023</v>
      </c>
      <c r="L236" s="162">
        <f t="shared" si="86"/>
        <v>0.22258446947243635</v>
      </c>
      <c r="M236" s="157" t="s">
        <v>594</v>
      </c>
      <c r="N236" s="163">
        <v>44230</v>
      </c>
      <c r="O236" s="1"/>
      <c r="P236" s="1"/>
      <c r="Q236" s="242"/>
      <c r="R236" s="1"/>
      <c r="S236" s="6" t="s">
        <v>785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79">
        <v>135</v>
      </c>
      <c r="B237" s="178">
        <v>43285</v>
      </c>
      <c r="C237" s="178"/>
      <c r="D237" s="179" t="s">
        <v>58</v>
      </c>
      <c r="E237" s="180" t="s">
        <v>591</v>
      </c>
      <c r="F237" s="180">
        <f>127.5-5.53</f>
        <v>121.97</v>
      </c>
      <c r="G237" s="181"/>
      <c r="H237" s="181">
        <v>122.5</v>
      </c>
      <c r="I237" s="181">
        <v>170</v>
      </c>
      <c r="J237" s="182" t="s">
        <v>797</v>
      </c>
      <c r="K237" s="183">
        <f t="shared" si="85"/>
        <v>0.53000000000000114</v>
      </c>
      <c r="L237" s="184">
        <f t="shared" si="86"/>
        <v>4.3453308190538747E-3</v>
      </c>
      <c r="M237" s="180" t="s">
        <v>611</v>
      </c>
      <c r="N237" s="178">
        <v>44431</v>
      </c>
      <c r="O237" s="1"/>
      <c r="P237" s="1"/>
      <c r="Q237" s="242"/>
      <c r="R237" s="1"/>
      <c r="S237" s="6" t="s">
        <v>781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98">
        <v>136</v>
      </c>
      <c r="B238" s="199">
        <v>43294</v>
      </c>
      <c r="C238" s="199"/>
      <c r="D238" s="200" t="s">
        <v>798</v>
      </c>
      <c r="E238" s="201" t="s">
        <v>591</v>
      </c>
      <c r="F238" s="196">
        <v>46.5</v>
      </c>
      <c r="G238" s="201"/>
      <c r="H238" s="201">
        <v>17</v>
      </c>
      <c r="I238" s="202">
        <v>59</v>
      </c>
      <c r="J238" s="170" t="s">
        <v>799</v>
      </c>
      <c r="K238" s="171">
        <f t="shared" si="85"/>
        <v>-29.5</v>
      </c>
      <c r="L238" s="172">
        <f t="shared" si="86"/>
        <v>-0.63440860215053763</v>
      </c>
      <c r="M238" s="168" t="s">
        <v>604</v>
      </c>
      <c r="N238" s="165">
        <v>43887</v>
      </c>
      <c r="O238" s="1"/>
      <c r="P238" s="1"/>
      <c r="Q238" s="242"/>
      <c r="R238" s="1"/>
      <c r="S238" s="6" t="s">
        <v>781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5">
        <v>137</v>
      </c>
      <c r="B239" s="186">
        <v>43396</v>
      </c>
      <c r="C239" s="186"/>
      <c r="D239" s="187" t="s">
        <v>427</v>
      </c>
      <c r="E239" s="188" t="s">
        <v>591</v>
      </c>
      <c r="F239" s="188">
        <v>156.5</v>
      </c>
      <c r="G239" s="188"/>
      <c r="H239" s="188">
        <v>207.5</v>
      </c>
      <c r="I239" s="190">
        <v>191</v>
      </c>
      <c r="J239" s="160" t="s">
        <v>678</v>
      </c>
      <c r="K239" s="161">
        <f t="shared" si="85"/>
        <v>51</v>
      </c>
      <c r="L239" s="162">
        <f t="shared" si="86"/>
        <v>0.32587859424920129</v>
      </c>
      <c r="M239" s="157" t="s">
        <v>594</v>
      </c>
      <c r="N239" s="163">
        <v>44369</v>
      </c>
      <c r="O239" s="1"/>
      <c r="P239" s="1"/>
      <c r="Q239" s="242"/>
      <c r="R239" s="1"/>
      <c r="S239" s="6" t="s">
        <v>781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5">
        <v>138</v>
      </c>
      <c r="B240" s="186">
        <v>43439</v>
      </c>
      <c r="C240" s="186"/>
      <c r="D240" s="187" t="s">
        <v>346</v>
      </c>
      <c r="E240" s="188" t="s">
        <v>591</v>
      </c>
      <c r="F240" s="188">
        <v>259.5</v>
      </c>
      <c r="G240" s="188"/>
      <c r="H240" s="188">
        <v>320</v>
      </c>
      <c r="I240" s="190">
        <v>320</v>
      </c>
      <c r="J240" s="160" t="s">
        <v>678</v>
      </c>
      <c r="K240" s="161">
        <f t="shared" si="85"/>
        <v>60.5</v>
      </c>
      <c r="L240" s="162">
        <f t="shared" si="86"/>
        <v>0.23314065510597304</v>
      </c>
      <c r="M240" s="157" t="s">
        <v>594</v>
      </c>
      <c r="N240" s="163">
        <v>44323</v>
      </c>
      <c r="O240" s="1"/>
      <c r="P240" s="1"/>
      <c r="Q240" s="242"/>
      <c r="R240" s="1"/>
      <c r="S240" s="6" t="s">
        <v>781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98">
        <v>139</v>
      </c>
      <c r="B241" s="199">
        <v>43439</v>
      </c>
      <c r="C241" s="199"/>
      <c r="D241" s="200" t="s">
        <v>800</v>
      </c>
      <c r="E241" s="201" t="s">
        <v>591</v>
      </c>
      <c r="F241" s="201">
        <v>715</v>
      </c>
      <c r="G241" s="201"/>
      <c r="H241" s="201">
        <v>445</v>
      </c>
      <c r="I241" s="202">
        <v>840</v>
      </c>
      <c r="J241" s="170" t="s">
        <v>801</v>
      </c>
      <c r="K241" s="171">
        <f t="shared" si="85"/>
        <v>-270</v>
      </c>
      <c r="L241" s="172">
        <f t="shared" si="86"/>
        <v>-0.3776223776223776</v>
      </c>
      <c r="M241" s="168" t="s">
        <v>604</v>
      </c>
      <c r="N241" s="165">
        <v>43800</v>
      </c>
      <c r="O241" s="1"/>
      <c r="P241" s="1"/>
      <c r="Q241" s="242"/>
      <c r="R241" s="1"/>
      <c r="S241" s="6" t="s">
        <v>781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140</v>
      </c>
      <c r="B242" s="186">
        <v>43469</v>
      </c>
      <c r="C242" s="186"/>
      <c r="D242" s="187" t="s">
        <v>180</v>
      </c>
      <c r="E242" s="188" t="s">
        <v>591</v>
      </c>
      <c r="F242" s="188">
        <v>875</v>
      </c>
      <c r="G242" s="188"/>
      <c r="H242" s="188">
        <v>1165</v>
      </c>
      <c r="I242" s="190">
        <v>1185</v>
      </c>
      <c r="J242" s="160" t="s">
        <v>802</v>
      </c>
      <c r="K242" s="161">
        <f t="shared" si="85"/>
        <v>290</v>
      </c>
      <c r="L242" s="162">
        <f t="shared" si="86"/>
        <v>0.33142857142857141</v>
      </c>
      <c r="M242" s="157" t="s">
        <v>594</v>
      </c>
      <c r="N242" s="163">
        <v>43847</v>
      </c>
      <c r="O242" s="1"/>
      <c r="P242" s="1"/>
      <c r="Q242" s="242"/>
      <c r="R242" s="1"/>
      <c r="S242" s="6" t="s">
        <v>781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141</v>
      </c>
      <c r="B243" s="186">
        <v>43559</v>
      </c>
      <c r="C243" s="186"/>
      <c r="D243" s="187" t="s">
        <v>364</v>
      </c>
      <c r="E243" s="188" t="s">
        <v>591</v>
      </c>
      <c r="F243" s="188">
        <f>387-14.63</f>
        <v>372.37</v>
      </c>
      <c r="G243" s="188"/>
      <c r="H243" s="188">
        <v>490</v>
      </c>
      <c r="I243" s="190">
        <v>490</v>
      </c>
      <c r="J243" s="160" t="s">
        <v>678</v>
      </c>
      <c r="K243" s="161">
        <f t="shared" si="85"/>
        <v>117.63</v>
      </c>
      <c r="L243" s="162">
        <f t="shared" si="86"/>
        <v>0.31589548030185027</v>
      </c>
      <c r="M243" s="157" t="s">
        <v>594</v>
      </c>
      <c r="N243" s="163">
        <v>43850</v>
      </c>
      <c r="O243" s="1"/>
      <c r="P243" s="1"/>
      <c r="Q243" s="242"/>
      <c r="R243" s="1"/>
      <c r="S243" s="6" t="s">
        <v>781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98">
        <v>142</v>
      </c>
      <c r="B244" s="199">
        <v>43578</v>
      </c>
      <c r="C244" s="199"/>
      <c r="D244" s="200" t="s">
        <v>803</v>
      </c>
      <c r="E244" s="201" t="s">
        <v>603</v>
      </c>
      <c r="F244" s="201">
        <v>220</v>
      </c>
      <c r="G244" s="201"/>
      <c r="H244" s="201">
        <v>127.5</v>
      </c>
      <c r="I244" s="202">
        <v>284</v>
      </c>
      <c r="J244" s="170" t="s">
        <v>804</v>
      </c>
      <c r="K244" s="171">
        <f t="shared" si="85"/>
        <v>-92.5</v>
      </c>
      <c r="L244" s="172">
        <f t="shared" si="86"/>
        <v>-0.42045454545454547</v>
      </c>
      <c r="M244" s="168" t="s">
        <v>604</v>
      </c>
      <c r="N244" s="165">
        <v>43896</v>
      </c>
      <c r="O244" s="1"/>
      <c r="P244" s="1"/>
      <c r="Q244" s="242"/>
      <c r="R244" s="1"/>
      <c r="S244" s="6" t="s">
        <v>781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143</v>
      </c>
      <c r="B245" s="186">
        <v>43622</v>
      </c>
      <c r="C245" s="186"/>
      <c r="D245" s="187" t="s">
        <v>489</v>
      </c>
      <c r="E245" s="188" t="s">
        <v>603</v>
      </c>
      <c r="F245" s="188">
        <v>332.8</v>
      </c>
      <c r="G245" s="188"/>
      <c r="H245" s="188">
        <v>405</v>
      </c>
      <c r="I245" s="190">
        <v>419</v>
      </c>
      <c r="J245" s="160" t="s">
        <v>805</v>
      </c>
      <c r="K245" s="161">
        <f t="shared" si="85"/>
        <v>72.199999999999989</v>
      </c>
      <c r="L245" s="162">
        <f t="shared" si="86"/>
        <v>0.21694711538461534</v>
      </c>
      <c r="M245" s="157" t="s">
        <v>594</v>
      </c>
      <c r="N245" s="163">
        <v>43860</v>
      </c>
      <c r="O245" s="1"/>
      <c r="P245" s="1"/>
      <c r="Q245" s="242"/>
      <c r="R245" s="1"/>
      <c r="S245" s="6" t="s">
        <v>785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79">
        <v>144</v>
      </c>
      <c r="B246" s="178">
        <v>43641</v>
      </c>
      <c r="C246" s="178"/>
      <c r="D246" s="179" t="s">
        <v>172</v>
      </c>
      <c r="E246" s="180" t="s">
        <v>591</v>
      </c>
      <c r="F246" s="180">
        <v>386</v>
      </c>
      <c r="G246" s="181"/>
      <c r="H246" s="181">
        <v>395</v>
      </c>
      <c r="I246" s="181">
        <v>452</v>
      </c>
      <c r="J246" s="182" t="s">
        <v>806</v>
      </c>
      <c r="K246" s="183">
        <f t="shared" si="85"/>
        <v>9</v>
      </c>
      <c r="L246" s="184">
        <f t="shared" si="86"/>
        <v>2.3316062176165803E-2</v>
      </c>
      <c r="M246" s="180" t="s">
        <v>611</v>
      </c>
      <c r="N246" s="178">
        <v>43868</v>
      </c>
      <c r="O246" s="1"/>
      <c r="P246" s="1"/>
      <c r="Q246" s="242"/>
      <c r="R246" s="1"/>
      <c r="S246" s="6" t="s">
        <v>785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79">
        <v>145</v>
      </c>
      <c r="B247" s="178">
        <v>43707</v>
      </c>
      <c r="C247" s="178"/>
      <c r="D247" s="179" t="s">
        <v>146</v>
      </c>
      <c r="E247" s="180" t="s">
        <v>591</v>
      </c>
      <c r="F247" s="180">
        <v>137.5</v>
      </c>
      <c r="G247" s="181"/>
      <c r="H247" s="181">
        <v>138.5</v>
      </c>
      <c r="I247" s="181">
        <v>190</v>
      </c>
      <c r="J247" s="182" t="s">
        <v>807</v>
      </c>
      <c r="K247" s="183">
        <f t="shared" si="85"/>
        <v>1</v>
      </c>
      <c r="L247" s="184">
        <f t="shared" si="86"/>
        <v>7.2727272727272727E-3</v>
      </c>
      <c r="M247" s="180" t="s">
        <v>611</v>
      </c>
      <c r="N247" s="178">
        <v>44432</v>
      </c>
      <c r="O247" s="1"/>
      <c r="P247" s="1"/>
      <c r="Q247" s="242"/>
      <c r="R247" s="1"/>
      <c r="S247" s="6" t="s">
        <v>781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5">
        <v>146</v>
      </c>
      <c r="B248" s="186">
        <v>43731</v>
      </c>
      <c r="C248" s="186"/>
      <c r="D248" s="187" t="s">
        <v>437</v>
      </c>
      <c r="E248" s="188" t="s">
        <v>591</v>
      </c>
      <c r="F248" s="188">
        <v>235</v>
      </c>
      <c r="G248" s="188"/>
      <c r="H248" s="188">
        <v>295</v>
      </c>
      <c r="I248" s="190">
        <v>296</v>
      </c>
      <c r="J248" s="160" t="s">
        <v>808</v>
      </c>
      <c r="K248" s="161">
        <f t="shared" si="85"/>
        <v>60</v>
      </c>
      <c r="L248" s="162">
        <f t="shared" si="86"/>
        <v>0.25531914893617019</v>
      </c>
      <c r="M248" s="157" t="s">
        <v>594</v>
      </c>
      <c r="N248" s="163">
        <v>43844</v>
      </c>
      <c r="O248" s="1"/>
      <c r="P248" s="1"/>
      <c r="Q248" s="242"/>
      <c r="R248" s="1"/>
      <c r="S248" s="6" t="s">
        <v>785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5">
        <v>147</v>
      </c>
      <c r="B249" s="186">
        <v>43752</v>
      </c>
      <c r="C249" s="186"/>
      <c r="D249" s="187" t="s">
        <v>809</v>
      </c>
      <c r="E249" s="188" t="s">
        <v>591</v>
      </c>
      <c r="F249" s="188">
        <v>277.5</v>
      </c>
      <c r="G249" s="188"/>
      <c r="H249" s="188">
        <v>333</v>
      </c>
      <c r="I249" s="190">
        <v>333</v>
      </c>
      <c r="J249" s="160" t="s">
        <v>810</v>
      </c>
      <c r="K249" s="161">
        <f t="shared" si="85"/>
        <v>55.5</v>
      </c>
      <c r="L249" s="162">
        <f t="shared" si="86"/>
        <v>0.2</v>
      </c>
      <c r="M249" s="157" t="s">
        <v>594</v>
      </c>
      <c r="N249" s="163">
        <v>43846</v>
      </c>
      <c r="O249" s="1"/>
      <c r="P249" s="1"/>
      <c r="Q249" s="242"/>
      <c r="R249" s="1"/>
      <c r="S249" s="6" t="s">
        <v>781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5">
        <v>148</v>
      </c>
      <c r="B250" s="186">
        <v>43752</v>
      </c>
      <c r="C250" s="186"/>
      <c r="D250" s="187" t="s">
        <v>811</v>
      </c>
      <c r="E250" s="188" t="s">
        <v>591</v>
      </c>
      <c r="F250" s="188">
        <v>930</v>
      </c>
      <c r="G250" s="188"/>
      <c r="H250" s="188">
        <v>1165</v>
      </c>
      <c r="I250" s="190">
        <v>1200</v>
      </c>
      <c r="J250" s="160" t="s">
        <v>812</v>
      </c>
      <c r="K250" s="161">
        <f t="shared" si="85"/>
        <v>235</v>
      </c>
      <c r="L250" s="162">
        <f t="shared" si="86"/>
        <v>0.25268817204301075</v>
      </c>
      <c r="M250" s="157" t="s">
        <v>594</v>
      </c>
      <c r="N250" s="163">
        <v>43847</v>
      </c>
      <c r="O250" s="1"/>
      <c r="P250" s="1"/>
      <c r="Q250" s="242"/>
      <c r="R250" s="1"/>
      <c r="S250" s="6" t="s">
        <v>785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5">
        <v>149</v>
      </c>
      <c r="B251" s="186">
        <v>43753</v>
      </c>
      <c r="C251" s="186"/>
      <c r="D251" s="187" t="s">
        <v>813</v>
      </c>
      <c r="E251" s="188" t="s">
        <v>591</v>
      </c>
      <c r="F251" s="158">
        <v>111</v>
      </c>
      <c r="G251" s="188"/>
      <c r="H251" s="188">
        <v>141</v>
      </c>
      <c r="I251" s="190">
        <v>141</v>
      </c>
      <c r="J251" s="160" t="s">
        <v>814</v>
      </c>
      <c r="K251" s="161">
        <f t="shared" si="85"/>
        <v>30</v>
      </c>
      <c r="L251" s="162">
        <f t="shared" si="86"/>
        <v>0.27027027027027029</v>
      </c>
      <c r="M251" s="157" t="s">
        <v>594</v>
      </c>
      <c r="N251" s="163">
        <v>44328</v>
      </c>
      <c r="O251" s="1"/>
      <c r="P251" s="1"/>
      <c r="Q251" s="242"/>
      <c r="R251" s="1"/>
      <c r="S251" s="6" t="s">
        <v>785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150</v>
      </c>
      <c r="B252" s="186">
        <v>43753</v>
      </c>
      <c r="C252" s="186"/>
      <c r="D252" s="187" t="s">
        <v>815</v>
      </c>
      <c r="E252" s="188" t="s">
        <v>591</v>
      </c>
      <c r="F252" s="158">
        <v>296</v>
      </c>
      <c r="G252" s="188"/>
      <c r="H252" s="188">
        <v>370</v>
      </c>
      <c r="I252" s="190">
        <v>370</v>
      </c>
      <c r="J252" s="160" t="s">
        <v>678</v>
      </c>
      <c r="K252" s="161">
        <f t="shared" si="85"/>
        <v>74</v>
      </c>
      <c r="L252" s="162">
        <f t="shared" si="86"/>
        <v>0.25</v>
      </c>
      <c r="M252" s="157" t="s">
        <v>594</v>
      </c>
      <c r="N252" s="163">
        <v>43853</v>
      </c>
      <c r="O252" s="1"/>
      <c r="P252" s="1"/>
      <c r="Q252" s="242"/>
      <c r="R252" s="1"/>
      <c r="S252" s="6" t="s">
        <v>785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5">
        <v>151</v>
      </c>
      <c r="B253" s="186">
        <v>43754</v>
      </c>
      <c r="C253" s="186"/>
      <c r="D253" s="187" t="s">
        <v>816</v>
      </c>
      <c r="E253" s="188" t="s">
        <v>591</v>
      </c>
      <c r="F253" s="158">
        <v>300</v>
      </c>
      <c r="G253" s="188"/>
      <c r="H253" s="188">
        <v>382.5</v>
      </c>
      <c r="I253" s="190">
        <v>344</v>
      </c>
      <c r="J253" s="160" t="s">
        <v>817</v>
      </c>
      <c r="K253" s="161">
        <f t="shared" si="85"/>
        <v>82.5</v>
      </c>
      <c r="L253" s="162">
        <f t="shared" si="86"/>
        <v>0.27500000000000002</v>
      </c>
      <c r="M253" s="157" t="s">
        <v>594</v>
      </c>
      <c r="N253" s="163">
        <v>44238</v>
      </c>
      <c r="O253" s="1"/>
      <c r="P253" s="1"/>
      <c r="Q253" s="242"/>
      <c r="R253" s="1"/>
      <c r="S253" s="6" t="s">
        <v>785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5">
        <v>152</v>
      </c>
      <c r="B254" s="186">
        <v>43832</v>
      </c>
      <c r="C254" s="186"/>
      <c r="D254" s="187" t="s">
        <v>818</v>
      </c>
      <c r="E254" s="188" t="s">
        <v>591</v>
      </c>
      <c r="F254" s="158">
        <v>495</v>
      </c>
      <c r="G254" s="188"/>
      <c r="H254" s="188">
        <v>595</v>
      </c>
      <c r="I254" s="190">
        <v>590</v>
      </c>
      <c r="J254" s="160" t="s">
        <v>614</v>
      </c>
      <c r="K254" s="161">
        <f t="shared" si="85"/>
        <v>100</v>
      </c>
      <c r="L254" s="162">
        <f t="shared" si="86"/>
        <v>0.20202020202020202</v>
      </c>
      <c r="M254" s="157" t="s">
        <v>594</v>
      </c>
      <c r="N254" s="163">
        <v>44589</v>
      </c>
      <c r="O254" s="1"/>
      <c r="P254" s="1"/>
      <c r="Q254" s="242"/>
      <c r="R254" s="1"/>
      <c r="S254" s="6" t="s">
        <v>785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5">
        <v>153</v>
      </c>
      <c r="B255" s="186">
        <v>43966</v>
      </c>
      <c r="C255" s="186"/>
      <c r="D255" s="187" t="s">
        <v>76</v>
      </c>
      <c r="E255" s="188" t="s">
        <v>591</v>
      </c>
      <c r="F255" s="158">
        <v>67.5</v>
      </c>
      <c r="G255" s="188"/>
      <c r="H255" s="188">
        <v>86</v>
      </c>
      <c r="I255" s="190">
        <v>86</v>
      </c>
      <c r="J255" s="160" t="s">
        <v>819</v>
      </c>
      <c r="K255" s="161">
        <f t="shared" si="85"/>
        <v>18.5</v>
      </c>
      <c r="L255" s="162">
        <f t="shared" si="86"/>
        <v>0.27407407407407408</v>
      </c>
      <c r="M255" s="157" t="s">
        <v>594</v>
      </c>
      <c r="N255" s="163">
        <v>44008</v>
      </c>
      <c r="O255" s="1"/>
      <c r="P255" s="1"/>
      <c r="Q255" s="242"/>
      <c r="R255" s="1"/>
      <c r="S255" s="6" t="s">
        <v>785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5">
        <v>154</v>
      </c>
      <c r="B256" s="186">
        <v>44035</v>
      </c>
      <c r="C256" s="186"/>
      <c r="D256" s="187" t="s">
        <v>488</v>
      </c>
      <c r="E256" s="188" t="s">
        <v>591</v>
      </c>
      <c r="F256" s="158">
        <v>231</v>
      </c>
      <c r="G256" s="188"/>
      <c r="H256" s="188">
        <v>281</v>
      </c>
      <c r="I256" s="190">
        <v>281</v>
      </c>
      <c r="J256" s="160" t="s">
        <v>678</v>
      </c>
      <c r="K256" s="161">
        <f t="shared" si="85"/>
        <v>50</v>
      </c>
      <c r="L256" s="162">
        <f t="shared" si="86"/>
        <v>0.21645021645021645</v>
      </c>
      <c r="M256" s="157" t="s">
        <v>594</v>
      </c>
      <c r="N256" s="163">
        <v>44358</v>
      </c>
      <c r="O256" s="1"/>
      <c r="P256" s="1"/>
      <c r="Q256" s="242"/>
      <c r="R256" s="1"/>
      <c r="S256" s="6" t="s">
        <v>785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5">
        <v>155</v>
      </c>
      <c r="B257" s="186">
        <v>44092</v>
      </c>
      <c r="C257" s="186"/>
      <c r="D257" s="187" t="s">
        <v>144</v>
      </c>
      <c r="E257" s="188" t="s">
        <v>591</v>
      </c>
      <c r="F257" s="188">
        <v>206</v>
      </c>
      <c r="G257" s="188"/>
      <c r="H257" s="188">
        <v>248</v>
      </c>
      <c r="I257" s="190">
        <v>248</v>
      </c>
      <c r="J257" s="160" t="s">
        <v>678</v>
      </c>
      <c r="K257" s="161">
        <f t="shared" si="85"/>
        <v>42</v>
      </c>
      <c r="L257" s="162">
        <f t="shared" si="86"/>
        <v>0.20388349514563106</v>
      </c>
      <c r="M257" s="157" t="s">
        <v>594</v>
      </c>
      <c r="N257" s="163">
        <v>44214</v>
      </c>
      <c r="O257" s="1"/>
      <c r="P257" s="1"/>
      <c r="Q257" s="242"/>
      <c r="R257" s="1"/>
      <c r="S257" s="6" t="s">
        <v>785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5">
        <v>156</v>
      </c>
      <c r="B258" s="186">
        <v>44140</v>
      </c>
      <c r="C258" s="186"/>
      <c r="D258" s="187" t="s">
        <v>144</v>
      </c>
      <c r="E258" s="188" t="s">
        <v>591</v>
      </c>
      <c r="F258" s="188">
        <v>182.5</v>
      </c>
      <c r="G258" s="188"/>
      <c r="H258" s="188">
        <v>248</v>
      </c>
      <c r="I258" s="190">
        <v>248</v>
      </c>
      <c r="J258" s="160" t="s">
        <v>678</v>
      </c>
      <c r="K258" s="161">
        <f t="shared" si="85"/>
        <v>65.5</v>
      </c>
      <c r="L258" s="162">
        <f t="shared" si="86"/>
        <v>0.35890410958904112</v>
      </c>
      <c r="M258" s="157" t="s">
        <v>594</v>
      </c>
      <c r="N258" s="163">
        <v>44214</v>
      </c>
      <c r="O258" s="1"/>
      <c r="P258" s="1"/>
      <c r="Q258" s="242"/>
      <c r="R258" s="1"/>
      <c r="S258" s="6" t="s">
        <v>785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5">
        <v>157</v>
      </c>
      <c r="B259" s="186">
        <v>44140</v>
      </c>
      <c r="C259" s="186"/>
      <c r="D259" s="187" t="s">
        <v>346</v>
      </c>
      <c r="E259" s="188" t="s">
        <v>591</v>
      </c>
      <c r="F259" s="188">
        <v>247.5</v>
      </c>
      <c r="G259" s="188"/>
      <c r="H259" s="188">
        <v>320</v>
      </c>
      <c r="I259" s="190">
        <v>320</v>
      </c>
      <c r="J259" s="160" t="s">
        <v>678</v>
      </c>
      <c r="K259" s="161">
        <f t="shared" si="85"/>
        <v>72.5</v>
      </c>
      <c r="L259" s="162">
        <f t="shared" si="86"/>
        <v>0.29292929292929293</v>
      </c>
      <c r="M259" s="157" t="s">
        <v>594</v>
      </c>
      <c r="N259" s="163">
        <v>44323</v>
      </c>
      <c r="O259" s="1"/>
      <c r="P259" s="1"/>
      <c r="Q259" s="242"/>
      <c r="R259" s="1"/>
      <c r="S259" s="6" t="s">
        <v>785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5">
        <v>158</v>
      </c>
      <c r="B260" s="186">
        <v>44140</v>
      </c>
      <c r="C260" s="186"/>
      <c r="D260" s="187" t="s">
        <v>203</v>
      </c>
      <c r="E260" s="188" t="s">
        <v>591</v>
      </c>
      <c r="F260" s="158">
        <v>925</v>
      </c>
      <c r="G260" s="188"/>
      <c r="H260" s="188">
        <v>1095</v>
      </c>
      <c r="I260" s="190">
        <v>1093</v>
      </c>
      <c r="J260" s="160" t="s">
        <v>820</v>
      </c>
      <c r="K260" s="161">
        <f t="shared" si="85"/>
        <v>170</v>
      </c>
      <c r="L260" s="162">
        <f t="shared" si="86"/>
        <v>0.18378378378378379</v>
      </c>
      <c r="M260" s="157" t="s">
        <v>594</v>
      </c>
      <c r="N260" s="163">
        <v>44201</v>
      </c>
      <c r="O260" s="1"/>
      <c r="P260" s="1"/>
      <c r="Q260" s="242"/>
      <c r="R260" s="1"/>
      <c r="S260" s="6" t="s">
        <v>785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5">
        <v>159</v>
      </c>
      <c r="B261" s="186">
        <v>44140</v>
      </c>
      <c r="C261" s="186"/>
      <c r="D261" s="187" t="s">
        <v>364</v>
      </c>
      <c r="E261" s="188" t="s">
        <v>591</v>
      </c>
      <c r="F261" s="158">
        <v>332.5</v>
      </c>
      <c r="G261" s="188"/>
      <c r="H261" s="188">
        <v>393</v>
      </c>
      <c r="I261" s="190">
        <v>406</v>
      </c>
      <c r="J261" s="160" t="s">
        <v>821</v>
      </c>
      <c r="K261" s="161">
        <f t="shared" si="85"/>
        <v>60.5</v>
      </c>
      <c r="L261" s="162">
        <f t="shared" si="86"/>
        <v>0.18195488721804512</v>
      </c>
      <c r="M261" s="157" t="s">
        <v>594</v>
      </c>
      <c r="N261" s="163">
        <v>44256</v>
      </c>
      <c r="O261" s="1"/>
      <c r="P261" s="1"/>
      <c r="Q261" s="242"/>
      <c r="R261" s="1"/>
      <c r="S261" s="6" t="s">
        <v>785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5">
        <v>160</v>
      </c>
      <c r="B262" s="186">
        <v>44141</v>
      </c>
      <c r="C262" s="186"/>
      <c r="D262" s="187" t="s">
        <v>488</v>
      </c>
      <c r="E262" s="188" t="s">
        <v>591</v>
      </c>
      <c r="F262" s="158">
        <v>231</v>
      </c>
      <c r="G262" s="188"/>
      <c r="H262" s="188">
        <v>281</v>
      </c>
      <c r="I262" s="190">
        <v>281</v>
      </c>
      <c r="J262" s="160" t="s">
        <v>678</v>
      </c>
      <c r="K262" s="161">
        <f t="shared" si="85"/>
        <v>50</v>
      </c>
      <c r="L262" s="162">
        <f t="shared" si="86"/>
        <v>0.21645021645021645</v>
      </c>
      <c r="M262" s="157" t="s">
        <v>594</v>
      </c>
      <c r="N262" s="163">
        <v>44358</v>
      </c>
      <c r="O262" s="1"/>
      <c r="P262" s="1"/>
      <c r="Q262" s="242"/>
      <c r="R262" s="1"/>
      <c r="S262" s="6" t="s">
        <v>785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5">
        <v>161</v>
      </c>
      <c r="B263" s="186">
        <v>44187</v>
      </c>
      <c r="C263" s="186"/>
      <c r="D263" s="187" t="s">
        <v>822</v>
      </c>
      <c r="E263" s="188" t="s">
        <v>591</v>
      </c>
      <c r="F263" s="158">
        <v>190</v>
      </c>
      <c r="G263" s="188"/>
      <c r="H263" s="188">
        <v>239</v>
      </c>
      <c r="I263" s="190">
        <v>239</v>
      </c>
      <c r="J263" s="160" t="s">
        <v>823</v>
      </c>
      <c r="K263" s="161">
        <f t="shared" si="85"/>
        <v>49</v>
      </c>
      <c r="L263" s="162">
        <f t="shared" si="86"/>
        <v>0.25789473684210529</v>
      </c>
      <c r="M263" s="157" t="s">
        <v>594</v>
      </c>
      <c r="N263" s="163">
        <v>44844</v>
      </c>
      <c r="O263" s="1"/>
      <c r="P263" s="1"/>
      <c r="Q263" s="242"/>
      <c r="R263" s="1"/>
      <c r="S263" s="6" t="s">
        <v>785</v>
      </c>
    </row>
    <row r="264" spans="1:27" ht="12.75" customHeight="1">
      <c r="A264" s="185">
        <v>162</v>
      </c>
      <c r="B264" s="186">
        <v>44258</v>
      </c>
      <c r="C264" s="186"/>
      <c r="D264" s="187" t="s">
        <v>818</v>
      </c>
      <c r="E264" s="188" t="s">
        <v>591</v>
      </c>
      <c r="F264" s="158">
        <v>495</v>
      </c>
      <c r="G264" s="188"/>
      <c r="H264" s="188">
        <v>595</v>
      </c>
      <c r="I264" s="190">
        <v>590</v>
      </c>
      <c r="J264" s="160" t="s">
        <v>614</v>
      </c>
      <c r="K264" s="161">
        <f t="shared" si="85"/>
        <v>100</v>
      </c>
      <c r="L264" s="162">
        <f t="shared" si="86"/>
        <v>0.20202020202020202</v>
      </c>
      <c r="M264" s="157" t="s">
        <v>594</v>
      </c>
      <c r="N264" s="163">
        <v>44589</v>
      </c>
      <c r="O264" s="1"/>
      <c r="P264" s="1"/>
      <c r="Q264" s="242"/>
      <c r="S264" s="6" t="s">
        <v>785</v>
      </c>
    </row>
    <row r="265" spans="1:27" ht="12.75" customHeight="1">
      <c r="A265" s="185">
        <v>163</v>
      </c>
      <c r="B265" s="186">
        <v>44274</v>
      </c>
      <c r="C265" s="186"/>
      <c r="D265" s="187" t="s">
        <v>364</v>
      </c>
      <c r="E265" s="188" t="s">
        <v>591</v>
      </c>
      <c r="F265" s="158">
        <v>355</v>
      </c>
      <c r="G265" s="188"/>
      <c r="H265" s="188">
        <v>422.5</v>
      </c>
      <c r="I265" s="190">
        <v>420</v>
      </c>
      <c r="J265" s="160" t="s">
        <v>824</v>
      </c>
      <c r="K265" s="161">
        <f t="shared" si="85"/>
        <v>67.5</v>
      </c>
      <c r="L265" s="162">
        <f t="shared" si="86"/>
        <v>0.19014084507042253</v>
      </c>
      <c r="M265" s="157" t="s">
        <v>594</v>
      </c>
      <c r="N265" s="163">
        <v>44361</v>
      </c>
      <c r="O265" s="1"/>
      <c r="S265" s="203" t="s">
        <v>785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5">
        <v>164</v>
      </c>
      <c r="B266" s="186">
        <v>44295</v>
      </c>
      <c r="C266" s="186"/>
      <c r="D266" s="187" t="s">
        <v>326</v>
      </c>
      <c r="E266" s="188" t="s">
        <v>591</v>
      </c>
      <c r="F266" s="158">
        <v>555</v>
      </c>
      <c r="G266" s="188"/>
      <c r="H266" s="188">
        <v>663</v>
      </c>
      <c r="I266" s="190">
        <v>663</v>
      </c>
      <c r="J266" s="160" t="s">
        <v>825</v>
      </c>
      <c r="K266" s="161">
        <f t="shared" si="85"/>
        <v>108</v>
      </c>
      <c r="L266" s="162">
        <f t="shared" si="86"/>
        <v>0.19459459459459461</v>
      </c>
      <c r="M266" s="157" t="s">
        <v>594</v>
      </c>
      <c r="N266" s="163">
        <v>44321</v>
      </c>
      <c r="O266" s="1"/>
      <c r="P266" s="1"/>
      <c r="Q266" s="242"/>
      <c r="R266" s="1"/>
      <c r="S266" s="203" t="s">
        <v>785</v>
      </c>
    </row>
    <row r="267" spans="1:27" ht="12.75" customHeight="1">
      <c r="A267" s="185">
        <v>165</v>
      </c>
      <c r="B267" s="186">
        <v>44308</v>
      </c>
      <c r="C267" s="186"/>
      <c r="D267" s="187" t="s">
        <v>789</v>
      </c>
      <c r="E267" s="188" t="s">
        <v>591</v>
      </c>
      <c r="F267" s="158">
        <v>126.5</v>
      </c>
      <c r="G267" s="188"/>
      <c r="H267" s="188">
        <v>155</v>
      </c>
      <c r="I267" s="190">
        <v>155</v>
      </c>
      <c r="J267" s="160" t="s">
        <v>678</v>
      </c>
      <c r="K267" s="161">
        <f t="shared" si="85"/>
        <v>28.5</v>
      </c>
      <c r="L267" s="162">
        <f t="shared" si="86"/>
        <v>0.22529644268774704</v>
      </c>
      <c r="M267" s="157" t="s">
        <v>594</v>
      </c>
      <c r="N267" s="163">
        <v>44362</v>
      </c>
      <c r="O267" s="1"/>
      <c r="S267" s="203" t="s">
        <v>785</v>
      </c>
    </row>
    <row r="268" spans="1:27" ht="12.75" customHeight="1">
      <c r="A268" s="164">
        <v>166</v>
      </c>
      <c r="B268" s="195">
        <v>44368</v>
      </c>
      <c r="C268" s="195"/>
      <c r="D268" s="166" t="s">
        <v>826</v>
      </c>
      <c r="E268" s="168" t="s">
        <v>591</v>
      </c>
      <c r="F268" s="196">
        <v>287.5</v>
      </c>
      <c r="G268" s="168"/>
      <c r="H268" s="168">
        <v>245</v>
      </c>
      <c r="I268" s="169">
        <v>344</v>
      </c>
      <c r="J268" s="170" t="s">
        <v>827</v>
      </c>
      <c r="K268" s="171">
        <f t="shared" si="85"/>
        <v>-42.5</v>
      </c>
      <c r="L268" s="172">
        <f t="shared" si="86"/>
        <v>-0.14782608695652175</v>
      </c>
      <c r="M268" s="168" t="s">
        <v>604</v>
      </c>
      <c r="N268" s="165">
        <v>44508</v>
      </c>
      <c r="O268" s="1"/>
      <c r="S268" s="203" t="s">
        <v>785</v>
      </c>
    </row>
    <row r="269" spans="1:27" ht="12.75" customHeight="1">
      <c r="A269" s="185">
        <v>167</v>
      </c>
      <c r="B269" s="186">
        <v>44368</v>
      </c>
      <c r="C269" s="186"/>
      <c r="D269" s="187" t="s">
        <v>488</v>
      </c>
      <c r="E269" s="188" t="s">
        <v>591</v>
      </c>
      <c r="F269" s="158">
        <v>241</v>
      </c>
      <c r="G269" s="188"/>
      <c r="H269" s="188">
        <v>298</v>
      </c>
      <c r="I269" s="190">
        <v>320</v>
      </c>
      <c r="J269" s="160" t="s">
        <v>678</v>
      </c>
      <c r="K269" s="161">
        <f t="shared" si="85"/>
        <v>57</v>
      </c>
      <c r="L269" s="162">
        <f t="shared" si="86"/>
        <v>0.23651452282157676</v>
      </c>
      <c r="M269" s="157" t="s">
        <v>594</v>
      </c>
      <c r="N269" s="163">
        <v>44802</v>
      </c>
      <c r="O269" s="37"/>
      <c r="S269" s="203" t="s">
        <v>785</v>
      </c>
    </row>
    <row r="270" spans="1:27" ht="12.75" customHeight="1">
      <c r="A270" s="185">
        <v>168</v>
      </c>
      <c r="B270" s="186">
        <v>44406</v>
      </c>
      <c r="C270" s="186"/>
      <c r="D270" s="187" t="s">
        <v>789</v>
      </c>
      <c r="E270" s="188" t="s">
        <v>591</v>
      </c>
      <c r="F270" s="158">
        <v>162.5</v>
      </c>
      <c r="G270" s="188"/>
      <c r="H270" s="188">
        <v>200</v>
      </c>
      <c r="I270" s="190">
        <v>200</v>
      </c>
      <c r="J270" s="160" t="s">
        <v>678</v>
      </c>
      <c r="K270" s="161">
        <f t="shared" si="85"/>
        <v>37.5</v>
      </c>
      <c r="L270" s="162">
        <f t="shared" si="86"/>
        <v>0.23076923076923078</v>
      </c>
      <c r="M270" s="157" t="s">
        <v>594</v>
      </c>
      <c r="N270" s="163">
        <v>44802</v>
      </c>
      <c r="O270" s="1"/>
      <c r="S270" s="203" t="s">
        <v>785</v>
      </c>
    </row>
    <row r="271" spans="1:27" ht="12.75" customHeight="1">
      <c r="A271" s="185">
        <v>169</v>
      </c>
      <c r="B271" s="186">
        <v>44462</v>
      </c>
      <c r="C271" s="186"/>
      <c r="D271" s="187" t="s">
        <v>445</v>
      </c>
      <c r="E271" s="188" t="s">
        <v>591</v>
      </c>
      <c r="F271" s="158">
        <v>1235</v>
      </c>
      <c r="G271" s="188"/>
      <c r="H271" s="188">
        <v>1505</v>
      </c>
      <c r="I271" s="190">
        <v>1500</v>
      </c>
      <c r="J271" s="160" t="s">
        <v>678</v>
      </c>
      <c r="K271" s="161">
        <f t="shared" si="85"/>
        <v>270</v>
      </c>
      <c r="L271" s="162">
        <f t="shared" si="86"/>
        <v>0.21862348178137653</v>
      </c>
      <c r="M271" s="157" t="s">
        <v>594</v>
      </c>
      <c r="N271" s="163">
        <v>44564</v>
      </c>
      <c r="O271" s="1"/>
      <c r="S271" s="203" t="s">
        <v>785</v>
      </c>
    </row>
    <row r="272" spans="1:27" ht="12.75" customHeight="1">
      <c r="A272" s="204">
        <v>170</v>
      </c>
      <c r="B272" s="205">
        <v>44480</v>
      </c>
      <c r="C272" s="205"/>
      <c r="D272" s="206" t="s">
        <v>828</v>
      </c>
      <c r="E272" s="207" t="s">
        <v>591</v>
      </c>
      <c r="F272" s="55">
        <v>58.75</v>
      </c>
      <c r="G272" s="207"/>
      <c r="H272" s="208"/>
      <c r="I272" s="51"/>
      <c r="J272" s="209" t="s">
        <v>592</v>
      </c>
      <c r="K272" s="204"/>
      <c r="L272" s="205"/>
      <c r="M272" s="205"/>
      <c r="N272" s="206"/>
      <c r="O272" s="37"/>
      <c r="S272" s="203" t="s">
        <v>785</v>
      </c>
    </row>
    <row r="273" spans="1:19" ht="12.75" customHeight="1">
      <c r="A273" s="210">
        <v>171</v>
      </c>
      <c r="B273" s="211">
        <v>44481</v>
      </c>
      <c r="C273" s="211"/>
      <c r="D273" s="212" t="s">
        <v>278</v>
      </c>
      <c r="E273" s="51" t="s">
        <v>591</v>
      </c>
      <c r="F273" s="213" t="s">
        <v>829</v>
      </c>
      <c r="G273" s="51"/>
      <c r="H273" s="51"/>
      <c r="I273" s="51">
        <v>380</v>
      </c>
      <c r="J273" s="214" t="s">
        <v>592</v>
      </c>
      <c r="K273" s="210"/>
      <c r="L273" s="211"/>
      <c r="M273" s="211"/>
      <c r="N273" s="212"/>
      <c r="O273" s="37"/>
      <c r="S273" s="203" t="s">
        <v>785</v>
      </c>
    </row>
    <row r="274" spans="1:19" ht="12.75" customHeight="1">
      <c r="A274" s="154">
        <v>172</v>
      </c>
      <c r="B274" s="155">
        <v>44481</v>
      </c>
      <c r="C274" s="155"/>
      <c r="D274" s="156" t="s">
        <v>830</v>
      </c>
      <c r="E274" s="157" t="s">
        <v>591</v>
      </c>
      <c r="F274" s="158">
        <v>45.5</v>
      </c>
      <c r="G274" s="157"/>
      <c r="H274" s="157">
        <v>56.5</v>
      </c>
      <c r="I274" s="159">
        <v>56</v>
      </c>
      <c r="J274" s="160" t="s">
        <v>678</v>
      </c>
      <c r="K274" s="161">
        <f t="shared" ref="K274:K275" si="87">H274-F274</f>
        <v>11</v>
      </c>
      <c r="L274" s="162">
        <f t="shared" ref="L274:L275" si="88">K274/F274</f>
        <v>0.24175824175824176</v>
      </c>
      <c r="M274" s="157" t="s">
        <v>594</v>
      </c>
      <c r="N274" s="163">
        <v>44881</v>
      </c>
      <c r="O274" s="37"/>
      <c r="S274" s="203"/>
    </row>
    <row r="275" spans="1:19" ht="12.75" customHeight="1">
      <c r="A275" s="154">
        <v>173</v>
      </c>
      <c r="B275" s="155">
        <v>44551</v>
      </c>
      <c r="C275" s="155"/>
      <c r="D275" s="156" t="s">
        <v>131</v>
      </c>
      <c r="E275" s="157" t="s">
        <v>591</v>
      </c>
      <c r="F275" s="158">
        <v>2300</v>
      </c>
      <c r="G275" s="157"/>
      <c r="H275" s="157">
        <f>(2820+2200)/2</f>
        <v>2510</v>
      </c>
      <c r="I275" s="159">
        <v>3000</v>
      </c>
      <c r="J275" s="160" t="s">
        <v>831</v>
      </c>
      <c r="K275" s="161">
        <f t="shared" si="87"/>
        <v>210</v>
      </c>
      <c r="L275" s="162">
        <f t="shared" si="88"/>
        <v>9.1304347826086957E-2</v>
      </c>
      <c r="M275" s="157" t="s">
        <v>594</v>
      </c>
      <c r="N275" s="163">
        <v>44649</v>
      </c>
      <c r="O275" s="1"/>
      <c r="S275" s="203"/>
    </row>
    <row r="276" spans="1:19" ht="12.75" customHeight="1">
      <c r="A276" s="154">
        <v>174</v>
      </c>
      <c r="B276" s="155">
        <v>44606</v>
      </c>
      <c r="C276" s="155"/>
      <c r="D276" s="156" t="s">
        <v>435</v>
      </c>
      <c r="E276" s="157" t="s">
        <v>591</v>
      </c>
      <c r="F276" s="158">
        <v>635</v>
      </c>
      <c r="G276" s="157"/>
      <c r="H276" s="157">
        <v>700</v>
      </c>
      <c r="I276" s="159">
        <v>764</v>
      </c>
      <c r="J276" s="160" t="s">
        <v>865</v>
      </c>
      <c r="K276" s="161">
        <f t="shared" ref="K276" si="89">H276-F276</f>
        <v>65</v>
      </c>
      <c r="L276" s="162">
        <f t="shared" ref="L276" si="90">K276/F276</f>
        <v>0.10236220472440945</v>
      </c>
      <c r="M276" s="157" t="s">
        <v>594</v>
      </c>
      <c r="N276" s="163">
        <v>45159</v>
      </c>
      <c r="O276" s="37"/>
      <c r="S276" s="203"/>
    </row>
    <row r="277" spans="1:19" ht="12.75" customHeight="1">
      <c r="A277" s="154">
        <v>175</v>
      </c>
      <c r="B277" s="155">
        <v>44613</v>
      </c>
      <c r="C277" s="155"/>
      <c r="D277" s="156" t="s">
        <v>445</v>
      </c>
      <c r="E277" s="157" t="s">
        <v>591</v>
      </c>
      <c r="F277" s="158">
        <v>1255</v>
      </c>
      <c r="G277" s="157"/>
      <c r="H277" s="157">
        <v>1515</v>
      </c>
      <c r="I277" s="159">
        <v>1510</v>
      </c>
      <c r="J277" s="160" t="s">
        <v>678</v>
      </c>
      <c r="K277" s="161">
        <f>H277-F277</f>
        <v>260</v>
      </c>
      <c r="L277" s="162">
        <f>K277/F277</f>
        <v>0.20717131474103587</v>
      </c>
      <c r="M277" s="157" t="s">
        <v>594</v>
      </c>
      <c r="N277" s="163">
        <v>44834</v>
      </c>
      <c r="O277" s="37"/>
      <c r="S277" s="203"/>
    </row>
    <row r="278" spans="1:19" ht="12.75" customHeight="1">
      <c r="A278">
        <v>176</v>
      </c>
      <c r="B278" s="211">
        <v>44670</v>
      </c>
      <c r="C278" s="211"/>
      <c r="D278" s="53" t="s">
        <v>551</v>
      </c>
      <c r="E278" s="215" t="s">
        <v>591</v>
      </c>
      <c r="F278" s="51" t="s">
        <v>832</v>
      </c>
      <c r="G278" s="51"/>
      <c r="H278" s="51"/>
      <c r="I278" s="51">
        <v>553</v>
      </c>
      <c r="J278" s="51" t="s">
        <v>592</v>
      </c>
      <c r="K278" s="51"/>
      <c r="L278" s="51"/>
      <c r="M278" s="51"/>
      <c r="N278" s="51"/>
      <c r="O278" s="37"/>
      <c r="S278" s="203"/>
    </row>
    <row r="279" spans="1:19" ht="12.75" customHeight="1">
      <c r="A279" s="185">
        <v>177</v>
      </c>
      <c r="B279" s="186">
        <v>44746</v>
      </c>
      <c r="C279" s="186"/>
      <c r="D279" s="187" t="s">
        <v>833</v>
      </c>
      <c r="E279" s="188" t="s">
        <v>591</v>
      </c>
      <c r="F279" s="188">
        <v>207.5</v>
      </c>
      <c r="G279" s="188"/>
      <c r="H279" s="188">
        <v>254</v>
      </c>
      <c r="I279" s="190">
        <v>254</v>
      </c>
      <c r="J279" s="160" t="s">
        <v>678</v>
      </c>
      <c r="K279" s="161">
        <f t="shared" ref="K279:K281" si="91">H279-F279</f>
        <v>46.5</v>
      </c>
      <c r="L279" s="162">
        <f t="shared" ref="L279:L281" si="92">K279/F279</f>
        <v>0.22409638554216868</v>
      </c>
      <c r="M279" s="157" t="s">
        <v>594</v>
      </c>
      <c r="N279" s="163">
        <v>44792</v>
      </c>
      <c r="O279" s="1"/>
      <c r="S279" s="203"/>
    </row>
    <row r="280" spans="1:19" ht="12.75" customHeight="1">
      <c r="A280" s="185">
        <v>178</v>
      </c>
      <c r="B280" s="186">
        <v>44775</v>
      </c>
      <c r="C280" s="186"/>
      <c r="D280" s="187" t="s">
        <v>490</v>
      </c>
      <c r="E280" s="188" t="s">
        <v>591</v>
      </c>
      <c r="F280" s="188">
        <v>31.25</v>
      </c>
      <c r="G280" s="188"/>
      <c r="H280" s="188">
        <v>38.75</v>
      </c>
      <c r="I280" s="190">
        <v>38</v>
      </c>
      <c r="J280" s="160" t="s">
        <v>678</v>
      </c>
      <c r="K280" s="161">
        <f t="shared" si="91"/>
        <v>7.5</v>
      </c>
      <c r="L280" s="162">
        <f t="shared" si="92"/>
        <v>0.24</v>
      </c>
      <c r="M280" s="157" t="s">
        <v>594</v>
      </c>
      <c r="N280" s="163">
        <v>44844</v>
      </c>
      <c r="O280" s="37"/>
      <c r="S280" s="55"/>
    </row>
    <row r="281" spans="1:19" ht="12.75" customHeight="1">
      <c r="A281" s="185">
        <v>179</v>
      </c>
      <c r="B281" s="186">
        <v>44841</v>
      </c>
      <c r="C281" s="186"/>
      <c r="D281" s="187" t="s">
        <v>834</v>
      </c>
      <c r="E281" s="188" t="s">
        <v>591</v>
      </c>
      <c r="F281" s="158">
        <v>665</v>
      </c>
      <c r="G281" s="188"/>
      <c r="H281" s="188">
        <v>807.5</v>
      </c>
      <c r="I281" s="190">
        <v>840</v>
      </c>
      <c r="J281" s="160" t="s">
        <v>831</v>
      </c>
      <c r="K281" s="161">
        <f t="shared" si="91"/>
        <v>142.5</v>
      </c>
      <c r="L281" s="162">
        <f t="shared" si="92"/>
        <v>0.21428571428571427</v>
      </c>
      <c r="M281" s="157" t="s">
        <v>594</v>
      </c>
      <c r="N281" s="163">
        <v>45097</v>
      </c>
      <c r="O281" s="37"/>
      <c r="S281" s="55"/>
    </row>
    <row r="282" spans="1:19" ht="12.75" customHeight="1">
      <c r="A282" s="185">
        <v>180</v>
      </c>
      <c r="B282" s="186">
        <v>44844</v>
      </c>
      <c r="C282" s="186"/>
      <c r="D282" s="187" t="s">
        <v>437</v>
      </c>
      <c r="E282" s="188" t="s">
        <v>591</v>
      </c>
      <c r="F282" s="158">
        <v>227.5</v>
      </c>
      <c r="G282" s="188"/>
      <c r="H282" s="188">
        <v>270</v>
      </c>
      <c r="I282" s="190">
        <v>291</v>
      </c>
      <c r="J282" s="160" t="s">
        <v>867</v>
      </c>
      <c r="K282" s="161">
        <f t="shared" ref="K282" si="93">H282-F282</f>
        <v>42.5</v>
      </c>
      <c r="L282" s="162">
        <f t="shared" ref="L282" si="94">K282/F282</f>
        <v>0.18681318681318682</v>
      </c>
      <c r="M282" s="157" t="s">
        <v>594</v>
      </c>
      <c r="N282" s="163">
        <v>45160</v>
      </c>
      <c r="O282" s="37"/>
      <c r="R282" s="37"/>
      <c r="S282" s="55"/>
    </row>
    <row r="283" spans="1:19" ht="12.75" customHeight="1">
      <c r="A283" s="185">
        <v>181</v>
      </c>
      <c r="B283" s="186">
        <v>44845</v>
      </c>
      <c r="C283" s="186"/>
      <c r="D283" s="187" t="s">
        <v>435</v>
      </c>
      <c r="E283" s="188" t="s">
        <v>591</v>
      </c>
      <c r="F283" s="158">
        <v>555</v>
      </c>
      <c r="G283" s="188"/>
      <c r="H283" s="188">
        <v>700</v>
      </c>
      <c r="I283" s="190">
        <v>765</v>
      </c>
      <c r="J283" s="160" t="s">
        <v>866</v>
      </c>
      <c r="K283" s="161">
        <f t="shared" ref="K283" si="95">H283-F283</f>
        <v>145</v>
      </c>
      <c r="L283" s="162">
        <f t="shared" ref="L283" si="96">K283/F283</f>
        <v>0.26126126126126126</v>
      </c>
      <c r="M283" s="157" t="s">
        <v>594</v>
      </c>
      <c r="N283" s="163">
        <v>45159</v>
      </c>
      <c r="O283" s="37"/>
      <c r="R283" s="37"/>
      <c r="S283" s="55"/>
    </row>
    <row r="284" spans="1:19" ht="12.75" customHeight="1">
      <c r="A284" s="185">
        <v>182</v>
      </c>
      <c r="B284" s="186">
        <v>44981</v>
      </c>
      <c r="C284" s="186"/>
      <c r="D284" s="187" t="s">
        <v>452</v>
      </c>
      <c r="E284" s="188" t="s">
        <v>591</v>
      </c>
      <c r="F284" s="158">
        <v>1675</v>
      </c>
      <c r="G284" s="188"/>
      <c r="H284" s="188">
        <v>2080</v>
      </c>
      <c r="I284" s="190">
        <v>2080</v>
      </c>
      <c r="J284" s="160" t="s">
        <v>678</v>
      </c>
      <c r="K284" s="161">
        <f>H284-F284</f>
        <v>405</v>
      </c>
      <c r="L284" s="162">
        <f>K284/F284</f>
        <v>0.2417910447761194</v>
      </c>
      <c r="M284" s="157" t="s">
        <v>594</v>
      </c>
      <c r="N284" s="163">
        <v>45119</v>
      </c>
      <c r="O284" s="37"/>
      <c r="S284" s="55" t="s">
        <v>863</v>
      </c>
    </row>
    <row r="285" spans="1:19" ht="12.75" customHeight="1">
      <c r="A285" s="185">
        <v>183</v>
      </c>
      <c r="B285" s="186">
        <v>44986</v>
      </c>
      <c r="C285" s="186"/>
      <c r="D285" s="187" t="s">
        <v>490</v>
      </c>
      <c r="E285" s="188" t="s">
        <v>591</v>
      </c>
      <c r="F285" s="158">
        <v>57.5</v>
      </c>
      <c r="G285" s="188"/>
      <c r="H285" s="188">
        <v>120</v>
      </c>
      <c r="I285" s="190">
        <v>120</v>
      </c>
      <c r="J285" s="160" t="s">
        <v>678</v>
      </c>
      <c r="K285" s="161">
        <f>H285-F285</f>
        <v>62.5</v>
      </c>
      <c r="L285" s="162">
        <f>K285/F285</f>
        <v>1.0869565217391304</v>
      </c>
      <c r="M285" s="157" t="s">
        <v>594</v>
      </c>
      <c r="N285" s="163">
        <v>45049</v>
      </c>
      <c r="O285" s="37"/>
      <c r="S285" s="55" t="s">
        <v>863</v>
      </c>
    </row>
    <row r="286" spans="1:19" ht="12.75" customHeight="1">
      <c r="A286" s="185">
        <v>184</v>
      </c>
      <c r="B286" s="186">
        <v>45008</v>
      </c>
      <c r="C286" s="186"/>
      <c r="D286" s="187" t="s">
        <v>507</v>
      </c>
      <c r="E286" s="188" t="s">
        <v>591</v>
      </c>
      <c r="F286" s="158">
        <v>2765</v>
      </c>
      <c r="G286" s="188"/>
      <c r="H286" s="188">
        <v>3547.5</v>
      </c>
      <c r="I286" s="190">
        <v>3523</v>
      </c>
      <c r="J286" s="160" t="s">
        <v>678</v>
      </c>
      <c r="K286" s="161">
        <f>H286-F286</f>
        <v>782.5</v>
      </c>
      <c r="L286" s="162">
        <f>K286/F286</f>
        <v>0.28300180831826399</v>
      </c>
      <c r="M286" s="157" t="s">
        <v>594</v>
      </c>
      <c r="N286" s="163">
        <v>45177</v>
      </c>
      <c r="O286" s="37"/>
      <c r="S286" s="55" t="s">
        <v>863</v>
      </c>
    </row>
    <row r="287" spans="1:19" ht="12.75" customHeight="1">
      <c r="A287" s="185">
        <v>185</v>
      </c>
      <c r="B287" s="186">
        <v>45027</v>
      </c>
      <c r="C287" s="186"/>
      <c r="D287" s="187" t="s">
        <v>835</v>
      </c>
      <c r="E287" s="188" t="s">
        <v>591</v>
      </c>
      <c r="F287" s="188">
        <v>460</v>
      </c>
      <c r="G287" s="188"/>
      <c r="H287" s="188">
        <v>825</v>
      </c>
      <c r="I287" s="190">
        <v>810</v>
      </c>
      <c r="J287" s="160" t="s">
        <v>678</v>
      </c>
      <c r="K287" s="161">
        <f>H287-F287</f>
        <v>365</v>
      </c>
      <c r="L287" s="162">
        <f>K287/F287</f>
        <v>0.79347826086956519</v>
      </c>
      <c r="M287" s="157" t="s">
        <v>594</v>
      </c>
      <c r="N287" s="163">
        <v>45155</v>
      </c>
      <c r="O287" s="37"/>
      <c r="S287" s="55" t="s">
        <v>863</v>
      </c>
    </row>
    <row r="288" spans="1:19" ht="12.75" customHeight="1">
      <c r="A288" s="210">
        <v>186</v>
      </c>
      <c r="B288" s="211">
        <v>45050</v>
      </c>
      <c r="C288" s="53"/>
      <c r="D288" s="53" t="s">
        <v>42</v>
      </c>
      <c r="E288" s="215" t="s">
        <v>591</v>
      </c>
      <c r="F288" s="51" t="s">
        <v>836</v>
      </c>
      <c r="G288" s="51"/>
      <c r="H288" s="51"/>
      <c r="I288" s="51">
        <v>5040</v>
      </c>
      <c r="J288" s="51" t="s">
        <v>592</v>
      </c>
      <c r="K288" s="51"/>
      <c r="L288" s="51"/>
      <c r="M288" s="51"/>
      <c r="N288" s="51"/>
      <c r="O288" s="37"/>
      <c r="S288" s="55" t="s">
        <v>863</v>
      </c>
    </row>
    <row r="289" spans="1:39" ht="12.75" customHeight="1">
      <c r="A289" s="185">
        <v>187</v>
      </c>
      <c r="B289" s="186">
        <v>45075</v>
      </c>
      <c r="C289" s="186"/>
      <c r="D289" s="187" t="s">
        <v>837</v>
      </c>
      <c r="E289" s="188" t="s">
        <v>591</v>
      </c>
      <c r="F289" s="158">
        <v>585</v>
      </c>
      <c r="G289" s="188"/>
      <c r="H289" s="188">
        <v>732</v>
      </c>
      <c r="I289" s="190">
        <v>732</v>
      </c>
      <c r="J289" s="160" t="s">
        <v>678</v>
      </c>
      <c r="K289" s="161">
        <f>H289-F289</f>
        <v>147</v>
      </c>
      <c r="L289" s="162">
        <f>K289/F289</f>
        <v>0.25128205128205128</v>
      </c>
      <c r="M289" s="157" t="s">
        <v>594</v>
      </c>
      <c r="N289" s="163">
        <v>45152</v>
      </c>
      <c r="O289" s="37"/>
      <c r="R289" s="37"/>
      <c r="S289" s="55" t="s">
        <v>863</v>
      </c>
      <c r="U289" s="37"/>
      <c r="W289" s="37"/>
      <c r="X289" s="55"/>
      <c r="Z289" s="37"/>
      <c r="AB289" s="37"/>
      <c r="AC289" s="55"/>
      <c r="AE289" s="37"/>
      <c r="AG289" s="37"/>
      <c r="AH289" s="55"/>
      <c r="AJ289" s="37"/>
      <c r="AL289" s="37"/>
      <c r="AM289" s="55"/>
    </row>
    <row r="290" spans="1:39" ht="12.75" customHeight="1">
      <c r="A290" s="210">
        <v>188</v>
      </c>
      <c r="B290" s="211">
        <v>45078</v>
      </c>
      <c r="C290" s="53"/>
      <c r="D290" s="53" t="s">
        <v>539</v>
      </c>
      <c r="E290" s="215" t="s">
        <v>591</v>
      </c>
      <c r="F290" s="51" t="s">
        <v>838</v>
      </c>
      <c r="G290" s="51"/>
      <c r="H290" s="51"/>
      <c r="I290" s="51">
        <v>4300</v>
      </c>
      <c r="J290" s="51" t="s">
        <v>592</v>
      </c>
      <c r="K290" s="51"/>
      <c r="L290" s="51"/>
      <c r="M290" s="51"/>
      <c r="N290" s="51"/>
      <c r="O290" s="37"/>
      <c r="R290" s="37"/>
      <c r="S290" s="55" t="s">
        <v>863</v>
      </c>
      <c r="U290" s="37"/>
      <c r="W290" s="37"/>
      <c r="X290" s="55"/>
      <c r="Z290" s="37"/>
      <c r="AB290" s="37"/>
      <c r="AC290" s="55"/>
      <c r="AE290" s="37"/>
      <c r="AG290" s="37"/>
      <c r="AH290" s="55"/>
      <c r="AJ290" s="37"/>
      <c r="AL290" s="37"/>
      <c r="AM290" s="55"/>
    </row>
    <row r="291" spans="1:39" ht="12.75" customHeight="1">
      <c r="A291" s="185">
        <v>189</v>
      </c>
      <c r="B291" s="186">
        <v>45103</v>
      </c>
      <c r="C291" s="186"/>
      <c r="D291" s="187" t="s">
        <v>860</v>
      </c>
      <c r="E291" s="188" t="s">
        <v>591</v>
      </c>
      <c r="F291" s="158">
        <v>282.5</v>
      </c>
      <c r="G291" s="188"/>
      <c r="H291" s="188">
        <v>383</v>
      </c>
      <c r="I291" s="190">
        <v>383</v>
      </c>
      <c r="J291" s="160" t="s">
        <v>678</v>
      </c>
      <c r="K291" s="161">
        <f>H291-F291</f>
        <v>100.5</v>
      </c>
      <c r="L291" s="162">
        <f>K291/F291</f>
        <v>0.35575221238938054</v>
      </c>
      <c r="M291" s="157" t="s">
        <v>594</v>
      </c>
      <c r="N291" s="163">
        <v>45265</v>
      </c>
      <c r="O291" s="37"/>
      <c r="R291" s="37"/>
      <c r="S291" s="55" t="s">
        <v>863</v>
      </c>
      <c r="U291" s="37"/>
      <c r="W291" s="37"/>
      <c r="X291" s="55"/>
      <c r="Z291" s="37"/>
      <c r="AB291" s="37"/>
      <c r="AC291" s="55"/>
      <c r="AE291" s="37"/>
      <c r="AG291" s="37"/>
      <c r="AH291" s="55"/>
      <c r="AJ291" s="37"/>
      <c r="AL291" s="37"/>
      <c r="AM291" s="55"/>
    </row>
    <row r="292" spans="1:39" ht="12.75" customHeight="1">
      <c r="A292" s="185">
        <v>190</v>
      </c>
      <c r="B292" s="186">
        <v>45120</v>
      </c>
      <c r="C292" s="186"/>
      <c r="D292" s="187" t="s">
        <v>538</v>
      </c>
      <c r="E292" s="188" t="s">
        <v>591</v>
      </c>
      <c r="F292" s="158">
        <v>2312.5</v>
      </c>
      <c r="G292" s="188"/>
      <c r="H292" s="188">
        <v>2935</v>
      </c>
      <c r="I292" s="190">
        <v>2935</v>
      </c>
      <c r="J292" s="160" t="s">
        <v>678</v>
      </c>
      <c r="K292" s="161">
        <f>H292-F292</f>
        <v>622.5</v>
      </c>
      <c r="L292" s="162">
        <f>K292/F292</f>
        <v>0.26918918918918922</v>
      </c>
      <c r="M292" s="157" t="s">
        <v>594</v>
      </c>
      <c r="N292" s="163">
        <v>45177</v>
      </c>
      <c r="O292" s="37"/>
      <c r="R292" s="37"/>
      <c r="S292" s="55" t="s">
        <v>863</v>
      </c>
      <c r="U292" s="37"/>
      <c r="W292" s="37"/>
      <c r="X292" s="55"/>
      <c r="Z292" s="37"/>
      <c r="AB292" s="37"/>
      <c r="AC292" s="55"/>
      <c r="AE292" s="37"/>
      <c r="AG292" s="37"/>
      <c r="AH292" s="55"/>
      <c r="AJ292" s="37"/>
      <c r="AL292" s="37"/>
      <c r="AM292" s="55"/>
    </row>
    <row r="293" spans="1:39" ht="12.75" customHeight="1">
      <c r="A293" s="185">
        <v>191</v>
      </c>
      <c r="B293" s="186">
        <v>45125</v>
      </c>
      <c r="C293" s="186"/>
      <c r="D293" s="187" t="s">
        <v>203</v>
      </c>
      <c r="E293" s="188" t="s">
        <v>591</v>
      </c>
      <c r="F293" s="158">
        <v>3980</v>
      </c>
      <c r="G293" s="188"/>
      <c r="H293" s="188">
        <v>4895</v>
      </c>
      <c r="I293" s="190">
        <v>4895</v>
      </c>
      <c r="J293" s="160" t="s">
        <v>678</v>
      </c>
      <c r="K293" s="161">
        <f>H293-F293</f>
        <v>915</v>
      </c>
      <c r="L293" s="162">
        <f>K293/F293</f>
        <v>0.22989949748743718</v>
      </c>
      <c r="M293" s="157" t="s">
        <v>594</v>
      </c>
      <c r="N293" s="163">
        <v>45155</v>
      </c>
      <c r="O293" s="37"/>
      <c r="S293" s="55" t="s">
        <v>863</v>
      </c>
      <c r="U293" s="37"/>
      <c r="X293" s="55"/>
      <c r="Z293" s="37"/>
      <c r="AC293" s="55"/>
      <c r="AE293" s="37"/>
      <c r="AH293" s="55"/>
      <c r="AJ293" s="37"/>
      <c r="AM293" s="55"/>
    </row>
    <row r="294" spans="1:39" ht="12.75" customHeight="1">
      <c r="A294" s="185">
        <v>192</v>
      </c>
      <c r="B294" s="186">
        <v>45145</v>
      </c>
      <c r="C294" s="186"/>
      <c r="D294" s="187" t="s">
        <v>864</v>
      </c>
      <c r="E294" s="188" t="s">
        <v>591</v>
      </c>
      <c r="F294" s="158">
        <v>565</v>
      </c>
      <c r="G294" s="188"/>
      <c r="H294" s="188">
        <v>725</v>
      </c>
      <c r="I294" s="190">
        <v>725</v>
      </c>
      <c r="J294" s="160" t="s">
        <v>678</v>
      </c>
      <c r="K294" s="161">
        <f>H294-F294</f>
        <v>160</v>
      </c>
      <c r="L294" s="162">
        <f>K294/F294</f>
        <v>0.2831858407079646</v>
      </c>
      <c r="M294" s="157" t="s">
        <v>594</v>
      </c>
      <c r="N294" s="163">
        <v>45169</v>
      </c>
      <c r="O294" s="37"/>
      <c r="S294" s="55" t="s">
        <v>863</v>
      </c>
      <c r="U294" s="37"/>
      <c r="X294" s="55"/>
      <c r="Z294" s="37"/>
      <c r="AC294" s="55"/>
      <c r="AE294" s="37"/>
      <c r="AH294" s="55"/>
      <c r="AJ294" s="37"/>
      <c r="AM294" s="55"/>
    </row>
    <row r="295" spans="1:39" ht="12.75" customHeight="1">
      <c r="A295" s="302">
        <v>193</v>
      </c>
      <c r="B295" s="303">
        <v>45167</v>
      </c>
      <c r="C295" s="303"/>
      <c r="D295" s="304" t="s">
        <v>868</v>
      </c>
      <c r="E295" s="305" t="s">
        <v>591</v>
      </c>
      <c r="F295" s="158">
        <v>700</v>
      </c>
      <c r="G295" s="305"/>
      <c r="H295" s="305">
        <v>950</v>
      </c>
      <c r="I295" s="306">
        <v>950</v>
      </c>
      <c r="J295" s="307" t="s">
        <v>678</v>
      </c>
      <c r="K295" s="161">
        <f>H295-F295</f>
        <v>250</v>
      </c>
      <c r="L295" s="162">
        <f>K295/F295</f>
        <v>0.35714285714285715</v>
      </c>
      <c r="M295" s="157" t="s">
        <v>594</v>
      </c>
      <c r="N295" s="163">
        <v>45261</v>
      </c>
      <c r="O295" s="37"/>
      <c r="S295" s="55" t="s">
        <v>863</v>
      </c>
      <c r="U295" s="37"/>
      <c r="X295" s="55"/>
      <c r="Z295" s="37"/>
      <c r="AC295" s="55"/>
      <c r="AE295" s="37"/>
      <c r="AH295" s="55"/>
      <c r="AJ295" s="37"/>
      <c r="AM295" s="55"/>
    </row>
    <row r="296" spans="1:39" ht="12.75" customHeight="1">
      <c r="A296" s="210">
        <v>194</v>
      </c>
      <c r="B296" s="211">
        <v>45184</v>
      </c>
      <c r="C296" s="53"/>
      <c r="D296" s="53" t="s">
        <v>541</v>
      </c>
      <c r="E296" s="215" t="s">
        <v>591</v>
      </c>
      <c r="F296" s="51" t="s">
        <v>871</v>
      </c>
      <c r="G296" s="51"/>
      <c r="H296" s="51"/>
      <c r="I296" s="51">
        <v>480</v>
      </c>
      <c r="J296" s="51" t="s">
        <v>592</v>
      </c>
      <c r="K296" s="51"/>
      <c r="L296" s="51"/>
      <c r="M296" s="51"/>
      <c r="N296" s="51"/>
      <c r="O296" s="37"/>
      <c r="S296" s="55" t="s">
        <v>863</v>
      </c>
      <c r="U296" s="37"/>
      <c r="X296" s="55"/>
      <c r="Z296" s="37"/>
      <c r="AC296" s="55"/>
      <c r="AE296" s="37"/>
      <c r="AH296" s="55"/>
      <c r="AJ296" s="37"/>
      <c r="AM296" s="55"/>
    </row>
    <row r="297" spans="1:39" ht="12.75" customHeight="1">
      <c r="A297" s="210">
        <v>195</v>
      </c>
      <c r="B297" s="211">
        <v>45203</v>
      </c>
      <c r="C297" s="53"/>
      <c r="D297" s="53" t="s">
        <v>176</v>
      </c>
      <c r="E297" s="215" t="s">
        <v>591</v>
      </c>
      <c r="F297" s="51" t="s">
        <v>875</v>
      </c>
      <c r="G297" s="51"/>
      <c r="H297" s="51"/>
      <c r="I297" s="51">
        <v>1198</v>
      </c>
      <c r="J297" s="51" t="s">
        <v>592</v>
      </c>
      <c r="K297" s="51"/>
      <c r="L297" s="51"/>
      <c r="M297" s="51"/>
      <c r="N297" s="51"/>
      <c r="O297" s="37"/>
      <c r="S297" s="55" t="s">
        <v>883</v>
      </c>
      <c r="U297" s="37"/>
      <c r="X297" s="55"/>
      <c r="Z297" s="37"/>
      <c r="AC297" s="55"/>
      <c r="AE297" s="37"/>
      <c r="AH297" s="55"/>
      <c r="AJ297" s="37"/>
      <c r="AM297" s="55"/>
    </row>
    <row r="298" spans="1:39" ht="12.75" customHeight="1">
      <c r="A298" s="210">
        <v>196</v>
      </c>
      <c r="B298" s="211">
        <v>45216</v>
      </c>
      <c r="C298" s="53"/>
      <c r="D298" s="53" t="s">
        <v>107</v>
      </c>
      <c r="E298" s="215" t="s">
        <v>591</v>
      </c>
      <c r="F298" s="51" t="s">
        <v>877</v>
      </c>
      <c r="G298" s="51"/>
      <c r="H298" s="51"/>
      <c r="I298" s="51">
        <v>6870</v>
      </c>
      <c r="J298" s="51" t="s">
        <v>592</v>
      </c>
      <c r="K298" s="51"/>
      <c r="L298" s="51"/>
      <c r="M298" s="51"/>
      <c r="N298" s="51"/>
      <c r="O298" s="37"/>
      <c r="S298" s="55" t="s">
        <v>883</v>
      </c>
      <c r="U298" s="37"/>
      <c r="X298" s="55"/>
      <c r="Z298" s="37"/>
      <c r="AC298" s="55"/>
      <c r="AE298" s="37"/>
      <c r="AH298" s="55"/>
      <c r="AJ298" s="37"/>
      <c r="AM298" s="55"/>
    </row>
    <row r="299" spans="1:39" ht="12.75" customHeight="1">
      <c r="A299" s="210">
        <v>197</v>
      </c>
      <c r="B299" s="211">
        <v>45216</v>
      </c>
      <c r="C299" s="53"/>
      <c r="D299" s="53" t="s">
        <v>878</v>
      </c>
      <c r="E299" s="215" t="s">
        <v>591</v>
      </c>
      <c r="F299" s="51" t="s">
        <v>879</v>
      </c>
      <c r="G299" s="51"/>
      <c r="H299" s="51"/>
      <c r="I299" s="51">
        <v>1415</v>
      </c>
      <c r="J299" s="51" t="s">
        <v>592</v>
      </c>
      <c r="K299" s="51"/>
      <c r="L299" s="51"/>
      <c r="M299" s="51"/>
      <c r="N299" s="51"/>
      <c r="O299" s="37"/>
      <c r="S299" s="55" t="s">
        <v>863</v>
      </c>
      <c r="U299" s="37"/>
      <c r="X299" s="55"/>
      <c r="Z299" s="37"/>
      <c r="AC299" s="55"/>
      <c r="AE299" s="37"/>
      <c r="AH299" s="55"/>
      <c r="AJ299" s="37"/>
      <c r="AM299" s="55"/>
    </row>
    <row r="300" spans="1:39" ht="12.75" customHeight="1">
      <c r="A300" s="302">
        <v>198</v>
      </c>
      <c r="B300" s="303">
        <v>45236</v>
      </c>
      <c r="C300" s="303"/>
      <c r="D300" s="304" t="s">
        <v>885</v>
      </c>
      <c r="E300" s="305" t="s">
        <v>591</v>
      </c>
      <c r="F300" s="158">
        <v>1270</v>
      </c>
      <c r="G300" s="305"/>
      <c r="H300" s="305">
        <v>1613</v>
      </c>
      <c r="I300" s="306">
        <v>1613</v>
      </c>
      <c r="J300" s="307" t="s">
        <v>678</v>
      </c>
      <c r="K300" s="161">
        <f>H300-F300</f>
        <v>343</v>
      </c>
      <c r="L300" s="162">
        <f>K300/F300</f>
        <v>0.27007874015748029</v>
      </c>
      <c r="M300" s="157" t="s">
        <v>594</v>
      </c>
      <c r="N300" s="163">
        <v>45246</v>
      </c>
      <c r="O300" s="37"/>
      <c r="S300" s="55" t="s">
        <v>883</v>
      </c>
      <c r="U300" s="37"/>
      <c r="X300" s="55"/>
      <c r="Z300" s="37"/>
      <c r="AC300" s="55"/>
      <c r="AE300" s="37"/>
      <c r="AH300" s="55"/>
      <c r="AJ300" s="37"/>
      <c r="AM300" s="55"/>
    </row>
    <row r="301" spans="1:39" ht="12.75" customHeight="1">
      <c r="A301" s="210">
        <v>199</v>
      </c>
      <c r="B301" s="211">
        <v>45251</v>
      </c>
      <c r="C301" s="53"/>
      <c r="D301" s="53" t="s">
        <v>897</v>
      </c>
      <c r="E301" s="215" t="s">
        <v>591</v>
      </c>
      <c r="F301" s="51" t="s">
        <v>898</v>
      </c>
      <c r="G301" s="51"/>
      <c r="H301" s="51"/>
      <c r="I301" s="51">
        <v>1490</v>
      </c>
      <c r="J301" s="51" t="s">
        <v>592</v>
      </c>
      <c r="K301" s="51"/>
      <c r="L301" s="51"/>
      <c r="M301" s="51"/>
      <c r="N301" s="51"/>
      <c r="O301" s="37"/>
      <c r="S301" s="55" t="s">
        <v>863</v>
      </c>
      <c r="U301" s="37"/>
      <c r="X301" s="55"/>
      <c r="Z301" s="37"/>
      <c r="AC301" s="55"/>
      <c r="AE301" s="37"/>
      <c r="AH301" s="55"/>
      <c r="AJ301" s="37"/>
      <c r="AM301" s="55"/>
    </row>
    <row r="302" spans="1:39" ht="12.75" customHeight="1">
      <c r="A302" s="210">
        <v>200</v>
      </c>
      <c r="B302" s="211">
        <v>45254</v>
      </c>
      <c r="C302" s="53"/>
      <c r="D302" s="53" t="s">
        <v>885</v>
      </c>
      <c r="E302" s="215" t="s">
        <v>591</v>
      </c>
      <c r="F302" s="51" t="s">
        <v>902</v>
      </c>
      <c r="G302" s="51"/>
      <c r="H302" s="51"/>
      <c r="I302" s="51">
        <v>1806</v>
      </c>
      <c r="J302" s="51" t="s">
        <v>592</v>
      </c>
      <c r="K302" s="51"/>
      <c r="L302" s="51"/>
      <c r="M302" s="51"/>
      <c r="N302" s="51"/>
      <c r="O302" s="37"/>
      <c r="S302" s="55" t="s">
        <v>883</v>
      </c>
      <c r="U302" s="37"/>
      <c r="X302" s="55"/>
      <c r="Z302" s="37"/>
      <c r="AC302" s="55"/>
      <c r="AE302" s="37"/>
      <c r="AH302" s="55"/>
      <c r="AJ302" s="37"/>
      <c r="AM302" s="55"/>
    </row>
    <row r="303" spans="1:39" ht="12.75" customHeight="1">
      <c r="A303" s="210">
        <v>201</v>
      </c>
      <c r="B303" s="211">
        <v>45265</v>
      </c>
      <c r="C303" s="53"/>
      <c r="D303" s="230" t="s">
        <v>542</v>
      </c>
      <c r="E303" s="215" t="s">
        <v>591</v>
      </c>
      <c r="F303" s="51" t="s">
        <v>954</v>
      </c>
      <c r="G303" s="51"/>
      <c r="I303" s="51">
        <v>558</v>
      </c>
      <c r="J303" s="51" t="s">
        <v>592</v>
      </c>
      <c r="K303" s="51"/>
      <c r="L303" s="51"/>
      <c r="M303" s="51"/>
      <c r="N303" s="51"/>
      <c r="O303" s="37"/>
      <c r="S303" s="55" t="s">
        <v>863</v>
      </c>
      <c r="U303" s="37"/>
      <c r="X303" s="55"/>
      <c r="Z303" s="37"/>
      <c r="AC303" s="55"/>
      <c r="AE303" s="37"/>
      <c r="AH303" s="55"/>
      <c r="AJ303" s="37"/>
      <c r="AM303" s="55"/>
    </row>
    <row r="304" spans="1:39" ht="12.75" customHeight="1">
      <c r="A304" s="210">
        <v>202</v>
      </c>
      <c r="B304" s="211">
        <v>45272</v>
      </c>
      <c r="C304" s="53"/>
      <c r="D304" s="53" t="s">
        <v>1033</v>
      </c>
      <c r="E304" s="215" t="s">
        <v>591</v>
      </c>
      <c r="F304" s="51" t="s">
        <v>1034</v>
      </c>
      <c r="G304" s="51"/>
      <c r="H304" s="51"/>
      <c r="I304" s="51">
        <v>5512</v>
      </c>
      <c r="J304" s="51" t="s">
        <v>592</v>
      </c>
      <c r="K304" s="51"/>
      <c r="L304" s="51"/>
      <c r="M304" s="51"/>
      <c r="N304" s="51"/>
      <c r="O304" s="37"/>
      <c r="S304" s="55" t="s">
        <v>883</v>
      </c>
      <c r="U304" s="37"/>
      <c r="X304" s="55"/>
      <c r="Z304" s="37"/>
      <c r="AC304" s="55"/>
      <c r="AE304" s="37"/>
      <c r="AH304" s="55"/>
      <c r="AJ304" s="37"/>
      <c r="AM304" s="55"/>
    </row>
    <row r="305" spans="1:39" ht="12.75" customHeight="1">
      <c r="A305" s="53"/>
      <c r="B305" s="53"/>
      <c r="C305" s="53"/>
      <c r="D305" s="53"/>
      <c r="E305" s="53"/>
      <c r="F305" s="51"/>
      <c r="G305" s="51"/>
      <c r="H305" s="51"/>
      <c r="I305" s="51"/>
      <c r="J305" s="31"/>
      <c r="K305" s="51"/>
      <c r="L305" s="51"/>
      <c r="M305" s="51"/>
      <c r="N305" s="53"/>
      <c r="O305" s="37"/>
      <c r="S305" s="55"/>
      <c r="U305" s="37"/>
      <c r="X305" s="55"/>
      <c r="Z305" s="37"/>
      <c r="AC305" s="55"/>
      <c r="AE305" s="37"/>
      <c r="AH305" s="55"/>
      <c r="AJ305" s="37"/>
      <c r="AM305" s="55"/>
    </row>
    <row r="306" spans="1:39" ht="12.75" customHeight="1">
      <c r="B306" s="216" t="s">
        <v>839</v>
      </c>
      <c r="F306" s="55"/>
      <c r="G306" s="55"/>
      <c r="H306" s="55"/>
      <c r="I306" s="55"/>
      <c r="J306" s="37"/>
      <c r="K306" s="55"/>
      <c r="L306" s="55"/>
      <c r="M306" s="55"/>
      <c r="O306" s="37"/>
      <c r="S306" s="55"/>
      <c r="U306" s="37"/>
      <c r="X306" s="55"/>
      <c r="Z306" s="37"/>
      <c r="AC306" s="55"/>
      <c r="AE306" s="37"/>
      <c r="AH306" s="55"/>
      <c r="AJ306" s="37"/>
      <c r="AM306" s="55"/>
    </row>
    <row r="307" spans="1:39" ht="12.75" customHeight="1">
      <c r="A307" s="217"/>
      <c r="F307" s="55"/>
      <c r="G307" s="55"/>
      <c r="H307" s="55"/>
      <c r="I307" s="55"/>
      <c r="J307" s="37"/>
      <c r="K307" s="55"/>
      <c r="L307" s="55"/>
      <c r="M307" s="55"/>
      <c r="O307" s="37"/>
      <c r="S307" s="55"/>
      <c r="U307" s="37"/>
      <c r="X307" s="55"/>
      <c r="Z307" s="37"/>
      <c r="AC307" s="55"/>
      <c r="AE307" s="37"/>
      <c r="AH307" s="55"/>
      <c r="AJ307" s="37"/>
      <c r="AM307" s="55"/>
    </row>
    <row r="308" spans="1:39" ht="12.75" customHeight="1">
      <c r="A308" s="217"/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1:39" ht="12.75" customHeight="1">
      <c r="A309" s="51"/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1:3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1:3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1:3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1:3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1:3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1:3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1:3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1:3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1:3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1:3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1:3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</sheetData>
  <autoFilter ref="S1:S305" xr:uid="{00000000-0009-0000-0000-000005000000}"/>
  <mergeCells count="22">
    <mergeCell ref="A69:A70"/>
    <mergeCell ref="A71:A72"/>
    <mergeCell ref="J69:J70"/>
    <mergeCell ref="J71:J72"/>
    <mergeCell ref="B69:B70"/>
    <mergeCell ref="B71:B72"/>
    <mergeCell ref="M71:M72"/>
    <mergeCell ref="M69:M70"/>
    <mergeCell ref="P69:P70"/>
    <mergeCell ref="P71:P72"/>
    <mergeCell ref="O69:O70"/>
    <mergeCell ref="O71:O72"/>
    <mergeCell ref="J80:J81"/>
    <mergeCell ref="P80:P81"/>
    <mergeCell ref="A80:A81"/>
    <mergeCell ref="B80:B81"/>
    <mergeCell ref="M76:M77"/>
    <mergeCell ref="O76:O77"/>
    <mergeCell ref="P76:P77"/>
    <mergeCell ref="A76:A77"/>
    <mergeCell ref="B76:B77"/>
    <mergeCell ref="J76:J77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7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2023-12-14T16:52:02Z</dcterms:modified>
</cp:coreProperties>
</file>