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19440" windowHeight="1257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F&amp;O)'!$S$1:$S$313</definedName>
  </definedNames>
  <calcPr calcId="125725"/>
</workbook>
</file>

<file path=xl/calcChain.xml><?xml version="1.0" encoding="utf-8"?>
<calcChain xmlns="http://schemas.openxmlformats.org/spreadsheetml/2006/main">
  <c r="K87" i="6"/>
  <c r="K86"/>
  <c r="L25"/>
  <c r="K25"/>
  <c r="M25" s="1"/>
  <c r="L60" l="1"/>
  <c r="K60"/>
  <c r="P26"/>
  <c r="L58"/>
  <c r="K58"/>
  <c r="M58" l="1"/>
  <c r="M60"/>
  <c r="K83"/>
  <c r="M83" s="1"/>
  <c r="L56"/>
  <c r="K56"/>
  <c r="L51"/>
  <c r="K51"/>
  <c r="M56" l="1"/>
  <c r="M51"/>
  <c r="L57"/>
  <c r="K57"/>
  <c r="M57" s="1"/>
  <c r="K80"/>
  <c r="M80" s="1"/>
  <c r="L54"/>
  <c r="K54"/>
  <c r="L55"/>
  <c r="M55" s="1"/>
  <c r="K55"/>
  <c r="M54" l="1"/>
  <c r="P96"/>
  <c r="P95"/>
  <c r="P94"/>
  <c r="L12"/>
  <c r="K12"/>
  <c r="M12" s="1"/>
  <c r="P24"/>
  <c r="P23"/>
  <c r="M77"/>
  <c r="K77"/>
  <c r="L53"/>
  <c r="K53"/>
  <c r="K52"/>
  <c r="L52"/>
  <c r="M52" s="1"/>
  <c r="L21"/>
  <c r="K21"/>
  <c r="M21" l="1"/>
  <c r="M53"/>
  <c r="L50"/>
  <c r="K50"/>
  <c r="L49"/>
  <c r="K49"/>
  <c r="K79"/>
  <c r="M79" s="1"/>
  <c r="K78"/>
  <c r="M50" l="1"/>
  <c r="M49"/>
  <c r="K75"/>
  <c r="M75" s="1"/>
  <c r="L20"/>
  <c r="K20"/>
  <c r="L10"/>
  <c r="K10"/>
  <c r="L47"/>
  <c r="K47"/>
  <c r="L48"/>
  <c r="K48"/>
  <c r="K71"/>
  <c r="K70"/>
  <c r="K76"/>
  <c r="M76" s="1"/>
  <c r="L44"/>
  <c r="K44"/>
  <c r="L45"/>
  <c r="K45"/>
  <c r="L46"/>
  <c r="K46"/>
  <c r="M46" s="1"/>
  <c r="K299"/>
  <c r="L299" s="1"/>
  <c r="K73"/>
  <c r="K72"/>
  <c r="K74"/>
  <c r="M74" s="1"/>
  <c r="M20" l="1"/>
  <c r="M48"/>
  <c r="M10"/>
  <c r="M47"/>
  <c r="M44"/>
  <c r="M45"/>
  <c r="L13"/>
  <c r="K13"/>
  <c r="L19"/>
  <c r="K19"/>
  <c r="K69"/>
  <c r="M69" s="1"/>
  <c r="M19" l="1"/>
  <c r="M13"/>
  <c r="L43"/>
  <c r="K43"/>
  <c r="L38"/>
  <c r="K38"/>
  <c r="L42"/>
  <c r="K42"/>
  <c r="L39"/>
  <c r="M39" s="1"/>
  <c r="K39"/>
  <c r="L22"/>
  <c r="K22"/>
  <c r="L17"/>
  <c r="K17"/>
  <c r="K303"/>
  <c r="L303" s="1"/>
  <c r="L14"/>
  <c r="K14"/>
  <c r="L41"/>
  <c r="K41"/>
  <c r="L40"/>
  <c r="K40"/>
  <c r="M22" l="1"/>
  <c r="M42"/>
  <c r="M17"/>
  <c r="M40"/>
  <c r="M38"/>
  <c r="M43"/>
  <c r="M14"/>
  <c r="M41"/>
  <c r="P18" l="1"/>
  <c r="P16" l="1"/>
  <c r="K308" l="1"/>
  <c r="L308" s="1"/>
  <c r="P15" l="1"/>
  <c r="P11" l="1"/>
  <c r="K300" l="1"/>
  <c r="L300" s="1"/>
  <c r="K294"/>
  <c r="L294" s="1"/>
  <c r="K302" l="1"/>
  <c r="L302" s="1"/>
  <c r="K290" l="1"/>
  <c r="L290" s="1"/>
  <c r="K291" l="1"/>
  <c r="L291" s="1"/>
  <c r="K284"/>
  <c r="L284" s="1"/>
  <c r="K301" l="1"/>
  <c r="L301" s="1"/>
  <c r="K295"/>
  <c r="L295" s="1"/>
  <c r="K297" l="1"/>
  <c r="L297" s="1"/>
  <c r="L6" i="2" l="1"/>
  <c r="K6" i="3"/>
  <c r="D7" i="5" l="1"/>
  <c r="M7" i="6"/>
  <c r="K292" l="1"/>
  <c r="L292" s="1"/>
  <c r="K289" l="1"/>
  <c r="L289" s="1"/>
  <c r="K293" l="1"/>
  <c r="L293" s="1"/>
  <c r="K288"/>
  <c r="L288" s="1"/>
  <c r="K287"/>
  <c r="L287" s="1"/>
  <c r="K285"/>
  <c r="L285" s="1"/>
  <c r="H283"/>
  <c r="K283" s="1"/>
  <c r="L283" s="1"/>
  <c r="K282"/>
  <c r="L282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F245"/>
  <c r="K245" s="1"/>
  <c r="L245" s="1"/>
  <c r="F244"/>
  <c r="K244" s="1"/>
  <c r="L244" s="1"/>
  <c r="K243"/>
  <c r="L243" s="1"/>
  <c r="F242"/>
  <c r="K242" s="1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6"/>
  <c r="L226" s="1"/>
  <c r="K224"/>
  <c r="L224" s="1"/>
  <c r="K223"/>
  <c r="L223" s="1"/>
  <c r="F222"/>
  <c r="K222" s="1"/>
  <c r="L222" s="1"/>
  <c r="K221"/>
  <c r="L221" s="1"/>
  <c r="K218"/>
  <c r="L218" s="1"/>
  <c r="K217"/>
  <c r="L217" s="1"/>
  <c r="K216"/>
  <c r="L216" s="1"/>
  <c r="K213"/>
  <c r="L213" s="1"/>
  <c r="K212"/>
  <c r="L212" s="1"/>
  <c r="K211"/>
  <c r="L211" s="1"/>
  <c r="K210"/>
  <c r="L210" s="1"/>
  <c r="K209"/>
  <c r="L209" s="1"/>
  <c r="K208"/>
  <c r="L208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6"/>
  <c r="L196" s="1"/>
  <c r="K194"/>
  <c r="L194" s="1"/>
  <c r="K192"/>
  <c r="L192" s="1"/>
  <c r="K190"/>
  <c r="L190" s="1"/>
  <c r="K189"/>
  <c r="L189" s="1"/>
  <c r="K188"/>
  <c r="L188" s="1"/>
  <c r="K186"/>
  <c r="L186" s="1"/>
  <c r="K185"/>
  <c r="L185" s="1"/>
  <c r="K184"/>
  <c r="L184" s="1"/>
  <c r="K183"/>
  <c r="K182"/>
  <c r="L182" s="1"/>
  <c r="K181"/>
  <c r="L181" s="1"/>
  <c r="K179"/>
  <c r="L179" s="1"/>
  <c r="K178"/>
  <c r="L178" s="1"/>
  <c r="K177"/>
  <c r="L177" s="1"/>
  <c r="K176"/>
  <c r="L176" s="1"/>
  <c r="K175"/>
  <c r="L175" s="1"/>
  <c r="F174"/>
  <c r="K174" s="1"/>
  <c r="L174" s="1"/>
  <c r="H173"/>
  <c r="K173" s="1"/>
  <c r="L173" s="1"/>
  <c r="K170"/>
  <c r="L170" s="1"/>
  <c r="K169"/>
  <c r="L169" s="1"/>
  <c r="K168"/>
  <c r="L168" s="1"/>
  <c r="K167"/>
  <c r="L167" s="1"/>
  <c r="K166"/>
  <c r="L166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H139"/>
  <c r="K139" s="1"/>
  <c r="L139" s="1"/>
  <c r="F138"/>
  <c r="K138" s="1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6" i="4"/>
</calcChain>
</file>

<file path=xl/sharedStrings.xml><?xml version="1.0" encoding="utf-8"?>
<sst xmlns="http://schemas.openxmlformats.org/spreadsheetml/2006/main" count="3861" uniqueCount="1332">
  <si>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</si>
  <si>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</si>
  <si>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</si>
  <si>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</si>
  <si>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</si>
  <si>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</si>
  <si>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</si>
  <si>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</si>
  <si>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</si>
  <si>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</si>
  <si>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</si>
  <si>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</si>
  <si>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</si>
  <si>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</si>
  <si>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</si>
  <si>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</si>
  <si>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</si>
  <si>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</si>
  <si>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</si>
  <si>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</si>
  <si>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</si>
  <si>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</si>
  <si>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</si>
  <si>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</si>
  <si>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</si>
  <si>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</si>
  <si>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</si>
  <si>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</si>
  <si>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</si>
  <si>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</si>
  <si>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</si>
  <si>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</si>
  <si>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</si>
  <si>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</si>
  <si>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</si>
  <si>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</si>
  <si>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</si>
  <si>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</si>
  <si>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</si>
  <si>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</si>
  <si>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</si>
  <si>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</si>
  <si>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</si>
  <si>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</si>
  <si>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</si>
  <si>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</si>
  <si>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</si>
  <si>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</si>
  <si>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</si>
  <si>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</si>
  <si>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</si>
  <si>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</si>
  <si>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</si>
  <si>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</si>
  <si>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</si>
  <si>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</si>
  <si>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</si>
  <si>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</si>
  <si>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</si>
  <si>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</si>
  <si>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</si>
  <si>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</si>
  <si>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</si>
  <si>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</si>
  <si>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</si>
  <si>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</si>
  <si>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</si>
  <si>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</si>
  <si>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</si>
  <si>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</si>
  <si>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</si>
  <si>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</si>
  <si>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</si>
  <si>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</si>
  <si>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</si>
  <si>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</si>
  <si>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</si>
  <si>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</si>
  <si>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</si>
  <si>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</si>
  <si>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</si>
  <si>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</si>
  <si>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</si>
  <si>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</si>
  <si>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</si>
  <si>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</si>
  <si>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</si>
  <si>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</si>
  <si>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</si>
  <si>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</si>
  <si>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</si>
  <si>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</si>
  <si>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</si>
  <si>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</si>
  <si>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</si>
  <si>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</si>
  <si>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</si>
  <si>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</si>
  <si>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</si>
  <si>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</si>
  <si>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</si>
  <si>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</si>
  <si>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</si>
  <si>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</si>
  <si>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</si>
  <si>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</si>
  <si>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</si>
  <si>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</si>
  <si>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</si>
  <si>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</si>
  <si>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</si>
  <si>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</si>
  <si>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</si>
  <si>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</si>
  <si>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</si>
  <si>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</si>
  <si>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</si>
  <si>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</si>
  <si>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</si>
  <si>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</si>
  <si>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</si>
  <si>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</si>
  <si>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</si>
  <si>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</si>
  <si>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</si>
  <si>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</si>
  <si>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</si>
  <si>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</si>
  <si>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</si>
  <si>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</si>
  <si>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</si>
  <si>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</si>
  <si>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</si>
  <si>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</si>
  <si>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</si>
  <si>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</si>
  <si>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</si>
  <si>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</si>
  <si>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</si>
  <si>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</si>
  <si>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</si>
  <si>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</si>
  <si>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</si>
  <si>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</si>
  <si>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</si>
  <si>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</si>
  <si>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</si>
  <si>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</si>
  <si>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</si>
  <si>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</si>
  <si>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</si>
  <si>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</si>
  <si>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</si>
  <si>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</si>
  <si>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</si>
  <si>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</si>
  <si>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</si>
  <si>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</si>
  <si>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</si>
  <si>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</si>
  <si>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</si>
  <si>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</si>
  <si>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</si>
  <si>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</si>
  <si>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</si>
  <si>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</si>
  <si>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</si>
  <si>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</si>
  <si>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</si>
  <si>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</si>
  <si>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</si>
  <si>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</si>
  <si>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</si>
  <si>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</si>
  <si>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</si>
  <si>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</si>
  <si>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</si>
  <si>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</si>
  <si>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</si>
  <si>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</si>
  <si>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</si>
  <si>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</si>
  <si>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</si>
  <si>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</si>
  <si>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</si>
  <si>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</si>
  <si>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</si>
  <si>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</si>
  <si>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</si>
  <si>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</si>
  <si>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</si>
  <si>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</si>
  <si>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</si>
  <si>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</si>
  <si>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</si>
  <si>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</si>
  <si>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</si>
  <si>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</si>
  <si>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</si>
  <si>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</si>
  <si>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</si>
  <si>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</si>
  <si>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</si>
  <si>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</si>
  <si>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</si>
  <si>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</si>
  <si>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</si>
  <si>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</si>
  <si>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</si>
  <si>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</si>
  <si>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</si>
  <si>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</si>
  <si>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</si>
  <si>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</si>
  <si>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</si>
  <si>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</si>
  <si>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</si>
  <si>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</si>
  <si>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</si>
  <si>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</si>
  <si>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</si>
  <si>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</si>
  <si>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</si>
  <si>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</si>
  <si>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</si>
  <si>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</si>
  <si>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</si>
  <si>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</si>
  <si>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</si>
  <si>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</si>
  <si>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</si>
  <si>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</si>
  <si>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</si>
  <si>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</si>
  <si>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</si>
  <si>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</si>
  <si>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</si>
  <si>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</si>
  <si>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</si>
  <si>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</si>
  <si>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</si>
  <si>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</si>
  <si>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</si>
  <si>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</si>
  <si>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</si>
  <si>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</si>
  <si>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</si>
  <si>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</si>
  <si>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</si>
  <si>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</si>
  <si>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</si>
  <si>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</si>
  <si>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</si>
  <si>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</si>
  <si>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</si>
  <si>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</si>
  <si>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</si>
  <si>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</si>
  <si>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</si>
  <si>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</si>
  <si>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</si>
  <si>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</si>
  <si>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</si>
  <si>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</si>
  <si>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</si>
  <si>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</si>
  <si>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</si>
  <si>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</si>
  <si>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</si>
  <si>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</si>
  <si>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</si>
  <si>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</si>
  <si>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</si>
  <si>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</si>
  <si>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</si>
  <si>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</si>
  <si>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</si>
  <si>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</si>
  <si>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</si>
  <si>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</si>
  <si>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</si>
  <si>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</si>
  <si>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</si>
  <si>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</si>
  <si>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</si>
  <si>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</si>
  <si>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</si>
  <si>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</si>
  <si>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</si>
  <si>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</si>
  <si>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</si>
  <si>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</si>
  <si>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</si>
  <si>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</si>
  <si>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</si>
  <si>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</si>
  <si>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</si>
  <si>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</si>
  <si>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</si>
  <si>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</si>
  <si>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</si>
  <si>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</si>
  <si>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</si>
  <si>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</si>
  <si>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</si>
  <si>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</si>
  <si>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</si>
  <si>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</si>
  <si>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</si>
  <si>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</si>
  <si>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</si>
  <si>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</si>
  <si>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</si>
  <si>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</si>
  <si>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</si>
  <si>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</si>
  <si>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</si>
  <si>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</si>
  <si>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</si>
  <si>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</si>
  <si>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</si>
  <si>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</si>
  <si>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</si>
  <si>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</si>
  <si>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</si>
  <si>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</si>
  <si>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</si>
  <si>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</si>
  <si>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</si>
  <si>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</si>
  <si>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</si>
  <si>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</si>
  <si>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</si>
  <si>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</si>
  <si>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</si>
  <si>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</si>
  <si>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</si>
  <si>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</si>
  <si>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</si>
  <si>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</si>
  <si>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</si>
  <si>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</si>
  <si>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</si>
  <si>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</si>
  <si>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</si>
  <si>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</si>
  <si>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</si>
  <si>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</si>
  <si>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</si>
  <si>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</si>
  <si>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</si>
  <si>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</si>
  <si>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</si>
  <si>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</si>
  <si>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</si>
  <si>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</si>
  <si>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</si>
  <si>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</si>
  <si>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</si>
  <si>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</si>
  <si>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</si>
  <si>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</si>
  <si>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</si>
  <si>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</si>
  <si>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</si>
  <si>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</si>
  <si>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</si>
  <si>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</si>
  <si>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</si>
  <si>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</si>
  <si>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</si>
  <si>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</si>
  <si>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</si>
  <si>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</si>
  <si>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</si>
  <si>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</si>
  <si>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</si>
  <si>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</si>
  <si>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</si>
  <si>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</si>
  <si>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</si>
  <si>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</si>
  <si>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</si>
  <si>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</si>
  <si>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</si>
  <si>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</si>
  <si>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</si>
  <si>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</si>
  <si>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</si>
  <si>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</si>
  <si>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</si>
  <si>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</si>
  <si>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</si>
  <si>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</si>
  <si>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</si>
  <si>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</si>
  <si>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</si>
  <si>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</si>
  <si>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</si>
  <si>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</si>
  <si>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</si>
  <si>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</si>
  <si>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</si>
  <si>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</si>
  <si>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</si>
  <si>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</si>
  <si>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</si>
  <si>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</si>
  <si>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</si>
  <si>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</si>
  <si>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</si>
  <si>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</si>
  <si>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</si>
  <si>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</si>
  <si>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</si>
  <si>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</si>
  <si>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</si>
  <si>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</si>
  <si>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</si>
  <si>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</si>
  <si>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</si>
  <si>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</si>
  <si>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</si>
  <si>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</si>
  <si>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</si>
  <si>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</si>
  <si>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</si>
  <si>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</si>
  <si>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</si>
  <si>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</si>
  <si>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</si>
  <si>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</si>
  <si>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</si>
  <si>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</si>
  <si>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</si>
  <si>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</si>
  <si>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</si>
  <si>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</si>
  <si>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</si>
  <si>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</si>
  <si>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</si>
  <si>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</si>
  <si>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</si>
  <si>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</si>
  <si>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</si>
  <si>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</si>
  <si>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</si>
  <si>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</si>
  <si>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</si>
  <si>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</si>
  <si>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</si>
  <si>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</si>
  <si>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</si>
  <si>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</si>
  <si>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</si>
  <si>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</si>
  <si>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</si>
  <si>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</si>
  <si>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</si>
  <si>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</si>
  <si>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</si>
  <si>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</si>
  <si>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</si>
  <si>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</si>
  <si>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</si>
  <si>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</si>
  <si>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</si>
  <si>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</si>
  <si>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</si>
  <si>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</si>
  <si>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</si>
  <si>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</si>
  <si>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</si>
  <si>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</si>
  <si>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</si>
  <si>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</si>
  <si>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</si>
  <si>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</si>
  <si>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</si>
  <si>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</si>
  <si>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</si>
  <si>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</si>
  <si>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</si>
  <si>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</si>
  <si>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</si>
  <si>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</si>
  <si>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</si>
  <si>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</si>
  <si>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</si>
  <si>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</si>
  <si>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</si>
  <si>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</si>
  <si>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</si>
  <si>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</si>
  <si>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</si>
  <si>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</si>
  <si>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</si>
  <si>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</si>
  <si>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</si>
  <si>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</si>
  <si>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</si>
  <si>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</si>
  <si>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</si>
  <si>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</si>
  <si>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</si>
  <si>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</si>
  <si>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</si>
  <si>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</si>
  <si>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</si>
  <si>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</si>
  <si>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</si>
  <si>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</si>
  <si>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</si>
  <si>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</si>
  <si>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</si>
  <si>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</si>
  <si>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</si>
  <si>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</si>
  <si>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</si>
  <si>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</si>
  <si>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</si>
  <si>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</si>
  <si>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</si>
  <si>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</si>
  <si>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</si>
  <si>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</si>
  <si>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</si>
  <si>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</si>
  <si>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</si>
  <si>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</si>
  <si>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</si>
  <si>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</si>
  <si>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</si>
  <si>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</si>
  <si>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</si>
  <si>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</si>
  <si>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</si>
  <si>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</si>
  <si>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</si>
  <si>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</si>
  <si>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</si>
  <si>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</si>
  <si>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</si>
  <si>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</si>
  <si>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</si>
  <si>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</si>
  <si>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</si>
  <si>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</si>
  <si>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</si>
  <si>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</si>
  <si>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</si>
  <si>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</si>
  <si>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</si>
  <si>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</si>
  <si>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</si>
  <si>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</si>
  <si>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</si>
  <si>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</si>
  <si>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</si>
  <si>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</si>
  <si>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</si>
  <si>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</si>
  <si>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</si>
  <si>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</si>
  <si>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</si>
  <si>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</si>
  <si>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</si>
  <si>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</si>
  <si>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</si>
  <si>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</si>
  <si>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</si>
  <si>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</si>
  <si>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</si>
  <si>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</si>
  <si>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</si>
  <si>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</si>
  <si>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</si>
  <si>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</si>
  <si>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</si>
  <si>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</si>
  <si>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</si>
  <si>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</si>
  <si>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</si>
  <si>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</si>
  <si>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</si>
  <si>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</si>
  <si>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</si>
  <si>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</si>
  <si>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</si>
  <si>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</si>
  <si>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</si>
  <si>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</si>
  <si>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</si>
  <si>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</si>
  <si>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</si>
  <si>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</si>
  <si>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</si>
  <si>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</si>
  <si>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</si>
  <si>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</si>
  <si>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</si>
  <si>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</si>
  <si>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</si>
  <si>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</si>
  <si>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</si>
  <si>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</si>
  <si>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</si>
  <si>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</si>
  <si>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</si>
  <si>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</si>
  <si>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</si>
  <si>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</si>
  <si>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</si>
  <si>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</si>
  <si>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</si>
  <si>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</si>
  <si>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</si>
  <si>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</si>
  <si>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</si>
  <si>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</si>
  <si>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</si>
  <si>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</si>
  <si>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</si>
  <si>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</si>
  <si>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</si>
  <si>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</si>
  <si>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</si>
  <si>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</si>
  <si>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</si>
  <si>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</si>
  <si>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</si>
  <si>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</si>
  <si>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</si>
  <si>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</si>
  <si>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</si>
  <si>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</si>
  <si>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</si>
  <si>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</si>
  <si>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</si>
  <si>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</si>
  <si>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</si>
  <si>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</si>
  <si>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</si>
  <si>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</si>
  <si>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</si>
  <si>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</si>
  <si>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</si>
  <si>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</si>
  <si>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</si>
  <si>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</si>
  <si>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</si>
  <si>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</si>
  <si>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</si>
  <si>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</si>
  <si>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</si>
  <si>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</si>
  <si>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</si>
  <si>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</si>
  <si>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</si>
  <si>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</si>
  <si>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</si>
  <si>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</si>
  <si>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</si>
  <si>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</si>
  <si>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</si>
  <si>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</si>
  <si>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</si>
  <si>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</si>
  <si>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</si>
  <si>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</si>
  <si>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</si>
  <si>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</si>
  <si>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</si>
  <si>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</si>
  <si>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</si>
  <si>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</si>
  <si>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</si>
  <si>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</si>
  <si>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</si>
  <si>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</si>
  <si>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</si>
  <si>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</si>
  <si>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</si>
  <si>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</si>
  <si>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</si>
  <si>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</si>
  <si>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</si>
  <si>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</si>
  <si>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</si>
  <si>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</si>
  <si>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</si>
  <si>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</si>
  <si>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</si>
  <si>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</si>
  <si>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</si>
  <si>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</si>
  <si>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</si>
  <si>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</si>
  <si>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</si>
  <si>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</si>
  <si>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</si>
  <si>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</si>
  <si>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</si>
  <si>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</si>
  <si>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</si>
  <si>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</si>
  <si>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</si>
  <si>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</si>
  <si>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</si>
  <si>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</si>
  <si>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</si>
  <si>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</si>
  <si>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</si>
  <si>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</si>
  <si>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</si>
  <si>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</si>
  <si>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</si>
  <si>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</si>
  <si>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</si>
  <si>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</si>
  <si>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</si>
  <si>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</si>
  <si>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</si>
  <si>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</si>
  <si>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</si>
  <si>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</si>
  <si>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</si>
  <si>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</si>
  <si>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</si>
  <si>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</si>
  <si>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</si>
  <si>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</si>
  <si>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</si>
  <si>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</si>
  <si>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</si>
  <si>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</si>
  <si>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</si>
  <si>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</si>
  <si>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</si>
  <si>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</si>
  <si>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</si>
  <si>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</si>
  <si>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</si>
  <si>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</si>
  <si>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</si>
  <si>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</si>
  <si>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</si>
  <si>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</si>
  <si>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</si>
  <si>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</si>
  <si>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</si>
  <si>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</si>
  <si>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</si>
  <si>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</si>
  <si>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</si>
  <si>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</si>
  <si>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</si>
  <si>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</si>
  <si>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</si>
  <si>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</si>
  <si>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</si>
  <si>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</si>
  <si>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</si>
  <si>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</si>
  <si>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</si>
  <si>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</si>
  <si>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</si>
  <si>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</si>
  <si>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</si>
  <si>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</si>
  <si>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</si>
  <si>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</si>
  <si>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</si>
  <si>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</si>
  <si>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</si>
  <si>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</si>
  <si>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</si>
  <si>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</si>
  <si>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</si>
  <si>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</si>
  <si>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</si>
  <si>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</si>
  <si>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</si>
  <si>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</si>
  <si>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</si>
  <si>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</si>
  <si>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</si>
  <si>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</si>
  <si>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</si>
  <si>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</si>
  <si>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</si>
  <si>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</si>
  <si>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</si>
  <si>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</si>
  <si>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</si>
  <si>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</si>
  <si>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</si>
  <si>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</si>
  <si>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</si>
  <si>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</si>
  <si>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</si>
  <si>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</si>
  <si>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</si>
  <si>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</si>
  <si>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</si>
  <si>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</si>
  <si>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</si>
  <si>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</si>
  <si>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</si>
  <si>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</si>
  <si>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</si>
  <si>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</si>
  <si>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</si>
  <si>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</si>
  <si>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</si>
  <si>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</si>
  <si>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</si>
  <si>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</si>
  <si>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</si>
  <si>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</si>
  <si>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</si>
  <si>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</si>
  <si>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</si>
  <si>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</si>
  <si>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</si>
  <si>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</si>
  <si>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</si>
  <si>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</si>
  <si>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</si>
  <si>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</si>
  <si>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</si>
  <si>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</si>
  <si>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</si>
  <si>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</si>
  <si>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</si>
  <si>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</si>
  <si>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</si>
  <si>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</si>
  <si>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</si>
  <si>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</si>
  <si>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</si>
  <si>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</si>
  <si>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</si>
  <si>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</si>
  <si>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</si>
  <si>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</si>
  <si>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</si>
  <si>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</si>
  <si>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</si>
  <si>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</si>
  <si>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</si>
  <si>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</si>
  <si>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</si>
  <si>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</si>
  <si>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</si>
  <si>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</si>
  <si>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</si>
  <si>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</si>
  <si>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</si>
  <si>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</si>
  <si>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</si>
  <si>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</si>
  <si>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</si>
  <si>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</si>
  <si>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</si>
  <si>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</si>
  <si>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</si>
  <si>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</si>
  <si>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</si>
  <si>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</si>
  <si>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</si>
  <si>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</si>
  <si>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</si>
  <si>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</si>
  <si>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</si>
  <si>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</si>
  <si>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</si>
  <si>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</si>
  <si>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</si>
  <si>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</si>
  <si>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</si>
  <si>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</si>
  <si>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</si>
  <si>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</si>
  <si>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</si>
  <si>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</si>
  <si>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</si>
  <si>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</si>
  <si>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</si>
  <si>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</si>
  <si>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</si>
  <si>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</si>
  <si>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</si>
  <si>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</si>
  <si>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</si>
  <si>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</si>
  <si>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</si>
  <si>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</si>
  <si>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</si>
  <si>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</si>
  <si>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</si>
  <si>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</si>
  <si>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</si>
  <si>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</si>
  <si>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</si>
  <si>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</si>
  <si>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</si>
  <si>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</si>
  <si>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</si>
  <si>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</si>
  <si>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</si>
  <si>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</si>
  <si>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</si>
  <si>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</si>
  <si>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</si>
  <si>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</si>
  <si>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</si>
  <si>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</si>
  <si>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</si>
  <si>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</si>
  <si>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</si>
  <si>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</si>
  <si>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</si>
  <si>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</si>
  <si>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</si>
  <si>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</si>
  <si>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</si>
  <si>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</si>
  <si>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</si>
  <si>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</si>
  <si>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</si>
  <si>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</si>
  <si>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</si>
  <si>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</si>
  <si>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</si>
  <si>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</si>
  <si>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</si>
  <si>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</si>
  <si>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</si>
  <si>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</si>
  <si>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</si>
  <si>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</si>
  <si>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</si>
  <si>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</si>
  <si>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</si>
  <si>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</si>
  <si>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</si>
  <si>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</si>
  <si>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</si>
  <si>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</si>
  <si>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</si>
  <si>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</si>
  <si>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</si>
  <si>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</si>
  <si>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</si>
  <si>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</si>
  <si>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</si>
  <si>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</si>
  <si>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</si>
  <si>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</si>
  <si>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</si>
  <si>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</si>
  <si>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NIKHIL RAJESH SINGH</t>
  </si>
  <si>
    <t>VEENA RAJESH SHAH</t>
  </si>
  <si>
    <t>JAINAM BROKING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</si>
  <si>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</si>
  <si>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</si>
  <si>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</si>
  <si>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</si>
  <si>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</si>
  <si>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</si>
  <si>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</si>
  <si>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CRONY VYAPAR PVT LTD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</si>
  <si>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</si>
  <si>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</si>
  <si>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</si>
  <si>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</si>
  <si>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</si>
  <si>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</si>
  <si>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</si>
  <si>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</si>
  <si>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</si>
  <si>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</si>
  <si>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</si>
  <si>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</si>
  <si>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</si>
  <si>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HI GROWTH CORPORATE SERVICES PVT LTD</t>
  </si>
  <si>
    <t>NK SECURITIES RESEARCH PRIVATE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</si>
  <si>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</si>
  <si>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</si>
  <si>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</si>
  <si>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</si>
  <si>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</si>
  <si>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</si>
  <si>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IFL</t>
  </si>
  <si>
    <t>Profit of Rs.156.5/-</t>
  </si>
  <si>
    <t>HDFCAMC DEC FUT</t>
  </si>
  <si>
    <t>3026-3061</t>
  </si>
  <si>
    <t>1210-1231</t>
  </si>
  <si>
    <t>545-625</t>
  </si>
  <si>
    <t>NISHCHAYA TRADINGS PRIVATE LIMITED</t>
  </si>
  <si>
    <t>GGPL</t>
  </si>
  <si>
    <t>VISHAL MULCHANDBHAI GALA</t>
  </si>
  <si>
    <t>NCLRESE</t>
  </si>
  <si>
    <t>VIBRANT SECURITIES PRIVATE LIMITED</t>
  </si>
  <si>
    <t>ANMOL</t>
  </si>
  <si>
    <t>Anmol India Limited</t>
  </si>
  <si>
    <t>SKSE SECURITIES LTD</t>
  </si>
  <si>
    <t>COFFEEDAY</t>
  </si>
  <si>
    <t>Coffee Day Enterprise Ltd</t>
  </si>
  <si>
    <t>GATECHDVR</t>
  </si>
  <si>
    <t>GACM Technologies Limited</t>
  </si>
  <si>
    <t>SETU SECURITIES PVT LTD</t>
  </si>
  <si>
    <t>VCL</t>
  </si>
  <si>
    <t>Vaxtex Cotfab Limited</t>
  </si>
  <si>
    <t>VIVIDHA</t>
  </si>
  <si>
    <t>Visagar Polytex Ltd</t>
  </si>
  <si>
    <t>VIBRANT SECURITIES PVT. LTD</t>
  </si>
  <si>
    <t>437-465</t>
  </si>
  <si>
    <t>Profit of Rs.28/-</t>
  </si>
  <si>
    <t>POWERMECH</t>
  </si>
  <si>
    <t>4200-4250</t>
  </si>
  <si>
    <t>Profit of Rs.23/-</t>
  </si>
  <si>
    <t>CUMMINSIND DEC FUT</t>
  </si>
  <si>
    <t>2037-2072</t>
  </si>
  <si>
    <t>FINNIFTY 21200 CE 12-DEC</t>
  </si>
  <si>
    <t>30-50</t>
  </si>
  <si>
    <t>Profit of Rs.15/-</t>
  </si>
  <si>
    <t>1580-1680</t>
  </si>
  <si>
    <t>Loss of Rs.30.5/-</t>
  </si>
  <si>
    <t>1377-1398</t>
  </si>
  <si>
    <t>BANKNIFTY 47000 PE 20-DEC</t>
  </si>
  <si>
    <t>BANKNIFTY 46700 PE 20-DEC</t>
  </si>
  <si>
    <t>295-305</t>
  </si>
  <si>
    <t>195-205</t>
  </si>
  <si>
    <t>CONFINT</t>
  </si>
  <si>
    <t>PINKY SURANA</t>
  </si>
  <si>
    <t>AMIT KUMAR JAIN</t>
  </si>
  <si>
    <t>FCSSOFT</t>
  </si>
  <si>
    <t>FCS Software Solutions Li</t>
  </si>
  <si>
    <t>GANGAFORGE</t>
  </si>
  <si>
    <t>Ganga Forging Limited</t>
  </si>
  <si>
    <t>SMITAL SURESH THAKKAR</t>
  </si>
  <si>
    <t>SPEXTRA MULTIBIZ PRIVATE LIMITED</t>
  </si>
  <si>
    <t>GMRP&amp;UI</t>
  </si>
  <si>
    <t>GMR Pow and Urban Infra L</t>
  </si>
  <si>
    <t>MANSI SHARE AND STOCK ADVISORS PVT LTD</t>
  </si>
  <si>
    <t>PATINTLOG</t>
  </si>
  <si>
    <t>Patel Integrated Logistic</t>
  </si>
  <si>
    <t>CHAUHAN TRISHUL JITUSINH</t>
  </si>
  <si>
    <t>SILVER LINE VENTURES PRIVATE LIMITED</t>
  </si>
  <si>
    <t>Loss of Rs.21/-</t>
  </si>
  <si>
    <t>BANKNIFTY 47100 PE 13-DEC</t>
  </si>
  <si>
    <t>PIDILITIND DEC FUT</t>
  </si>
  <si>
    <t>2630-2635</t>
  </si>
  <si>
    <t>2675-2715</t>
  </si>
  <si>
    <t>CHLOGIST</t>
  </si>
  <si>
    <t>HARSH LALITKUMAR GANDHI</t>
  </si>
  <si>
    <t>DANUBE</t>
  </si>
  <si>
    <t>S N SHAH (HUF)</t>
  </si>
  <si>
    <t>EASTWEST</t>
  </si>
  <si>
    <t>AG DYNAMIC FUNDS LIMITED</t>
  </si>
  <si>
    <t>ESSENTIA</t>
  </si>
  <si>
    <t>ASN INVESTMENTS LIMITED</t>
  </si>
  <si>
    <t>KANANIIND</t>
  </si>
  <si>
    <t>CYBERMEDIA</t>
  </si>
  <si>
    <t>Cyber Media (India) Limit</t>
  </si>
  <si>
    <t>Integra Essentia Limited</t>
  </si>
  <si>
    <t>AMBIT SECURITIES BROKING PVT LTD</t>
  </si>
  <si>
    <t>Kanani Industries Ltd</t>
  </si>
  <si>
    <t>TFCILTD</t>
  </si>
  <si>
    <t>Tourism Finance Corp</t>
  </si>
  <si>
    <t>SAVITA  AGGARWAL</t>
  </si>
  <si>
    <t>VAXFAB ENTERPRISES LIMITED</t>
  </si>
  <si>
    <t>Loss of Rs.205/-</t>
  </si>
  <si>
    <t>365-385</t>
  </si>
  <si>
    <t>410-440</t>
  </si>
  <si>
    <t>IPCALAB DEC FUT</t>
  </si>
  <si>
    <t>1120-1135</t>
  </si>
  <si>
    <t>GODREJCP DEC FUT</t>
  </si>
  <si>
    <t>1049-1051</t>
  </si>
  <si>
    <t>1070-1090</t>
  </si>
  <si>
    <t>Profit of Rs.11.5/-</t>
  </si>
  <si>
    <t>n</t>
  </si>
  <si>
    <t>h</t>
  </si>
  <si>
    <t>SAWARNBHUMI VANIJYA PRIVATE LIMITED</t>
  </si>
  <si>
    <t>ARSHIYA</t>
  </si>
  <si>
    <t>AXIS TRUSTEE SERVICES LIMITED</t>
  </si>
  <si>
    <t>ABHINAV AGARWAL</t>
  </si>
  <si>
    <t>SOCIETE GENERALE</t>
  </si>
  <si>
    <t>KATYAYANI TRADELINK PRIVATE LIMITED</t>
  </si>
  <si>
    <t>ONWARDTEC</t>
  </si>
  <si>
    <t>SHIVAAGRO</t>
  </si>
  <si>
    <t>VRAMATH FINANCIAL SERVICES PRIVATE LIMTED</t>
  </si>
  <si>
    <t>VRAMATH INVESTMENT CONSULTANCY PVT LTD</t>
  </si>
  <si>
    <t>SOFCOM</t>
  </si>
  <si>
    <t>VIVANTA</t>
  </si>
  <si>
    <t>BGRENERGY</t>
  </si>
  <si>
    <t>BGR Energy Systems Ltd</t>
  </si>
  <si>
    <t>PACE COMMODITY BROKERS PRIVATE LIMITED</t>
  </si>
  <si>
    <t>MUDUPULAVEMULA SURENDRANADHA REDDY</t>
  </si>
  <si>
    <t>Indiabulls Hsg Fin Ltd</t>
  </si>
  <si>
    <t>MANGLMCEM</t>
  </si>
  <si>
    <t>Mangalam Cement Ltd</t>
  </si>
  <si>
    <t>MARSHALL</t>
  </si>
  <si>
    <t>Marshall Machines Ltd</t>
  </si>
  <si>
    <t>RASHI AGRAWAL</t>
  </si>
  <si>
    <t>Onward Technologies Ltd</t>
  </si>
  <si>
    <t>NAWNEET KUMAR MALL (HUF)</t>
  </si>
  <si>
    <t>PEARLPOLY</t>
  </si>
  <si>
    <t>Pearl Polymers Ltd</t>
  </si>
  <si>
    <t>SANTOSH KUMAR AGARWAL</t>
  </si>
  <si>
    <t>MILLENNIAL FAMILY TRUST</t>
  </si>
  <si>
    <t>AVIRAT ENTERPRISE</t>
  </si>
  <si>
    <t>Swan Energy Limited</t>
  </si>
  <si>
    <t>TERASOFT</t>
  </si>
  <si>
    <t>Tera Software Limited</t>
  </si>
  <si>
    <t>INDRA KIRAN VENTURES</t>
  </si>
  <si>
    <t>ZUARIIND</t>
  </si>
  <si>
    <t>Zuari Industries Limited</t>
  </si>
  <si>
    <t>RAM GOPAL GOYAL &amp; SONS LLP</t>
  </si>
  <si>
    <t>MANISH  KUMAR</t>
  </si>
  <si>
    <t>RILINFRA</t>
  </si>
  <si>
    <t>Rachana Infra Ltd</t>
  </si>
  <si>
    <t>SAHNI BALVINDER SINGH</t>
  </si>
  <si>
    <t>SHEETAL</t>
  </si>
  <si>
    <t>INFY 1580 CE DEC</t>
  </si>
  <si>
    <t>INFY 1600 CE DEC</t>
  </si>
  <si>
    <t>23.5-24.5</t>
  </si>
  <si>
    <t>17.5-18.5</t>
  </si>
  <si>
    <t>Profit of Rs.120/-</t>
  </si>
  <si>
    <t>SBIN 640 CE DEC</t>
  </si>
  <si>
    <t>SBIN 660 CE DEC</t>
  </si>
  <si>
    <t>6.5</t>
  </si>
  <si>
    <t>Profit of Rs.2/-</t>
  </si>
  <si>
    <t>LT 3500 CE DEC</t>
  </si>
  <si>
    <t>LT 3560 CE DEC</t>
  </si>
  <si>
    <t>RELIANCE DEC FUT</t>
  </si>
  <si>
    <t>2500-2506</t>
  </si>
  <si>
    <t>2545-2587</t>
  </si>
  <si>
    <t>ABCGAS</t>
  </si>
  <si>
    <t>VIDHI ROHITH SHOREWALA</t>
  </si>
  <si>
    <t>ADCON</t>
  </si>
  <si>
    <t>MASILAMANIBALAJI</t>
  </si>
  <si>
    <t>ADMANUM</t>
  </si>
  <si>
    <t>APEX PROCON PVT LTD</t>
  </si>
  <si>
    <t>G G ENGINEERING LIMITED</t>
  </si>
  <si>
    <t>AKM</t>
  </si>
  <si>
    <t>MAHADEV MANUBHAI MAKVANA</t>
  </si>
  <si>
    <t>AJAYSINH PRAVINSINH DEVDA</t>
  </si>
  <si>
    <t>AKSHAY AMRUTBHAI PATEL</t>
  </si>
  <si>
    <t>HINGLAJ ENTERPRISE</t>
  </si>
  <si>
    <t>MANSI SHARE &amp; STOCK ADVISORS PRIVATE LIMITED</t>
  </si>
  <si>
    <t>TOPGAIN FINANCE PRIVATE LIMITED</t>
  </si>
  <si>
    <t>ALPESH ANANTRAI DOSHI</t>
  </si>
  <si>
    <t>CAMELLIA TRADEX PRIVATE LIMITED</t>
  </si>
  <si>
    <t>AVANCE</t>
  </si>
  <si>
    <t>BDH</t>
  </si>
  <si>
    <t>CHCL</t>
  </si>
  <si>
    <t>KAVITA SURAJ ZANWAR</t>
  </si>
  <si>
    <t>CRESSAN</t>
  </si>
  <si>
    <t>RAJKUMAR DINESH MASALIA</t>
  </si>
  <si>
    <t>NIKHILESH TRADERS LLP</t>
  </si>
  <si>
    <t>GUJARISH TRADEWING LLP</t>
  </si>
  <si>
    <t>JAINAM RAJESHBHAI PAREKH</t>
  </si>
  <si>
    <t>DEEPAKCHEM</t>
  </si>
  <si>
    <t>ECOHOTELS</t>
  </si>
  <si>
    <t>A K GUPTA</t>
  </si>
  <si>
    <t>EZEKIEL WARREN DOMINIC</t>
  </si>
  <si>
    <t>PADMANABAN SENTHIL SELVI</t>
  </si>
  <si>
    <t>ARJUN NARAYANAN</t>
  </si>
  <si>
    <t>FRANKLININD</t>
  </si>
  <si>
    <t>PRAVINBHAI LAKHABHAI PARMAR</t>
  </si>
  <si>
    <t>RAKHI GHOSHDASTIDAR</t>
  </si>
  <si>
    <t>PARASRAMPURIA INFRASTRUCTURE LLP</t>
  </si>
  <si>
    <t>PADMAWATI REALCON PRIVATE LIMITED</t>
  </si>
  <si>
    <t>PARTON TRADERS PRIVATE LIMITED</t>
  </si>
  <si>
    <t>GOBLIN</t>
  </si>
  <si>
    <t>BHAVYA JAIN</t>
  </si>
  <si>
    <t>GTNINDS</t>
  </si>
  <si>
    <t>BANKE TRADELINK PRIVATE LIMITED</t>
  </si>
  <si>
    <t>JETKINGQ</t>
  </si>
  <si>
    <t>ARUNABEN MANHERLAL VAKIL</t>
  </si>
  <si>
    <t>KAHAN</t>
  </si>
  <si>
    <t>IIFL SECURITIES LIMITED ERROR ACCOUNT</t>
  </si>
  <si>
    <t>LKPFIN</t>
  </si>
  <si>
    <t>SILVERTOSS SHOPPERS PRIVATE LIMITED</t>
  </si>
  <si>
    <t>SUNIDHI SECURITIES &amp; FINANCE LTD</t>
  </si>
  <si>
    <t>MERCURYEV</t>
  </si>
  <si>
    <t>MISHDESIGN</t>
  </si>
  <si>
    <t>BLUESKY INFRA DEVELOPERS PRIVATE LIMITED</t>
  </si>
  <si>
    <t>NAKSH</t>
  </si>
  <si>
    <t>PARSHVA TRADING</t>
  </si>
  <si>
    <t>NATHBIOGEN</t>
  </si>
  <si>
    <t>AKASH FARMS LLP</t>
  </si>
  <si>
    <t>AGRI TECH INDIA LIMITED</t>
  </si>
  <si>
    <t>ORIENTALTL</t>
  </si>
  <si>
    <t>B S CAPITAL</t>
  </si>
  <si>
    <t>ORIENTTR</t>
  </si>
  <si>
    <t>CHATTAR SINGH</t>
  </si>
  <si>
    <t>SVF PYTHON II CAYMAN LIMITED</t>
  </si>
  <si>
    <t>PRESSURS</t>
  </si>
  <si>
    <t>HANSABEN BHARATKUMAR PATEL</t>
  </si>
  <si>
    <t>QUASAR</t>
  </si>
  <si>
    <t>PARTH RAJANIKANT PANDYA</t>
  </si>
  <si>
    <t>GREEN PEAKS ENTERPRISES LLP</t>
  </si>
  <si>
    <t>RGRL</t>
  </si>
  <si>
    <t>YOGESH KUMAR SHARMA</t>
  </si>
  <si>
    <t>SANJAY ARUNKUMAR CHOKSI</t>
  </si>
  <si>
    <t>VIJAYKUMAR JAYANTILAL THAKKAR</t>
  </si>
  <si>
    <t>HEMA JAYPRAKASH BHAVSAR</t>
  </si>
  <si>
    <t>RIBATEX</t>
  </si>
  <si>
    <t>PLUTUS CAPITAL MANAGEMENT LLP</t>
  </si>
  <si>
    <t>SHANGAR</t>
  </si>
  <si>
    <t>MOHIT VINODKUMAR AGRAWAL</t>
  </si>
  <si>
    <t>SHINEFASH</t>
  </si>
  <si>
    <t>SHRENI SHARES LTD</t>
  </si>
  <si>
    <t>SAPPERS INFRA REALTORS PRIVATE LIMITED</t>
  </si>
  <si>
    <t>SILVERO</t>
  </si>
  <si>
    <t>ANIL KUMAR GOEL (HUF)</t>
  </si>
  <si>
    <t>RUCHIRA GOYAL</t>
  </si>
  <si>
    <t>NARENDRA BABU KADATHUR HARIDAS</t>
  </si>
  <si>
    <t>PANNABEN BHANUBHAI SHAH</t>
  </si>
  <si>
    <t>SONALIS</t>
  </si>
  <si>
    <t>MANICKAM BOSE</t>
  </si>
  <si>
    <t>SPECFOOD</t>
  </si>
  <si>
    <t>PRITI ANUJ BADJATE</t>
  </si>
  <si>
    <t>SHAH DIPAK KANAYALAL</t>
  </si>
  <si>
    <t>STML</t>
  </si>
  <si>
    <t>ZYANA STOCKS AND COMMODITIES</t>
  </si>
  <si>
    <t>SVJ</t>
  </si>
  <si>
    <t>REENA MOTILAL SHAH</t>
  </si>
  <si>
    <t>SWAGTAM</t>
  </si>
  <si>
    <t>CLAIRVOYANCE ENERGY PRIVATE LIMITED</t>
  </si>
  <si>
    <t>AAYUSH AGGARWAL</t>
  </si>
  <si>
    <t>PAAYAL</t>
  </si>
  <si>
    <t>SECUROCROP SECURITIES INDIA PRIVATE LIMTED</t>
  </si>
  <si>
    <t>SYSCHEM</t>
  </si>
  <si>
    <t>SAVITA SHARMA</t>
  </si>
  <si>
    <t>TERAI</t>
  </si>
  <si>
    <t>TERAI FINANCIAL SERVICES PRIVATE LIMITED</t>
  </si>
  <si>
    <t>UHZAVERI</t>
  </si>
  <si>
    <t>YACOOBALI AIYUB MOHAMMED</t>
  </si>
  <si>
    <t>VEERKRUPA</t>
  </si>
  <si>
    <t>FIRST OVERSEAS CAPITAL LIMITED</t>
  </si>
  <si>
    <t>VISHAL CHINUBHAI SUTHAR HUF</t>
  </si>
  <si>
    <t>WARDINMOBI</t>
  </si>
  <si>
    <t>INDIAN CO-OPERATIVE CREDIT SOCIETY LIMITED</t>
  </si>
  <si>
    <t>AAKASH</t>
  </si>
  <si>
    <t>Aakash Exploration Ser L</t>
  </si>
  <si>
    <t>ACCENTMIC</t>
  </si>
  <si>
    <t>Accent Microcell Limited</t>
  </si>
  <si>
    <t>MANOJ AGARWAL</t>
  </si>
  <si>
    <t>ACEINTEG</t>
  </si>
  <si>
    <t>Ace Integrated Solu. Ltd.</t>
  </si>
  <si>
    <t>BLBLIMITED</t>
  </si>
  <si>
    <t>BLB Limited</t>
  </si>
  <si>
    <t>DREAM ACHIEVER CONSULTANCY SERVICES PRIVATE LIMITED</t>
  </si>
  <si>
    <t>CBAZAAR</t>
  </si>
  <si>
    <t>Net Avenue Technologies L</t>
  </si>
  <si>
    <t>SANGEETA SHETALBHAI SHAH</t>
  </si>
  <si>
    <t>AGROFTER VENTURES PRIVATE LIMITED</t>
  </si>
  <si>
    <t>HFCL Limited</t>
  </si>
  <si>
    <t>Infibeam Avenues Limited</t>
  </si>
  <si>
    <t>IPL</t>
  </si>
  <si>
    <t>India Pesticides Limited</t>
  </si>
  <si>
    <t>VT CAPITAL MARKET PVT LTD</t>
  </si>
  <si>
    <t>IVC</t>
  </si>
  <si>
    <t>IL&amp;FS Investment Managers</t>
  </si>
  <si>
    <t>JKIL</t>
  </si>
  <si>
    <t>J.Kumar Infraprojects Lim</t>
  </si>
  <si>
    <t>ABAKKUS DIVERSIFIED ALPHA FUND</t>
  </si>
  <si>
    <t>ABAKKUS DIVERSIFIED ALPHA FUND-2</t>
  </si>
  <si>
    <t>JM Financial Limited</t>
  </si>
  <si>
    <t>KELLTONTEC</t>
  </si>
  <si>
    <t>Kellton Tech Sol Ltd</t>
  </si>
  <si>
    <t>Kfin Technologies Limited</t>
  </si>
  <si>
    <t>ICICI PRUDENTIAL LIFE INSURANCE COMPANY LIMITED</t>
  </si>
  <si>
    <t>ICICI PRUDENTIAL MUTUAL FUND</t>
  </si>
  <si>
    <t>UNIFI CAPITAL PRIVATE LIMITED - BLENDED RANGOLI</t>
  </si>
  <si>
    <t>KIRIINDUS</t>
  </si>
  <si>
    <t>Kiri Industries Limited</t>
  </si>
  <si>
    <t>MTNL</t>
  </si>
  <si>
    <t>Maha Tel Nigam Ltd.</t>
  </si>
  <si>
    <t>NIITLTD</t>
  </si>
  <si>
    <t>NIIT Limited</t>
  </si>
  <si>
    <t>Olectra Greentech Limited</t>
  </si>
  <si>
    <t>Oriental Trimex Limited</t>
  </si>
  <si>
    <t>BYTES AND PIXELS FINSOFT LLP .</t>
  </si>
  <si>
    <t>PARAGON</t>
  </si>
  <si>
    <t>PARAGON FINE S.C. LTD.</t>
  </si>
  <si>
    <t>F3 ADVISORS PRIVATE LIMITED</t>
  </si>
  <si>
    <t>PVR INOX Limited</t>
  </si>
  <si>
    <t>NORGES BANK ON ACCOUNT OF THE GOVERNMENT PENSION FUND GLOBAL</t>
  </si>
  <si>
    <t>SHALPAINTS</t>
  </si>
  <si>
    <t>Shalimar Paints Ltd</t>
  </si>
  <si>
    <t>SIKKO</t>
  </si>
  <si>
    <t>Sikko Industries Limited</t>
  </si>
  <si>
    <t>SILGO</t>
  </si>
  <si>
    <t>Silgo Retail Limited</t>
  </si>
  <si>
    <t>MITTAL RIMPY</t>
  </si>
  <si>
    <t>SUNFLAG</t>
  </si>
  <si>
    <t>Sunflag Iron And Steel Co</t>
  </si>
  <si>
    <t>Strlng &amp; Wil Ren Ene Ltd</t>
  </si>
  <si>
    <t>PLUTUS WEALTH MANAGEMENT LLP</t>
  </si>
  <si>
    <t>ASHISH MODAK</t>
  </si>
  <si>
    <t>TEXRAIL</t>
  </si>
  <si>
    <t>Texmaco Rail &amp; Eng. Ltd.</t>
  </si>
  <si>
    <t>VINYLINDIA</t>
  </si>
  <si>
    <t>Vinyl Chemicals (India) L</t>
  </si>
  <si>
    <t>XCHANGING</t>
  </si>
  <si>
    <t>Xchanging Solutions Ltd</t>
  </si>
  <si>
    <t>Zensar Technologies -Depo</t>
  </si>
  <si>
    <t>BRIJ RATTAN BAGRI</t>
  </si>
  <si>
    <t>GSTL</t>
  </si>
  <si>
    <t>Globesecure Techno Ltd</t>
  </si>
  <si>
    <t>UMA AGARWAL</t>
  </si>
  <si>
    <t>GAGANBASE VINCOM PRIVATE LTD</t>
  </si>
  <si>
    <t>GENERAL ATLANTIC SINGAPORE FUND PTE LTD</t>
  </si>
  <si>
    <t>NITCO</t>
  </si>
  <si>
    <t>Nitco Limited</t>
  </si>
  <si>
    <t>JM FINANCIAL PRODUCTS LIMITED</t>
  </si>
  <si>
    <t>SUBHKAM VENTURES I PRIVATE LIMITED</t>
  </si>
  <si>
    <t>PLENTY PRIVATE EQUITY FUND I LIMITED</t>
  </si>
  <si>
    <t>PLENTY PRIVATE EQUITY FII I LIMITED</t>
  </si>
  <si>
    <t>SEAMECLTD</t>
  </si>
  <si>
    <t>SEAMEC Limited</t>
  </si>
  <si>
    <t>O J FINANCIAL SERVICES LTD</t>
  </si>
  <si>
    <t>SHAPOORJI PALLONJI AND COMPANY PRIVATE LIMITED</t>
  </si>
  <si>
    <t>UDS</t>
  </si>
  <si>
    <t>Updater Services Limited</t>
  </si>
  <si>
    <t>BOFA SECURITIES EUROPE SA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</si>
</sst>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83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16" fontId="36" fillId="11" borderId="26" xfId="0" applyNumberFormat="1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49" fontId="36" fillId="6" borderId="5" xfId="0" applyNumberFormat="1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44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42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42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42" xfId="0" applyFont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44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16" fontId="36" fillId="0" borderId="45" xfId="0" applyNumberFormat="1" applyFont="1" applyBorder="1" applyAlignment="1">
      <alignment horizontal="center" vertical="center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0" t="s">
        <v>16</v>
      </c>
      <c r="B9" s="342" t="s">
        <v>17</v>
      </c>
      <c r="C9" s="342" t="s">
        <v>18</v>
      </c>
      <c r="D9" s="342" t="s">
        <v>19</v>
      </c>
      <c r="E9" s="26" t="s">
        <v>20</v>
      </c>
      <c r="F9" s="26" t="s">
        <v>21</v>
      </c>
      <c r="G9" s="337" t="s">
        <v>22</v>
      </c>
      <c r="H9" s="338"/>
      <c r="I9" s="339"/>
      <c r="J9" s="337" t="s">
        <v>23</v>
      </c>
      <c r="K9" s="338"/>
      <c r="L9" s="339"/>
      <c r="M9" s="26"/>
      <c r="N9" s="27"/>
      <c r="O9" s="27"/>
      <c r="P9" s="27"/>
    </row>
    <row r="10" spans="1:16" ht="38.25">
      <c r="A10" s="341"/>
      <c r="B10" s="343"/>
      <c r="C10" s="343"/>
      <c r="D10" s="343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21557.1</v>
      </c>
      <c r="F11" s="249">
        <v>21500.350000000002</v>
      </c>
      <c r="G11" s="248">
        <v>21410.800000000003</v>
      </c>
      <c r="H11" s="248">
        <v>21264.5</v>
      </c>
      <c r="I11" s="248">
        <v>21174.95</v>
      </c>
      <c r="J11" s="248">
        <v>21646.650000000005</v>
      </c>
      <c r="K11" s="248">
        <v>21736.2</v>
      </c>
      <c r="L11" s="248">
        <v>21882.500000000007</v>
      </c>
      <c r="M11" s="247">
        <v>21589.9</v>
      </c>
      <c r="N11" s="247">
        <v>21354.05</v>
      </c>
      <c r="O11" s="247">
        <v>15547000</v>
      </c>
      <c r="P11" s="250">
        <v>3.3085034985480856E-2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48271.45</v>
      </c>
      <c r="F12" s="249">
        <v>48142.15</v>
      </c>
      <c r="G12" s="248">
        <v>47909.3</v>
      </c>
      <c r="H12" s="248">
        <v>47547.15</v>
      </c>
      <c r="I12" s="248">
        <v>47314.3</v>
      </c>
      <c r="J12" s="248">
        <v>48504.3</v>
      </c>
      <c r="K12" s="248">
        <v>48737.149999999994</v>
      </c>
      <c r="L12" s="248">
        <v>49099.3</v>
      </c>
      <c r="M12" s="247">
        <v>48375</v>
      </c>
      <c r="N12" s="247">
        <v>47780</v>
      </c>
      <c r="O12" s="247">
        <v>2526420</v>
      </c>
      <c r="P12" s="250">
        <v>8.8106466826022356E-2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21591.7</v>
      </c>
      <c r="F13" s="264">
        <v>21547.200000000001</v>
      </c>
      <c r="G13" s="266">
        <v>21474.5</v>
      </c>
      <c r="H13" s="266">
        <v>21357.3</v>
      </c>
      <c r="I13" s="266">
        <v>21284.6</v>
      </c>
      <c r="J13" s="266">
        <v>21664.400000000001</v>
      </c>
      <c r="K13" s="266">
        <v>21737.100000000006</v>
      </c>
      <c r="L13" s="266">
        <v>21854.300000000003</v>
      </c>
      <c r="M13" s="267">
        <v>21619.9</v>
      </c>
      <c r="N13" s="267">
        <v>21430</v>
      </c>
      <c r="O13" s="267">
        <v>73120</v>
      </c>
      <c r="P13" s="268">
        <v>1.89520624303233E-2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10351.4</v>
      </c>
      <c r="F14" s="264">
        <v>10337.166666666666</v>
      </c>
      <c r="G14" s="266">
        <v>10308.083333333332</v>
      </c>
      <c r="H14" s="266">
        <v>10264.766666666666</v>
      </c>
      <c r="I14" s="266">
        <v>10235.683333333332</v>
      </c>
      <c r="J14" s="266">
        <v>10380.483333333332</v>
      </c>
      <c r="K14" s="266">
        <v>10409.566666666664</v>
      </c>
      <c r="L14" s="266">
        <v>10452.883333333331</v>
      </c>
      <c r="M14" s="267">
        <v>10366.25</v>
      </c>
      <c r="N14" s="267">
        <v>10293.85</v>
      </c>
      <c r="O14" s="267">
        <v>540975</v>
      </c>
      <c r="P14" s="268">
        <v>1.5772426418814253E-2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594.6</v>
      </c>
      <c r="F15" s="264">
        <v>591.38333333333333</v>
      </c>
      <c r="G15" s="266">
        <v>583.2166666666667</v>
      </c>
      <c r="H15" s="266">
        <v>571.83333333333337</v>
      </c>
      <c r="I15" s="266">
        <v>563.66666666666674</v>
      </c>
      <c r="J15" s="266">
        <v>602.76666666666665</v>
      </c>
      <c r="K15" s="266">
        <v>610.93333333333339</v>
      </c>
      <c r="L15" s="266">
        <v>622.31666666666661</v>
      </c>
      <c r="M15" s="267">
        <v>599.54999999999995</v>
      </c>
      <c r="N15" s="267">
        <v>580</v>
      </c>
      <c r="O15" s="267">
        <v>13079000</v>
      </c>
      <c r="P15" s="268">
        <v>3.7604125347084488E-2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4848.25</v>
      </c>
      <c r="F16" s="264">
        <v>4862.1833333333334</v>
      </c>
      <c r="G16" s="266">
        <v>4774.3666666666668</v>
      </c>
      <c r="H16" s="266">
        <v>4700.4833333333336</v>
      </c>
      <c r="I16" s="266">
        <v>4612.666666666667</v>
      </c>
      <c r="J16" s="266">
        <v>4936.0666666666666</v>
      </c>
      <c r="K16" s="266">
        <v>5023.8833333333341</v>
      </c>
      <c r="L16" s="266">
        <v>5097.7666666666664</v>
      </c>
      <c r="M16" s="267">
        <v>4950</v>
      </c>
      <c r="N16" s="267">
        <v>4788.3</v>
      </c>
      <c r="O16" s="267">
        <v>1148500</v>
      </c>
      <c r="P16" s="268">
        <v>8.5923649686798248E-2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22819.25</v>
      </c>
      <c r="F17" s="264">
        <v>22822.083333333332</v>
      </c>
      <c r="G17" s="266">
        <v>22697.166666666664</v>
      </c>
      <c r="H17" s="266">
        <v>22575.083333333332</v>
      </c>
      <c r="I17" s="266">
        <v>22450.166666666664</v>
      </c>
      <c r="J17" s="266">
        <v>22944.166666666664</v>
      </c>
      <c r="K17" s="266">
        <v>23069.083333333328</v>
      </c>
      <c r="L17" s="266">
        <v>23191.166666666664</v>
      </c>
      <c r="M17" s="267">
        <v>22947</v>
      </c>
      <c r="N17" s="267">
        <v>22700</v>
      </c>
      <c r="O17" s="267">
        <v>119200</v>
      </c>
      <c r="P17" s="268">
        <v>4.7083626141953619E-2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166.15</v>
      </c>
      <c r="F18" s="264">
        <v>166.75</v>
      </c>
      <c r="G18" s="266">
        <v>165.1</v>
      </c>
      <c r="H18" s="266">
        <v>164.04999999999998</v>
      </c>
      <c r="I18" s="266">
        <v>162.39999999999998</v>
      </c>
      <c r="J18" s="266">
        <v>167.8</v>
      </c>
      <c r="K18" s="266">
        <v>169.45</v>
      </c>
      <c r="L18" s="266">
        <v>170.50000000000003</v>
      </c>
      <c r="M18" s="267">
        <v>168.4</v>
      </c>
      <c r="N18" s="267">
        <v>165.7</v>
      </c>
      <c r="O18" s="267">
        <v>74876400</v>
      </c>
      <c r="P18" s="268">
        <v>2.9551529551529551E-2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233</v>
      </c>
      <c r="F19" s="264">
        <v>233.26666666666665</v>
      </c>
      <c r="G19" s="266">
        <v>229.58333333333331</v>
      </c>
      <c r="H19" s="266">
        <v>226.16666666666666</v>
      </c>
      <c r="I19" s="266">
        <v>222.48333333333332</v>
      </c>
      <c r="J19" s="266">
        <v>236.68333333333331</v>
      </c>
      <c r="K19" s="266">
        <v>240.36666666666665</v>
      </c>
      <c r="L19" s="266">
        <v>243.7833333333333</v>
      </c>
      <c r="M19" s="267">
        <v>236.95</v>
      </c>
      <c r="N19" s="267">
        <v>229.85</v>
      </c>
      <c r="O19" s="267">
        <v>32292000</v>
      </c>
      <c r="P19" s="268">
        <v>4.2646071188717258E-2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2226.0500000000002</v>
      </c>
      <c r="F20" s="264">
        <v>2231.0333333333333</v>
      </c>
      <c r="G20" s="266">
        <v>2211.0166666666664</v>
      </c>
      <c r="H20" s="266">
        <v>2195.9833333333331</v>
      </c>
      <c r="I20" s="266">
        <v>2175.9666666666662</v>
      </c>
      <c r="J20" s="266">
        <v>2246.0666666666666</v>
      </c>
      <c r="K20" s="266">
        <v>2266.0833333333339</v>
      </c>
      <c r="L20" s="266">
        <v>2281.1166666666668</v>
      </c>
      <c r="M20" s="267">
        <v>2251.0500000000002</v>
      </c>
      <c r="N20" s="267">
        <v>2216</v>
      </c>
      <c r="O20" s="267">
        <v>4494900</v>
      </c>
      <c r="P20" s="268">
        <v>3.2139270170739873E-3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3008.55</v>
      </c>
      <c r="F21" s="264">
        <v>2980.8333333333335</v>
      </c>
      <c r="G21" s="266">
        <v>2937.7166666666672</v>
      </c>
      <c r="H21" s="266">
        <v>2866.8833333333337</v>
      </c>
      <c r="I21" s="266">
        <v>2823.7666666666673</v>
      </c>
      <c r="J21" s="266">
        <v>3051.666666666667</v>
      </c>
      <c r="K21" s="266">
        <v>3094.7833333333328</v>
      </c>
      <c r="L21" s="266">
        <v>3165.6166666666668</v>
      </c>
      <c r="M21" s="267">
        <v>3023.95</v>
      </c>
      <c r="N21" s="267">
        <v>2910</v>
      </c>
      <c r="O21" s="267">
        <v>12008400</v>
      </c>
      <c r="P21" s="268">
        <v>-6.0094363049416439E-3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1085</v>
      </c>
      <c r="F22" s="264">
        <v>1083.0666666666666</v>
      </c>
      <c r="G22" s="266">
        <v>1073.9333333333332</v>
      </c>
      <c r="H22" s="266">
        <v>1062.8666666666666</v>
      </c>
      <c r="I22" s="266">
        <v>1053.7333333333331</v>
      </c>
      <c r="J22" s="266">
        <v>1094.1333333333332</v>
      </c>
      <c r="K22" s="266">
        <v>1103.2666666666664</v>
      </c>
      <c r="L22" s="266">
        <v>1114.3333333333333</v>
      </c>
      <c r="M22" s="267">
        <v>1092.2</v>
      </c>
      <c r="N22" s="267">
        <v>1072</v>
      </c>
      <c r="O22" s="267">
        <v>52372000</v>
      </c>
      <c r="P22" s="268">
        <v>1.8419128513868795E-2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4852.75</v>
      </c>
      <c r="F23" s="264">
        <v>4859.1833333333334</v>
      </c>
      <c r="G23" s="266">
        <v>4773.666666666667</v>
      </c>
      <c r="H23" s="266">
        <v>4694.5833333333339</v>
      </c>
      <c r="I23" s="266">
        <v>4609.0666666666675</v>
      </c>
      <c r="J23" s="266">
        <v>4938.2666666666664</v>
      </c>
      <c r="K23" s="266">
        <v>5023.7833333333328</v>
      </c>
      <c r="L23" s="266">
        <v>5102.8666666666659</v>
      </c>
      <c r="M23" s="267">
        <v>4944.7</v>
      </c>
      <c r="N23" s="267">
        <v>4780.1000000000004</v>
      </c>
      <c r="O23" s="267">
        <v>570400</v>
      </c>
      <c r="P23" s="268">
        <v>-6.9637883008356544E-3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524.35</v>
      </c>
      <c r="F24" s="264">
        <v>524.15000000000009</v>
      </c>
      <c r="G24" s="266">
        <v>516.85000000000014</v>
      </c>
      <c r="H24" s="266">
        <v>509.35</v>
      </c>
      <c r="I24" s="266">
        <v>502.05000000000007</v>
      </c>
      <c r="J24" s="266">
        <v>531.6500000000002</v>
      </c>
      <c r="K24" s="266">
        <v>538.95000000000016</v>
      </c>
      <c r="L24" s="266">
        <v>546.45000000000027</v>
      </c>
      <c r="M24" s="267">
        <v>531.45000000000005</v>
      </c>
      <c r="N24" s="267">
        <v>516.65</v>
      </c>
      <c r="O24" s="267">
        <v>54196200</v>
      </c>
      <c r="P24" s="268">
        <v>-1.2139505889300829E-2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5582.25</v>
      </c>
      <c r="F25" s="264">
        <v>5574.5666666666666</v>
      </c>
      <c r="G25" s="266">
        <v>5535.2333333333336</v>
      </c>
      <c r="H25" s="266">
        <v>5488.2166666666672</v>
      </c>
      <c r="I25" s="266">
        <v>5448.8833333333341</v>
      </c>
      <c r="J25" s="266">
        <v>5621.583333333333</v>
      </c>
      <c r="K25" s="266">
        <v>5660.916666666667</v>
      </c>
      <c r="L25" s="266">
        <v>5707.9333333333325</v>
      </c>
      <c r="M25" s="267">
        <v>5613.9</v>
      </c>
      <c r="N25" s="267">
        <v>5527.55</v>
      </c>
      <c r="O25" s="267">
        <v>1749000</v>
      </c>
      <c r="P25" s="268">
        <v>-6.3911376224968048E-3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450.35</v>
      </c>
      <c r="F26" s="264">
        <v>454.3</v>
      </c>
      <c r="G26" s="266">
        <v>442.6</v>
      </c>
      <c r="H26" s="266">
        <v>434.85</v>
      </c>
      <c r="I26" s="266">
        <v>423.15000000000003</v>
      </c>
      <c r="J26" s="266">
        <v>462.05</v>
      </c>
      <c r="K26" s="266">
        <v>473.74999999999994</v>
      </c>
      <c r="L26" s="266">
        <v>481.5</v>
      </c>
      <c r="M26" s="267">
        <v>466</v>
      </c>
      <c r="N26" s="267">
        <v>446.55</v>
      </c>
      <c r="O26" s="267">
        <v>15939200</v>
      </c>
      <c r="P26" s="268">
        <v>-4.0523945968072045E-2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175.4</v>
      </c>
      <c r="F27" s="264">
        <v>175.95000000000002</v>
      </c>
      <c r="G27" s="266">
        <v>174.25000000000003</v>
      </c>
      <c r="H27" s="266">
        <v>173.10000000000002</v>
      </c>
      <c r="I27" s="266">
        <v>171.40000000000003</v>
      </c>
      <c r="J27" s="266">
        <v>177.10000000000002</v>
      </c>
      <c r="K27" s="266">
        <v>178.8</v>
      </c>
      <c r="L27" s="266">
        <v>179.95000000000002</v>
      </c>
      <c r="M27" s="267">
        <v>177.65</v>
      </c>
      <c r="N27" s="267">
        <v>174.8</v>
      </c>
      <c r="O27" s="267">
        <v>99295000</v>
      </c>
      <c r="P27" s="268">
        <v>3.7131815333194068E-2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3324.2</v>
      </c>
      <c r="F28" s="264">
        <v>3306.1666666666665</v>
      </c>
      <c r="G28" s="266">
        <v>3279.333333333333</v>
      </c>
      <c r="H28" s="266">
        <v>3234.4666666666667</v>
      </c>
      <c r="I28" s="266">
        <v>3207.6333333333332</v>
      </c>
      <c r="J28" s="266">
        <v>3351.0333333333328</v>
      </c>
      <c r="K28" s="266">
        <v>3377.8666666666659</v>
      </c>
      <c r="L28" s="266">
        <v>3422.7333333333327</v>
      </c>
      <c r="M28" s="267">
        <v>3333</v>
      </c>
      <c r="N28" s="267">
        <v>3261.3</v>
      </c>
      <c r="O28" s="267">
        <v>5453800</v>
      </c>
      <c r="P28" s="268">
        <v>-2.3001683923900972E-2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1967</v>
      </c>
      <c r="F29" s="264">
        <v>1971.6499999999999</v>
      </c>
      <c r="G29" s="266">
        <v>1956.2999999999997</v>
      </c>
      <c r="H29" s="266">
        <v>1945.6</v>
      </c>
      <c r="I29" s="266">
        <v>1930.2499999999998</v>
      </c>
      <c r="J29" s="266">
        <v>1982.3499999999997</v>
      </c>
      <c r="K29" s="266">
        <v>1997.6999999999996</v>
      </c>
      <c r="L29" s="266">
        <v>2008.3999999999996</v>
      </c>
      <c r="M29" s="267">
        <v>1987</v>
      </c>
      <c r="N29" s="267">
        <v>1960.95</v>
      </c>
      <c r="O29" s="267">
        <v>2901869</v>
      </c>
      <c r="P29" s="268">
        <v>-1.5685298145151252E-2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7003.2</v>
      </c>
      <c r="F30" s="264">
        <v>7032.75</v>
      </c>
      <c r="G30" s="266">
        <v>6940.5</v>
      </c>
      <c r="H30" s="266">
        <v>6877.8</v>
      </c>
      <c r="I30" s="266">
        <v>6785.55</v>
      </c>
      <c r="J30" s="266">
        <v>7095.45</v>
      </c>
      <c r="K30" s="266">
        <v>7187.7</v>
      </c>
      <c r="L30" s="266">
        <v>7250.4</v>
      </c>
      <c r="M30" s="267">
        <v>7125</v>
      </c>
      <c r="N30" s="267">
        <v>6970.05</v>
      </c>
      <c r="O30" s="267">
        <v>228450</v>
      </c>
      <c r="P30" s="268">
        <v>-3.6990199177995571E-2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758.8</v>
      </c>
      <c r="F31" s="264">
        <v>761.51666666666677</v>
      </c>
      <c r="G31" s="266">
        <v>752.43333333333351</v>
      </c>
      <c r="H31" s="266">
        <v>746.06666666666672</v>
      </c>
      <c r="I31" s="266">
        <v>736.98333333333346</v>
      </c>
      <c r="J31" s="266">
        <v>767.88333333333355</v>
      </c>
      <c r="K31" s="266">
        <v>776.96666666666681</v>
      </c>
      <c r="L31" s="266">
        <v>783.3333333333336</v>
      </c>
      <c r="M31" s="267">
        <v>770.6</v>
      </c>
      <c r="N31" s="267">
        <v>755.15</v>
      </c>
      <c r="O31" s="267">
        <v>13701000</v>
      </c>
      <c r="P31" s="268">
        <v>-2.0377520377520379E-2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1030.8499999999999</v>
      </c>
      <c r="F32" s="264">
        <v>1039.1166666666666</v>
      </c>
      <c r="G32" s="266">
        <v>1019.8833333333332</v>
      </c>
      <c r="H32" s="266">
        <v>1008.9166666666667</v>
      </c>
      <c r="I32" s="266">
        <v>989.68333333333339</v>
      </c>
      <c r="J32" s="266">
        <v>1050.083333333333</v>
      </c>
      <c r="K32" s="266">
        <v>1069.3166666666662</v>
      </c>
      <c r="L32" s="266">
        <v>1080.2833333333328</v>
      </c>
      <c r="M32" s="267">
        <v>1058.3499999999999</v>
      </c>
      <c r="N32" s="267">
        <v>1028.1500000000001</v>
      </c>
      <c r="O32" s="267">
        <v>21123300</v>
      </c>
      <c r="P32" s="268">
        <v>-1.0404203298132447E-3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1126.4000000000001</v>
      </c>
      <c r="F33" s="264">
        <v>1125.1499999999999</v>
      </c>
      <c r="G33" s="266">
        <v>1116.2999999999997</v>
      </c>
      <c r="H33" s="266">
        <v>1106.1999999999998</v>
      </c>
      <c r="I33" s="266">
        <v>1097.3499999999997</v>
      </c>
      <c r="J33" s="266">
        <v>1135.2499999999998</v>
      </c>
      <c r="K33" s="266">
        <v>1144.0999999999997</v>
      </c>
      <c r="L33" s="266">
        <v>1154.1999999999998</v>
      </c>
      <c r="M33" s="267">
        <v>1134</v>
      </c>
      <c r="N33" s="267">
        <v>1115.05</v>
      </c>
      <c r="O33" s="267">
        <v>44626250</v>
      </c>
      <c r="P33" s="268">
        <v>-2.4031072735909687E-3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6311.8</v>
      </c>
      <c r="F34" s="264">
        <v>6345.3666666666659</v>
      </c>
      <c r="G34" s="266">
        <v>6267.4333333333316</v>
      </c>
      <c r="H34" s="266">
        <v>6223.0666666666657</v>
      </c>
      <c r="I34" s="266">
        <v>6145.1333333333314</v>
      </c>
      <c r="J34" s="266">
        <v>6389.7333333333318</v>
      </c>
      <c r="K34" s="266">
        <v>6467.6666666666661</v>
      </c>
      <c r="L34" s="266">
        <v>6512.0333333333319</v>
      </c>
      <c r="M34" s="267">
        <v>6423.3</v>
      </c>
      <c r="N34" s="267">
        <v>6301</v>
      </c>
      <c r="O34" s="267">
        <v>2431750</v>
      </c>
      <c r="P34" s="268">
        <v>6.3628368941079094E-3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1738.35</v>
      </c>
      <c r="F35" s="264">
        <v>1737.6333333333332</v>
      </c>
      <c r="G35" s="266">
        <v>1725.8666666666663</v>
      </c>
      <c r="H35" s="266">
        <v>1713.3833333333332</v>
      </c>
      <c r="I35" s="266">
        <v>1701.6166666666663</v>
      </c>
      <c r="J35" s="266">
        <v>1750.1166666666663</v>
      </c>
      <c r="K35" s="266">
        <v>1761.8833333333332</v>
      </c>
      <c r="L35" s="266">
        <v>1774.3666666666663</v>
      </c>
      <c r="M35" s="267">
        <v>1749.4</v>
      </c>
      <c r="N35" s="267">
        <v>1725.15</v>
      </c>
      <c r="O35" s="267">
        <v>8925000</v>
      </c>
      <c r="P35" s="268">
        <v>-8.1680280046674443E-3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7536.45</v>
      </c>
      <c r="F36" s="264">
        <v>7518.083333333333</v>
      </c>
      <c r="G36" s="266">
        <v>7486.3666666666659</v>
      </c>
      <c r="H36" s="266">
        <v>7436.2833333333328</v>
      </c>
      <c r="I36" s="266">
        <v>7404.5666666666657</v>
      </c>
      <c r="J36" s="266">
        <v>7568.1666666666661</v>
      </c>
      <c r="K36" s="266">
        <v>7599.8833333333332</v>
      </c>
      <c r="L36" s="266">
        <v>7649.9666666666662</v>
      </c>
      <c r="M36" s="267">
        <v>7549.8</v>
      </c>
      <c r="N36" s="267">
        <v>7468</v>
      </c>
      <c r="O36" s="267">
        <v>6766750</v>
      </c>
      <c r="P36" s="268">
        <v>-2.9021380398909457E-2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2584.9</v>
      </c>
      <c r="F37" s="264">
        <v>2602.5499999999997</v>
      </c>
      <c r="G37" s="266">
        <v>2563.0999999999995</v>
      </c>
      <c r="H37" s="266">
        <v>2541.2999999999997</v>
      </c>
      <c r="I37" s="266">
        <v>2501.8499999999995</v>
      </c>
      <c r="J37" s="266">
        <v>2624.3499999999995</v>
      </c>
      <c r="K37" s="266">
        <v>2663.7999999999993</v>
      </c>
      <c r="L37" s="266">
        <v>2685.5999999999995</v>
      </c>
      <c r="M37" s="267">
        <v>2642</v>
      </c>
      <c r="N37" s="267">
        <v>2580.75</v>
      </c>
      <c r="O37" s="267">
        <v>1735200</v>
      </c>
      <c r="P37" s="268">
        <v>2.0825979527003175E-2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385.1</v>
      </c>
      <c r="F38" s="264">
        <v>386.7</v>
      </c>
      <c r="G38" s="266">
        <v>382.9</v>
      </c>
      <c r="H38" s="266">
        <v>380.7</v>
      </c>
      <c r="I38" s="266">
        <v>376.9</v>
      </c>
      <c r="J38" s="266">
        <v>388.9</v>
      </c>
      <c r="K38" s="266">
        <v>392.70000000000005</v>
      </c>
      <c r="L38" s="266">
        <v>394.9</v>
      </c>
      <c r="M38" s="267">
        <v>390.5</v>
      </c>
      <c r="N38" s="267">
        <v>384.5</v>
      </c>
      <c r="O38" s="267">
        <v>12304000</v>
      </c>
      <c r="P38" s="268">
        <v>-6.9731404958677688E-3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255.2</v>
      </c>
      <c r="F39" s="264">
        <v>252.71666666666667</v>
      </c>
      <c r="G39" s="266">
        <v>248.23333333333335</v>
      </c>
      <c r="H39" s="266">
        <v>241.26666666666668</v>
      </c>
      <c r="I39" s="266">
        <v>236.78333333333336</v>
      </c>
      <c r="J39" s="266">
        <v>259.68333333333334</v>
      </c>
      <c r="K39" s="266">
        <v>264.16666666666663</v>
      </c>
      <c r="L39" s="266">
        <v>271.13333333333333</v>
      </c>
      <c r="M39" s="267">
        <v>257.2</v>
      </c>
      <c r="N39" s="267">
        <v>245.75</v>
      </c>
      <c r="O39" s="267">
        <v>88875000</v>
      </c>
      <c r="P39" s="268">
        <v>7.0536245432140732E-3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225.9</v>
      </c>
      <c r="F40" s="264">
        <v>224.33333333333334</v>
      </c>
      <c r="G40" s="266">
        <v>220.86666666666667</v>
      </c>
      <c r="H40" s="266">
        <v>215.83333333333334</v>
      </c>
      <c r="I40" s="266">
        <v>212.36666666666667</v>
      </c>
      <c r="J40" s="266">
        <v>229.36666666666667</v>
      </c>
      <c r="K40" s="266">
        <v>232.83333333333331</v>
      </c>
      <c r="L40" s="266">
        <v>237.86666666666667</v>
      </c>
      <c r="M40" s="267">
        <v>227.8</v>
      </c>
      <c r="N40" s="267">
        <v>219.3</v>
      </c>
      <c r="O40" s="267">
        <v>122191875</v>
      </c>
      <c r="P40" s="268">
        <v>-3.3075641144338488E-2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1654.1</v>
      </c>
      <c r="F41" s="264">
        <v>1664.3333333333333</v>
      </c>
      <c r="G41" s="266">
        <v>1639.8166666666666</v>
      </c>
      <c r="H41" s="266">
        <v>1625.5333333333333</v>
      </c>
      <c r="I41" s="266">
        <v>1601.0166666666667</v>
      </c>
      <c r="J41" s="266">
        <v>1678.6166666666666</v>
      </c>
      <c r="K41" s="266">
        <v>1703.1333333333334</v>
      </c>
      <c r="L41" s="266">
        <v>1717.4166666666665</v>
      </c>
      <c r="M41" s="267">
        <v>1688.85</v>
      </c>
      <c r="N41" s="267">
        <v>1650.05</v>
      </c>
      <c r="O41" s="267">
        <v>1613625</v>
      </c>
      <c r="P41" s="268">
        <v>-5.0320017656146548E-2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170.05</v>
      </c>
      <c r="F42" s="264">
        <v>168.95</v>
      </c>
      <c r="G42" s="266">
        <v>166.79999999999998</v>
      </c>
      <c r="H42" s="266">
        <v>163.54999999999998</v>
      </c>
      <c r="I42" s="266">
        <v>161.39999999999998</v>
      </c>
      <c r="J42" s="266">
        <v>172.2</v>
      </c>
      <c r="K42" s="266">
        <v>174.34999999999997</v>
      </c>
      <c r="L42" s="266">
        <v>177.6</v>
      </c>
      <c r="M42" s="267">
        <v>171.1</v>
      </c>
      <c r="N42" s="267">
        <v>165.7</v>
      </c>
      <c r="O42" s="267">
        <v>79868400</v>
      </c>
      <c r="P42" s="268">
        <v>8.150663785118864E-2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588.5</v>
      </c>
      <c r="F43" s="264">
        <v>587.7166666666667</v>
      </c>
      <c r="G43" s="266">
        <v>582.28333333333342</v>
      </c>
      <c r="H43" s="266">
        <v>576.06666666666672</v>
      </c>
      <c r="I43" s="266">
        <v>570.63333333333344</v>
      </c>
      <c r="J43" s="266">
        <v>593.93333333333339</v>
      </c>
      <c r="K43" s="266">
        <v>599.36666666666679</v>
      </c>
      <c r="L43" s="266">
        <v>605.58333333333337</v>
      </c>
      <c r="M43" s="267">
        <v>593.15</v>
      </c>
      <c r="N43" s="267">
        <v>581.5</v>
      </c>
      <c r="O43" s="267">
        <v>8619600</v>
      </c>
      <c r="P43" s="268">
        <v>-4.6158340636868245E-2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1199.95</v>
      </c>
      <c r="F44" s="264">
        <v>1201.4166666666667</v>
      </c>
      <c r="G44" s="266">
        <v>1190.6333333333334</v>
      </c>
      <c r="H44" s="266">
        <v>1181.3166666666666</v>
      </c>
      <c r="I44" s="266">
        <v>1170.5333333333333</v>
      </c>
      <c r="J44" s="266">
        <v>1210.7333333333336</v>
      </c>
      <c r="K44" s="266">
        <v>1221.5166666666669</v>
      </c>
      <c r="L44" s="266">
        <v>1230.8333333333337</v>
      </c>
      <c r="M44" s="267">
        <v>1212.2</v>
      </c>
      <c r="N44" s="267">
        <v>1192.0999999999999</v>
      </c>
      <c r="O44" s="267">
        <v>6408000</v>
      </c>
      <c r="P44" s="268">
        <v>-2.0246067590717958E-3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998.25</v>
      </c>
      <c r="F45" s="264">
        <v>1001.6333333333333</v>
      </c>
      <c r="G45" s="266">
        <v>990.26666666666665</v>
      </c>
      <c r="H45" s="266">
        <v>982.2833333333333</v>
      </c>
      <c r="I45" s="266">
        <v>970.91666666666663</v>
      </c>
      <c r="J45" s="266">
        <v>1009.6166666666667</v>
      </c>
      <c r="K45" s="266">
        <v>1020.9833333333332</v>
      </c>
      <c r="L45" s="266">
        <v>1028.9666666666667</v>
      </c>
      <c r="M45" s="267">
        <v>1013</v>
      </c>
      <c r="N45" s="267">
        <v>993.65</v>
      </c>
      <c r="O45" s="267">
        <v>33438100</v>
      </c>
      <c r="P45" s="268">
        <v>1.9818044851364663E-2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182.35</v>
      </c>
      <c r="F46" s="264">
        <v>183.73333333333335</v>
      </c>
      <c r="G46" s="266">
        <v>180.4666666666667</v>
      </c>
      <c r="H46" s="266">
        <v>178.58333333333334</v>
      </c>
      <c r="I46" s="266">
        <v>175.31666666666669</v>
      </c>
      <c r="J46" s="266">
        <v>185.6166666666667</v>
      </c>
      <c r="K46" s="266">
        <v>188.88333333333335</v>
      </c>
      <c r="L46" s="266">
        <v>190.76666666666671</v>
      </c>
      <c r="M46" s="267">
        <v>187</v>
      </c>
      <c r="N46" s="267">
        <v>181.85</v>
      </c>
      <c r="O46" s="267">
        <v>95676000</v>
      </c>
      <c r="P46" s="268">
        <v>-5.9455626465935744E-3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252.25</v>
      </c>
      <c r="F47" s="264">
        <v>252.41666666666666</v>
      </c>
      <c r="G47" s="266">
        <v>249.88333333333333</v>
      </c>
      <c r="H47" s="266">
        <v>247.51666666666668</v>
      </c>
      <c r="I47" s="266">
        <v>244.98333333333335</v>
      </c>
      <c r="J47" s="266">
        <v>254.7833333333333</v>
      </c>
      <c r="K47" s="266">
        <v>257.31666666666666</v>
      </c>
      <c r="L47" s="266">
        <v>259.68333333333328</v>
      </c>
      <c r="M47" s="267">
        <v>254.95</v>
      </c>
      <c r="N47" s="267">
        <v>250.05</v>
      </c>
      <c r="O47" s="267">
        <v>38260000</v>
      </c>
      <c r="P47" s="268">
        <v>-4.296166593708961E-2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21845.4</v>
      </c>
      <c r="F48" s="264">
        <v>21969.050000000003</v>
      </c>
      <c r="G48" s="266">
        <v>21678.400000000005</v>
      </c>
      <c r="H48" s="266">
        <v>21511.4</v>
      </c>
      <c r="I48" s="266">
        <v>21220.750000000004</v>
      </c>
      <c r="J48" s="266">
        <v>22136.050000000007</v>
      </c>
      <c r="K48" s="266">
        <v>22426.7</v>
      </c>
      <c r="L48" s="266">
        <v>22593.700000000008</v>
      </c>
      <c r="M48" s="267">
        <v>22259.7</v>
      </c>
      <c r="N48" s="267">
        <v>21802.05</v>
      </c>
      <c r="O48" s="267">
        <v>139050</v>
      </c>
      <c r="P48" s="268">
        <v>-2.6260504201680673E-2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451.45</v>
      </c>
      <c r="F49" s="264">
        <v>450.83333333333331</v>
      </c>
      <c r="G49" s="266">
        <v>445.41666666666663</v>
      </c>
      <c r="H49" s="266">
        <v>439.38333333333333</v>
      </c>
      <c r="I49" s="266">
        <v>433.96666666666664</v>
      </c>
      <c r="J49" s="266">
        <v>456.86666666666662</v>
      </c>
      <c r="K49" s="266">
        <v>462.28333333333325</v>
      </c>
      <c r="L49" s="266">
        <v>468.31666666666661</v>
      </c>
      <c r="M49" s="267">
        <v>456.25</v>
      </c>
      <c r="N49" s="267">
        <v>444.8</v>
      </c>
      <c r="O49" s="267">
        <v>36093600</v>
      </c>
      <c r="P49" s="268">
        <v>6.4783347493627866E-2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4923.3500000000004</v>
      </c>
      <c r="F50" s="264">
        <v>4932.916666666667</v>
      </c>
      <c r="G50" s="266">
        <v>4884.0333333333338</v>
      </c>
      <c r="H50" s="266">
        <v>4844.7166666666672</v>
      </c>
      <c r="I50" s="266">
        <v>4795.8333333333339</v>
      </c>
      <c r="J50" s="266">
        <v>4972.2333333333336</v>
      </c>
      <c r="K50" s="266">
        <v>5021.1166666666668</v>
      </c>
      <c r="L50" s="266">
        <v>5060.4333333333334</v>
      </c>
      <c r="M50" s="267">
        <v>4981.8</v>
      </c>
      <c r="N50" s="267">
        <v>4893.6000000000004</v>
      </c>
      <c r="O50" s="267">
        <v>1830600</v>
      </c>
      <c r="P50" s="268">
        <v>2.4742498880429915E-2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723.05</v>
      </c>
      <c r="F51" s="264">
        <v>719.16666666666663</v>
      </c>
      <c r="G51" s="266">
        <v>704.73333333333323</v>
      </c>
      <c r="H51" s="266">
        <v>686.41666666666663</v>
      </c>
      <c r="I51" s="266">
        <v>671.98333333333323</v>
      </c>
      <c r="J51" s="266">
        <v>737.48333333333323</v>
      </c>
      <c r="K51" s="266">
        <v>751.91666666666663</v>
      </c>
      <c r="L51" s="266">
        <v>770.23333333333323</v>
      </c>
      <c r="M51" s="267">
        <v>733.6</v>
      </c>
      <c r="N51" s="267">
        <v>700.85</v>
      </c>
      <c r="O51" s="267">
        <v>5223000</v>
      </c>
      <c r="P51" s="268">
        <v>-4.4980800877674164E-2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451.9</v>
      </c>
      <c r="F52" s="264">
        <v>450.15000000000003</v>
      </c>
      <c r="G52" s="266">
        <v>444.50000000000006</v>
      </c>
      <c r="H52" s="266">
        <v>437.1</v>
      </c>
      <c r="I52" s="266">
        <v>431.45000000000005</v>
      </c>
      <c r="J52" s="266">
        <v>457.55000000000007</v>
      </c>
      <c r="K52" s="266">
        <v>463.20000000000005</v>
      </c>
      <c r="L52" s="266">
        <v>470.60000000000008</v>
      </c>
      <c r="M52" s="267">
        <v>455.8</v>
      </c>
      <c r="N52" s="267">
        <v>442.75</v>
      </c>
      <c r="O52" s="267">
        <v>54135000</v>
      </c>
      <c r="P52" s="268">
        <v>6.1183444479729017E-2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786.05</v>
      </c>
      <c r="F53" s="264">
        <v>788.66666666666663</v>
      </c>
      <c r="G53" s="266">
        <v>779.33333333333326</v>
      </c>
      <c r="H53" s="266">
        <v>772.61666666666667</v>
      </c>
      <c r="I53" s="266">
        <v>763.2833333333333</v>
      </c>
      <c r="J53" s="266">
        <v>795.38333333333321</v>
      </c>
      <c r="K53" s="266">
        <v>804.71666666666647</v>
      </c>
      <c r="L53" s="266">
        <v>811.43333333333317</v>
      </c>
      <c r="M53" s="267">
        <v>798</v>
      </c>
      <c r="N53" s="267">
        <v>781.95</v>
      </c>
      <c r="O53" s="267">
        <v>5289375</v>
      </c>
      <c r="P53" s="268">
        <v>-1.5962270995828042E-2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350.75</v>
      </c>
      <c r="F54" s="264">
        <v>352.38333333333338</v>
      </c>
      <c r="G54" s="266">
        <v>345.81666666666678</v>
      </c>
      <c r="H54" s="266">
        <v>340.88333333333338</v>
      </c>
      <c r="I54" s="266">
        <v>334.31666666666678</v>
      </c>
      <c r="J54" s="266">
        <v>357.31666666666678</v>
      </c>
      <c r="K54" s="266">
        <v>363.88333333333338</v>
      </c>
      <c r="L54" s="266">
        <v>368.81666666666678</v>
      </c>
      <c r="M54" s="267">
        <v>358.95</v>
      </c>
      <c r="N54" s="267">
        <v>347.45</v>
      </c>
      <c r="O54" s="267">
        <v>13512800</v>
      </c>
      <c r="P54" s="268">
        <v>-2.9608404966571154E-2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1246.6500000000001</v>
      </c>
      <c r="F55" s="264">
        <v>1243.6000000000001</v>
      </c>
      <c r="G55" s="266">
        <v>1236.2500000000002</v>
      </c>
      <c r="H55" s="266">
        <v>1225.8500000000001</v>
      </c>
      <c r="I55" s="266">
        <v>1218.5000000000002</v>
      </c>
      <c r="J55" s="266">
        <v>1254.0000000000002</v>
      </c>
      <c r="K55" s="266">
        <v>1261.3500000000001</v>
      </c>
      <c r="L55" s="266">
        <v>1271.7500000000002</v>
      </c>
      <c r="M55" s="267">
        <v>1250.95</v>
      </c>
      <c r="N55" s="267">
        <v>1233.2</v>
      </c>
      <c r="O55" s="267">
        <v>10892500</v>
      </c>
      <c r="P55" s="268">
        <v>-2.5388658986690526E-2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1213.9000000000001</v>
      </c>
      <c r="F56" s="264">
        <v>1215.2</v>
      </c>
      <c r="G56" s="266">
        <v>1210.0500000000002</v>
      </c>
      <c r="H56" s="266">
        <v>1206.2</v>
      </c>
      <c r="I56" s="266">
        <v>1201.0500000000002</v>
      </c>
      <c r="J56" s="266">
        <v>1219.0500000000002</v>
      </c>
      <c r="K56" s="266">
        <v>1224.2000000000003</v>
      </c>
      <c r="L56" s="266">
        <v>1228.0500000000002</v>
      </c>
      <c r="M56" s="267">
        <v>1220.3499999999999</v>
      </c>
      <c r="N56" s="267">
        <v>1211.3499999999999</v>
      </c>
      <c r="O56" s="267">
        <v>10204350</v>
      </c>
      <c r="P56" s="268">
        <v>-1.5613243039879609E-2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351.95</v>
      </c>
      <c r="F57" s="264">
        <v>353.01666666666671</v>
      </c>
      <c r="G57" s="266">
        <v>349.53333333333342</v>
      </c>
      <c r="H57" s="266">
        <v>347.11666666666673</v>
      </c>
      <c r="I57" s="266">
        <v>343.63333333333344</v>
      </c>
      <c r="J57" s="266">
        <v>355.43333333333339</v>
      </c>
      <c r="K57" s="266">
        <v>358.91666666666663</v>
      </c>
      <c r="L57" s="266">
        <v>361.33333333333337</v>
      </c>
      <c r="M57" s="267">
        <v>356.5</v>
      </c>
      <c r="N57" s="267">
        <v>350.6</v>
      </c>
      <c r="O57" s="267">
        <v>62895000</v>
      </c>
      <c r="P57" s="268">
        <v>6.5153993882921965E-2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6430.2</v>
      </c>
      <c r="F58" s="264">
        <v>6376.2</v>
      </c>
      <c r="G58" s="266">
        <v>6230</v>
      </c>
      <c r="H58" s="266">
        <v>6029.8</v>
      </c>
      <c r="I58" s="266">
        <v>5883.6</v>
      </c>
      <c r="J58" s="266">
        <v>6576.4</v>
      </c>
      <c r="K58" s="266">
        <v>6722.5999999999985</v>
      </c>
      <c r="L58" s="266">
        <v>6922.7999999999993</v>
      </c>
      <c r="M58" s="267">
        <v>6522.4</v>
      </c>
      <c r="N58" s="267">
        <v>6176</v>
      </c>
      <c r="O58" s="267">
        <v>1145400</v>
      </c>
      <c r="P58" s="268">
        <v>-2.0774557578866377E-2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2395.3000000000002</v>
      </c>
      <c r="F59" s="264">
        <v>2394.0500000000002</v>
      </c>
      <c r="G59" s="266">
        <v>2373.8000000000002</v>
      </c>
      <c r="H59" s="266">
        <v>2352.3000000000002</v>
      </c>
      <c r="I59" s="266">
        <v>2332.0500000000002</v>
      </c>
      <c r="J59" s="266">
        <v>2415.5500000000002</v>
      </c>
      <c r="K59" s="266">
        <v>2435.8000000000002</v>
      </c>
      <c r="L59" s="266">
        <v>2457.3000000000002</v>
      </c>
      <c r="M59" s="267">
        <v>2414.3000000000002</v>
      </c>
      <c r="N59" s="267">
        <v>2372.5500000000002</v>
      </c>
      <c r="O59" s="267">
        <v>4004000</v>
      </c>
      <c r="P59" s="268">
        <v>-3.4191642043056143E-2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864.1</v>
      </c>
      <c r="F60" s="264">
        <v>868.75</v>
      </c>
      <c r="G60" s="266">
        <v>856.6</v>
      </c>
      <c r="H60" s="266">
        <v>849.1</v>
      </c>
      <c r="I60" s="266">
        <v>836.95</v>
      </c>
      <c r="J60" s="266">
        <v>876.25</v>
      </c>
      <c r="K60" s="266">
        <v>888.40000000000009</v>
      </c>
      <c r="L60" s="266">
        <v>895.9</v>
      </c>
      <c r="M60" s="267">
        <v>880.9</v>
      </c>
      <c r="N60" s="267">
        <v>861.25</v>
      </c>
      <c r="O60" s="267">
        <v>7369000</v>
      </c>
      <c r="P60" s="268">
        <v>-9.8091910776672946E-3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1246.5</v>
      </c>
      <c r="F61" s="264">
        <v>1253.1166666666666</v>
      </c>
      <c r="G61" s="266">
        <v>1236.7833333333331</v>
      </c>
      <c r="H61" s="266">
        <v>1227.0666666666666</v>
      </c>
      <c r="I61" s="266">
        <v>1210.7333333333331</v>
      </c>
      <c r="J61" s="266">
        <v>1262.833333333333</v>
      </c>
      <c r="K61" s="266">
        <v>1279.1666666666665</v>
      </c>
      <c r="L61" s="266">
        <v>1288.883333333333</v>
      </c>
      <c r="M61" s="267">
        <v>1269.45</v>
      </c>
      <c r="N61" s="267">
        <v>1243.4000000000001</v>
      </c>
      <c r="O61" s="267">
        <v>1311800</v>
      </c>
      <c r="P61" s="268">
        <v>-4.8247841543930928E-2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290.55</v>
      </c>
      <c r="F62" s="264">
        <v>291.56666666666666</v>
      </c>
      <c r="G62" s="266">
        <v>288.23333333333335</v>
      </c>
      <c r="H62" s="266">
        <v>285.91666666666669</v>
      </c>
      <c r="I62" s="266">
        <v>282.58333333333337</v>
      </c>
      <c r="J62" s="266">
        <v>293.88333333333333</v>
      </c>
      <c r="K62" s="266">
        <v>297.2166666666667</v>
      </c>
      <c r="L62" s="266">
        <v>299.5333333333333</v>
      </c>
      <c r="M62" s="267">
        <v>294.89999999999998</v>
      </c>
      <c r="N62" s="267">
        <v>289.25</v>
      </c>
      <c r="O62" s="267">
        <v>14635800</v>
      </c>
      <c r="P62" s="268">
        <v>4.9567574544985157E-2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161.44999999999999</v>
      </c>
      <c r="F63" s="264">
        <v>161.48333333333332</v>
      </c>
      <c r="G63" s="266">
        <v>160.01666666666665</v>
      </c>
      <c r="H63" s="266">
        <v>158.58333333333334</v>
      </c>
      <c r="I63" s="266">
        <v>157.11666666666667</v>
      </c>
      <c r="J63" s="266">
        <v>162.91666666666663</v>
      </c>
      <c r="K63" s="266">
        <v>164.38333333333327</v>
      </c>
      <c r="L63" s="266">
        <v>165.81666666666661</v>
      </c>
      <c r="M63" s="267">
        <v>162.94999999999999</v>
      </c>
      <c r="N63" s="267">
        <v>160.05000000000001</v>
      </c>
      <c r="O63" s="267">
        <v>32245000</v>
      </c>
      <c r="P63" s="268">
        <v>1.9282440335071913E-2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1935.55</v>
      </c>
      <c r="F64" s="264">
        <v>1951.7166666666665</v>
      </c>
      <c r="G64" s="266">
        <v>1915.0333333333328</v>
      </c>
      <c r="H64" s="266">
        <v>1894.5166666666664</v>
      </c>
      <c r="I64" s="266">
        <v>1857.8333333333328</v>
      </c>
      <c r="J64" s="266">
        <v>1972.2333333333329</v>
      </c>
      <c r="K64" s="266">
        <v>2008.9166666666667</v>
      </c>
      <c r="L64" s="266">
        <v>2029.4333333333329</v>
      </c>
      <c r="M64" s="267">
        <v>1988.4</v>
      </c>
      <c r="N64" s="267">
        <v>1931.2</v>
      </c>
      <c r="O64" s="267">
        <v>3834300</v>
      </c>
      <c r="P64" s="268">
        <v>5.6652765756550474E-3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541.65</v>
      </c>
      <c r="F65" s="264">
        <v>544.20000000000005</v>
      </c>
      <c r="G65" s="266">
        <v>536.90000000000009</v>
      </c>
      <c r="H65" s="266">
        <v>532.15000000000009</v>
      </c>
      <c r="I65" s="266">
        <v>524.85000000000014</v>
      </c>
      <c r="J65" s="266">
        <v>548.95000000000005</v>
      </c>
      <c r="K65" s="266">
        <v>556.25</v>
      </c>
      <c r="L65" s="266">
        <v>561</v>
      </c>
      <c r="M65" s="267">
        <v>551.5</v>
      </c>
      <c r="N65" s="267">
        <v>539.45000000000005</v>
      </c>
      <c r="O65" s="267">
        <v>18162500</v>
      </c>
      <c r="P65" s="268">
        <v>2.6492405510420345E-2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2374.5500000000002</v>
      </c>
      <c r="F66" s="264">
        <v>2390.7166666666667</v>
      </c>
      <c r="G66" s="266">
        <v>2351.4833333333336</v>
      </c>
      <c r="H66" s="266">
        <v>2328.416666666667</v>
      </c>
      <c r="I66" s="266">
        <v>2289.1833333333338</v>
      </c>
      <c r="J66" s="266">
        <v>2413.7833333333333</v>
      </c>
      <c r="K66" s="266">
        <v>2453.016666666666</v>
      </c>
      <c r="L66" s="266">
        <v>2476.083333333333</v>
      </c>
      <c r="M66" s="267">
        <v>2429.9499999999998</v>
      </c>
      <c r="N66" s="267">
        <v>2367.65</v>
      </c>
      <c r="O66" s="267">
        <v>2772500</v>
      </c>
      <c r="P66" s="268">
        <v>7.6322006178448122E-3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2311.3000000000002</v>
      </c>
      <c r="F67" s="264">
        <v>2332.7333333333336</v>
      </c>
      <c r="G67" s="266">
        <v>2241.166666666667</v>
      </c>
      <c r="H67" s="266">
        <v>2171.0333333333333</v>
      </c>
      <c r="I67" s="266">
        <v>2079.4666666666667</v>
      </c>
      <c r="J67" s="266">
        <v>2402.8666666666672</v>
      </c>
      <c r="K67" s="266">
        <v>2494.4333333333338</v>
      </c>
      <c r="L67" s="266">
        <v>2564.5666666666675</v>
      </c>
      <c r="M67" s="267">
        <v>2424.3000000000002</v>
      </c>
      <c r="N67" s="267">
        <v>2262.6</v>
      </c>
      <c r="O67" s="267">
        <v>2718600</v>
      </c>
      <c r="P67" s="268">
        <v>7.7398644632029487E-2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141</v>
      </c>
      <c r="F68" s="264">
        <v>140.93333333333334</v>
      </c>
      <c r="G68" s="266">
        <v>138.56666666666666</v>
      </c>
      <c r="H68" s="266">
        <v>136.13333333333333</v>
      </c>
      <c r="I68" s="266">
        <v>133.76666666666665</v>
      </c>
      <c r="J68" s="266">
        <v>143.36666666666667</v>
      </c>
      <c r="K68" s="266">
        <v>145.73333333333335</v>
      </c>
      <c r="L68" s="266">
        <v>148.16666666666669</v>
      </c>
      <c r="M68" s="267">
        <v>143.30000000000001</v>
      </c>
      <c r="N68" s="267">
        <v>138.5</v>
      </c>
      <c r="O68" s="267">
        <v>16220800</v>
      </c>
      <c r="P68" s="268">
        <v>-2.2042155018569431E-2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3717</v>
      </c>
      <c r="F69" s="264">
        <v>3720.7000000000003</v>
      </c>
      <c r="G69" s="266">
        <v>3699.0500000000006</v>
      </c>
      <c r="H69" s="266">
        <v>3681.1000000000004</v>
      </c>
      <c r="I69" s="266">
        <v>3659.4500000000007</v>
      </c>
      <c r="J69" s="266">
        <v>3738.6500000000005</v>
      </c>
      <c r="K69" s="266">
        <v>3760.3</v>
      </c>
      <c r="L69" s="266">
        <v>3778.2500000000005</v>
      </c>
      <c r="M69" s="267">
        <v>3742.35</v>
      </c>
      <c r="N69" s="267">
        <v>3702.75</v>
      </c>
      <c r="O69" s="267">
        <v>2911400</v>
      </c>
      <c r="P69" s="268">
        <v>2.2045917292705188E-2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6353.2</v>
      </c>
      <c r="F70" s="264">
        <v>6373.3666666666659</v>
      </c>
      <c r="G70" s="266">
        <v>6322.1333333333314</v>
      </c>
      <c r="H70" s="266">
        <v>6291.0666666666657</v>
      </c>
      <c r="I70" s="266">
        <v>6239.8333333333312</v>
      </c>
      <c r="J70" s="266">
        <v>6404.4333333333316</v>
      </c>
      <c r="K70" s="266">
        <v>6455.666666666667</v>
      </c>
      <c r="L70" s="266">
        <v>6486.7333333333318</v>
      </c>
      <c r="M70" s="267">
        <v>6424.6</v>
      </c>
      <c r="N70" s="267">
        <v>6342.3</v>
      </c>
      <c r="O70" s="267">
        <v>1372300</v>
      </c>
      <c r="P70" s="268">
        <v>1.4789617688382755E-2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707.65</v>
      </c>
      <c r="F71" s="264">
        <v>705.45000000000016</v>
      </c>
      <c r="G71" s="266">
        <v>699.40000000000032</v>
      </c>
      <c r="H71" s="266">
        <v>691.1500000000002</v>
      </c>
      <c r="I71" s="266">
        <v>685.10000000000036</v>
      </c>
      <c r="J71" s="266">
        <v>713.70000000000027</v>
      </c>
      <c r="K71" s="266">
        <v>719.75000000000023</v>
      </c>
      <c r="L71" s="266">
        <v>728.00000000000023</v>
      </c>
      <c r="M71" s="267">
        <v>711.5</v>
      </c>
      <c r="N71" s="267">
        <v>697.2</v>
      </c>
      <c r="O71" s="267">
        <v>40190700</v>
      </c>
      <c r="P71" s="268">
        <v>1.1628872829969267E-2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5605.85</v>
      </c>
      <c r="F72" s="264">
        <v>5599.1833333333334</v>
      </c>
      <c r="G72" s="266">
        <v>5566.416666666667</v>
      </c>
      <c r="H72" s="266">
        <v>5526.9833333333336</v>
      </c>
      <c r="I72" s="266">
        <v>5494.2166666666672</v>
      </c>
      <c r="J72" s="266">
        <v>5638.6166666666668</v>
      </c>
      <c r="K72" s="266">
        <v>5671.3833333333332</v>
      </c>
      <c r="L72" s="266">
        <v>5710.8166666666666</v>
      </c>
      <c r="M72" s="267">
        <v>5631.95</v>
      </c>
      <c r="N72" s="267">
        <v>5559.75</v>
      </c>
      <c r="O72" s="267">
        <v>2190000</v>
      </c>
      <c r="P72" s="268">
        <v>-8.9728269340676473E-2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4068.85</v>
      </c>
      <c r="F73" s="264">
        <v>4091.75</v>
      </c>
      <c r="G73" s="266">
        <v>4034</v>
      </c>
      <c r="H73" s="266">
        <v>3999.15</v>
      </c>
      <c r="I73" s="266">
        <v>3941.4</v>
      </c>
      <c r="J73" s="266">
        <v>4126.6000000000004</v>
      </c>
      <c r="K73" s="266">
        <v>4184.3500000000004</v>
      </c>
      <c r="L73" s="266">
        <v>4219.2</v>
      </c>
      <c r="M73" s="267">
        <v>4149.5</v>
      </c>
      <c r="N73" s="267">
        <v>4056.9</v>
      </c>
      <c r="O73" s="267">
        <v>3194975</v>
      </c>
      <c r="P73" s="268">
        <v>-5.0054633435662625E-2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3137</v>
      </c>
      <c r="F74" s="264">
        <v>3162.7000000000003</v>
      </c>
      <c r="G74" s="266">
        <v>3101.4500000000007</v>
      </c>
      <c r="H74" s="266">
        <v>3065.9000000000005</v>
      </c>
      <c r="I74" s="266">
        <v>3004.650000000001</v>
      </c>
      <c r="J74" s="266">
        <v>3198.2500000000005</v>
      </c>
      <c r="K74" s="266">
        <v>3259.4999999999995</v>
      </c>
      <c r="L74" s="266">
        <v>3295.05</v>
      </c>
      <c r="M74" s="267">
        <v>3223.95</v>
      </c>
      <c r="N74" s="267">
        <v>3127.15</v>
      </c>
      <c r="O74" s="267">
        <v>2828925</v>
      </c>
      <c r="P74" s="268">
        <v>6.358833887693211E-3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296.25</v>
      </c>
      <c r="F75" s="264">
        <v>296.84999999999997</v>
      </c>
      <c r="G75" s="266">
        <v>293.44999999999993</v>
      </c>
      <c r="H75" s="266">
        <v>290.64999999999998</v>
      </c>
      <c r="I75" s="266">
        <v>287.24999999999994</v>
      </c>
      <c r="J75" s="266">
        <v>299.64999999999992</v>
      </c>
      <c r="K75" s="266">
        <v>303.0499999999999</v>
      </c>
      <c r="L75" s="266">
        <v>305.84999999999991</v>
      </c>
      <c r="M75" s="267">
        <v>300.25</v>
      </c>
      <c r="N75" s="267">
        <v>294.05</v>
      </c>
      <c r="O75" s="267">
        <v>21484800</v>
      </c>
      <c r="P75" s="268">
        <v>1.6695059625212946E-2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157.44999999999999</v>
      </c>
      <c r="F76" s="264">
        <v>156.29999999999998</v>
      </c>
      <c r="G76" s="266">
        <v>154.64999999999998</v>
      </c>
      <c r="H76" s="266">
        <v>151.85</v>
      </c>
      <c r="I76" s="266">
        <v>150.19999999999999</v>
      </c>
      <c r="J76" s="266">
        <v>159.09999999999997</v>
      </c>
      <c r="K76" s="266">
        <v>160.75</v>
      </c>
      <c r="L76" s="266">
        <v>163.54999999999995</v>
      </c>
      <c r="M76" s="267">
        <v>157.94999999999999</v>
      </c>
      <c r="N76" s="267">
        <v>153.5</v>
      </c>
      <c r="O76" s="267">
        <v>100235000</v>
      </c>
      <c r="P76" s="268">
        <v>-3.6757639823178936E-2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146.30000000000001</v>
      </c>
      <c r="F77" s="264">
        <v>147.21666666666667</v>
      </c>
      <c r="G77" s="266">
        <v>144.68333333333334</v>
      </c>
      <c r="H77" s="266">
        <v>143.06666666666666</v>
      </c>
      <c r="I77" s="266">
        <v>140.53333333333333</v>
      </c>
      <c r="J77" s="266">
        <v>148.83333333333334</v>
      </c>
      <c r="K77" s="266">
        <v>151.3666666666667</v>
      </c>
      <c r="L77" s="266">
        <v>152.98333333333335</v>
      </c>
      <c r="M77" s="267">
        <v>149.75</v>
      </c>
      <c r="N77" s="267">
        <v>145.6</v>
      </c>
      <c r="O77" s="267">
        <v>153715425</v>
      </c>
      <c r="P77" s="268">
        <v>-3.8847727207712332E-2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827.1</v>
      </c>
      <c r="F78" s="264">
        <v>829.38333333333321</v>
      </c>
      <c r="G78" s="266">
        <v>818.01666666666642</v>
      </c>
      <c r="H78" s="266">
        <v>808.93333333333317</v>
      </c>
      <c r="I78" s="266">
        <v>797.56666666666638</v>
      </c>
      <c r="J78" s="266">
        <v>838.46666666666647</v>
      </c>
      <c r="K78" s="266">
        <v>849.83333333333326</v>
      </c>
      <c r="L78" s="266">
        <v>858.91666666666652</v>
      </c>
      <c r="M78" s="267">
        <v>840.75</v>
      </c>
      <c r="N78" s="267">
        <v>820.3</v>
      </c>
      <c r="O78" s="267">
        <v>12691850</v>
      </c>
      <c r="P78" s="268">
        <v>-3.1887028812208175E-3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77.7</v>
      </c>
      <c r="F79" s="264">
        <v>77.5</v>
      </c>
      <c r="G79" s="266">
        <v>76.5</v>
      </c>
      <c r="H79" s="266">
        <v>75.3</v>
      </c>
      <c r="I79" s="266">
        <v>74.3</v>
      </c>
      <c r="J79" s="266">
        <v>78.7</v>
      </c>
      <c r="K79" s="266">
        <v>79.7</v>
      </c>
      <c r="L79" s="266">
        <v>80.900000000000006</v>
      </c>
      <c r="M79" s="267">
        <v>78.5</v>
      </c>
      <c r="N79" s="267">
        <v>76.3</v>
      </c>
      <c r="O79" s="267">
        <v>173655000</v>
      </c>
      <c r="P79" s="268">
        <v>-6.804322888365634E-2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751.7</v>
      </c>
      <c r="F80" s="264">
        <v>751.01666666666677</v>
      </c>
      <c r="G80" s="266">
        <v>736.08333333333348</v>
      </c>
      <c r="H80" s="266">
        <v>720.4666666666667</v>
      </c>
      <c r="I80" s="266">
        <v>705.53333333333342</v>
      </c>
      <c r="J80" s="266">
        <v>766.63333333333355</v>
      </c>
      <c r="K80" s="266">
        <v>781.56666666666672</v>
      </c>
      <c r="L80" s="266">
        <v>797.18333333333362</v>
      </c>
      <c r="M80" s="267">
        <v>765.95</v>
      </c>
      <c r="N80" s="267">
        <v>735.4</v>
      </c>
      <c r="O80" s="267">
        <v>8015800</v>
      </c>
      <c r="P80" s="268">
        <v>2.9726118904475619E-2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1045.95</v>
      </c>
      <c r="F81" s="264">
        <v>1045.2333333333333</v>
      </c>
      <c r="G81" s="266">
        <v>1040.6166666666668</v>
      </c>
      <c r="H81" s="266">
        <v>1035.2833333333335</v>
      </c>
      <c r="I81" s="266">
        <v>1030.666666666667</v>
      </c>
      <c r="J81" s="266">
        <v>1050.5666666666666</v>
      </c>
      <c r="K81" s="266">
        <v>1055.1833333333329</v>
      </c>
      <c r="L81" s="266">
        <v>1060.5166666666664</v>
      </c>
      <c r="M81" s="267">
        <v>1049.8499999999999</v>
      </c>
      <c r="N81" s="267">
        <v>1039.9000000000001</v>
      </c>
      <c r="O81" s="267">
        <v>8788500</v>
      </c>
      <c r="P81" s="268">
        <v>-1.6451233842538191E-2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2062.85</v>
      </c>
      <c r="F82" s="264">
        <v>2059.2999999999997</v>
      </c>
      <c r="G82" s="266">
        <v>2037.4499999999994</v>
      </c>
      <c r="H82" s="266">
        <v>2012.0499999999997</v>
      </c>
      <c r="I82" s="266">
        <v>1990.1999999999994</v>
      </c>
      <c r="J82" s="266">
        <v>2084.6999999999994</v>
      </c>
      <c r="K82" s="266">
        <v>2106.5499999999997</v>
      </c>
      <c r="L82" s="266">
        <v>2131.9499999999994</v>
      </c>
      <c r="M82" s="267">
        <v>2081.15</v>
      </c>
      <c r="N82" s="267">
        <v>2033.9</v>
      </c>
      <c r="O82" s="267">
        <v>3567725</v>
      </c>
      <c r="P82" s="268">
        <v>-2.0602425348806883E-2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390.75</v>
      </c>
      <c r="F83" s="264">
        <v>392.66666666666669</v>
      </c>
      <c r="G83" s="266">
        <v>387.83333333333337</v>
      </c>
      <c r="H83" s="266">
        <v>384.91666666666669</v>
      </c>
      <c r="I83" s="266">
        <v>380.08333333333337</v>
      </c>
      <c r="J83" s="266">
        <v>395.58333333333337</v>
      </c>
      <c r="K83" s="266">
        <v>400.41666666666674</v>
      </c>
      <c r="L83" s="266">
        <v>403.33333333333337</v>
      </c>
      <c r="M83" s="267">
        <v>397.5</v>
      </c>
      <c r="N83" s="267">
        <v>389.75</v>
      </c>
      <c r="O83" s="267">
        <v>11182000</v>
      </c>
      <c r="P83" s="268">
        <v>5.3947131810825394E-3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2134</v>
      </c>
      <c r="F84" s="264">
        <v>2126.85</v>
      </c>
      <c r="G84" s="266">
        <v>2115.6999999999998</v>
      </c>
      <c r="H84" s="266">
        <v>2097.4</v>
      </c>
      <c r="I84" s="266">
        <v>2086.25</v>
      </c>
      <c r="J84" s="266">
        <v>2145.1499999999996</v>
      </c>
      <c r="K84" s="266">
        <v>2156.3000000000002</v>
      </c>
      <c r="L84" s="266">
        <v>2174.5999999999995</v>
      </c>
      <c r="M84" s="267">
        <v>2138</v>
      </c>
      <c r="N84" s="267">
        <v>2108.5500000000002</v>
      </c>
      <c r="O84" s="267">
        <v>9242075</v>
      </c>
      <c r="P84" s="268">
        <v>-7.447839616385247E-3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450.2</v>
      </c>
      <c r="F85" s="264">
        <v>450.43333333333334</v>
      </c>
      <c r="G85" s="266">
        <v>444.7166666666667</v>
      </c>
      <c r="H85" s="266">
        <v>439.23333333333335</v>
      </c>
      <c r="I85" s="266">
        <v>433.51666666666671</v>
      </c>
      <c r="J85" s="266">
        <v>455.91666666666669</v>
      </c>
      <c r="K85" s="266">
        <v>461.63333333333327</v>
      </c>
      <c r="L85" s="266">
        <v>467.11666666666667</v>
      </c>
      <c r="M85" s="267">
        <v>456.15</v>
      </c>
      <c r="N85" s="267">
        <v>444.95</v>
      </c>
      <c r="O85" s="267">
        <v>7672500</v>
      </c>
      <c r="P85" s="268">
        <v>-1.870503597122302E-2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2776.3</v>
      </c>
      <c r="F86" s="264">
        <v>2770.65</v>
      </c>
      <c r="G86" s="266">
        <v>2735.65</v>
      </c>
      <c r="H86" s="266">
        <v>2695</v>
      </c>
      <c r="I86" s="266">
        <v>2660</v>
      </c>
      <c r="J86" s="266">
        <v>2811.3</v>
      </c>
      <c r="K86" s="266">
        <v>2846.3</v>
      </c>
      <c r="L86" s="266">
        <v>2886.9500000000003</v>
      </c>
      <c r="M86" s="267">
        <v>2805.65</v>
      </c>
      <c r="N86" s="267">
        <v>2730</v>
      </c>
      <c r="O86" s="267">
        <v>7260900</v>
      </c>
      <c r="P86" s="268">
        <v>-1.5675920960356421E-3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1337.25</v>
      </c>
      <c r="F87" s="264">
        <v>1339.6833333333334</v>
      </c>
      <c r="G87" s="266">
        <v>1327.7666666666669</v>
      </c>
      <c r="H87" s="266">
        <v>1318.2833333333335</v>
      </c>
      <c r="I87" s="266">
        <v>1306.366666666667</v>
      </c>
      <c r="J87" s="266">
        <v>1349.1666666666667</v>
      </c>
      <c r="K87" s="266">
        <v>1361.0833333333333</v>
      </c>
      <c r="L87" s="266">
        <v>1370.5666666666666</v>
      </c>
      <c r="M87" s="267">
        <v>1351.6</v>
      </c>
      <c r="N87" s="267">
        <v>1330.2</v>
      </c>
      <c r="O87" s="267">
        <v>6324000</v>
      </c>
      <c r="P87" s="268">
        <v>1.8217821782178219E-3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1495.15</v>
      </c>
      <c r="F88" s="264">
        <v>1473.1833333333334</v>
      </c>
      <c r="G88" s="266">
        <v>1447.0166666666669</v>
      </c>
      <c r="H88" s="266">
        <v>1398.8833333333334</v>
      </c>
      <c r="I88" s="266">
        <v>1372.7166666666669</v>
      </c>
      <c r="J88" s="266">
        <v>1521.3166666666668</v>
      </c>
      <c r="K88" s="266">
        <v>1547.4833333333333</v>
      </c>
      <c r="L88" s="266">
        <v>1595.6166666666668</v>
      </c>
      <c r="M88" s="267">
        <v>1499.35</v>
      </c>
      <c r="N88" s="267">
        <v>1425.05</v>
      </c>
      <c r="O88" s="267">
        <v>13867700</v>
      </c>
      <c r="P88" s="268">
        <v>7.1154366044876988E-2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3038.45</v>
      </c>
      <c r="F89" s="264">
        <v>3051.1666666666665</v>
      </c>
      <c r="G89" s="266">
        <v>3018.4833333333331</v>
      </c>
      <c r="H89" s="266">
        <v>2998.5166666666664</v>
      </c>
      <c r="I89" s="266">
        <v>2965.833333333333</v>
      </c>
      <c r="J89" s="266">
        <v>3071.1333333333332</v>
      </c>
      <c r="K89" s="266">
        <v>3103.8166666666666</v>
      </c>
      <c r="L89" s="266">
        <v>3123.7833333333333</v>
      </c>
      <c r="M89" s="267">
        <v>3083.85</v>
      </c>
      <c r="N89" s="267">
        <v>3031.2</v>
      </c>
      <c r="O89" s="267">
        <v>2825700</v>
      </c>
      <c r="P89" s="268">
        <v>1.0297114662662234E-2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1661.1</v>
      </c>
      <c r="F90" s="264">
        <v>1660.5666666666666</v>
      </c>
      <c r="G90" s="266">
        <v>1652.1333333333332</v>
      </c>
      <c r="H90" s="266">
        <v>1643.1666666666665</v>
      </c>
      <c r="I90" s="266">
        <v>1634.7333333333331</v>
      </c>
      <c r="J90" s="266">
        <v>1669.5333333333333</v>
      </c>
      <c r="K90" s="266">
        <v>1677.9666666666667</v>
      </c>
      <c r="L90" s="266">
        <v>1686.9333333333334</v>
      </c>
      <c r="M90" s="267">
        <v>1669</v>
      </c>
      <c r="N90" s="267">
        <v>1651.6</v>
      </c>
      <c r="O90" s="267">
        <v>111819950</v>
      </c>
      <c r="P90" s="268">
        <v>-8.8108256000143534E-2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672.2</v>
      </c>
      <c r="F91" s="264">
        <v>673.03333333333342</v>
      </c>
      <c r="G91" s="266">
        <v>661.86666666666679</v>
      </c>
      <c r="H91" s="266">
        <v>651.53333333333342</v>
      </c>
      <c r="I91" s="266">
        <v>640.36666666666679</v>
      </c>
      <c r="J91" s="266">
        <v>683.36666666666679</v>
      </c>
      <c r="K91" s="266">
        <v>694.53333333333353</v>
      </c>
      <c r="L91" s="266">
        <v>704.86666666666679</v>
      </c>
      <c r="M91" s="267">
        <v>684.2</v>
      </c>
      <c r="N91" s="267">
        <v>662.7</v>
      </c>
      <c r="O91" s="267">
        <v>21733800</v>
      </c>
      <c r="P91" s="268">
        <v>0.10862978341375827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3905.55</v>
      </c>
      <c r="F92" s="264">
        <v>3916.2333333333336</v>
      </c>
      <c r="G92" s="266">
        <v>3887.0666666666671</v>
      </c>
      <c r="H92" s="266">
        <v>3868.5833333333335</v>
      </c>
      <c r="I92" s="266">
        <v>3839.416666666667</v>
      </c>
      <c r="J92" s="266">
        <v>3934.7166666666672</v>
      </c>
      <c r="K92" s="266">
        <v>3963.8833333333332</v>
      </c>
      <c r="L92" s="266">
        <v>3982.3666666666672</v>
      </c>
      <c r="M92" s="267">
        <v>3945.4</v>
      </c>
      <c r="N92" s="267">
        <v>3897.75</v>
      </c>
      <c r="O92" s="267">
        <v>3559800</v>
      </c>
      <c r="P92" s="268">
        <v>-6.0862683023347845E-2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558.6</v>
      </c>
      <c r="F93" s="264">
        <v>556.86666666666667</v>
      </c>
      <c r="G93" s="266">
        <v>552.73333333333335</v>
      </c>
      <c r="H93" s="266">
        <v>546.86666666666667</v>
      </c>
      <c r="I93" s="266">
        <v>542.73333333333335</v>
      </c>
      <c r="J93" s="266">
        <v>562.73333333333335</v>
      </c>
      <c r="K93" s="266">
        <v>566.86666666666679</v>
      </c>
      <c r="L93" s="266">
        <v>572.73333333333335</v>
      </c>
      <c r="M93" s="267">
        <v>561</v>
      </c>
      <c r="N93" s="267">
        <v>551</v>
      </c>
      <c r="O93" s="267">
        <v>39124400</v>
      </c>
      <c r="P93" s="268">
        <v>6.7365539104434595E-3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187.2</v>
      </c>
      <c r="F94" s="264">
        <v>188.36666666666665</v>
      </c>
      <c r="G94" s="266">
        <v>184.2833333333333</v>
      </c>
      <c r="H94" s="266">
        <v>181.36666666666665</v>
      </c>
      <c r="I94" s="266">
        <v>177.2833333333333</v>
      </c>
      <c r="J94" s="266">
        <v>191.2833333333333</v>
      </c>
      <c r="K94" s="266">
        <v>195.36666666666662</v>
      </c>
      <c r="L94" s="266">
        <v>198.2833333333333</v>
      </c>
      <c r="M94" s="267">
        <v>192.45</v>
      </c>
      <c r="N94" s="267">
        <v>185.45</v>
      </c>
      <c r="O94" s="267">
        <v>39569800</v>
      </c>
      <c r="P94" s="268">
        <v>-7.7132262051915951E-2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385.6</v>
      </c>
      <c r="F95" s="264">
        <v>383.26666666666665</v>
      </c>
      <c r="G95" s="266">
        <v>372.13333333333333</v>
      </c>
      <c r="H95" s="266">
        <v>358.66666666666669</v>
      </c>
      <c r="I95" s="266">
        <v>347.53333333333336</v>
      </c>
      <c r="J95" s="266">
        <v>396.73333333333329</v>
      </c>
      <c r="K95" s="266">
        <v>407.86666666666662</v>
      </c>
      <c r="L95" s="266">
        <v>421.33333333333326</v>
      </c>
      <c r="M95" s="267">
        <v>394.4</v>
      </c>
      <c r="N95" s="267">
        <v>369.8</v>
      </c>
      <c r="O95" s="267">
        <v>45927000</v>
      </c>
      <c r="P95" s="268">
        <v>-3.0327214684756583E-2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2534.1999999999998</v>
      </c>
      <c r="F96" s="264">
        <v>2532.1</v>
      </c>
      <c r="G96" s="266">
        <v>2522.1999999999998</v>
      </c>
      <c r="H96" s="266">
        <v>2510.1999999999998</v>
      </c>
      <c r="I96" s="266">
        <v>2500.2999999999997</v>
      </c>
      <c r="J96" s="266">
        <v>2544.1</v>
      </c>
      <c r="K96" s="266">
        <v>2554.0000000000005</v>
      </c>
      <c r="L96" s="266">
        <v>2566</v>
      </c>
      <c r="M96" s="267">
        <v>2542</v>
      </c>
      <c r="N96" s="267">
        <v>2520.1</v>
      </c>
      <c r="O96" s="267">
        <v>11535000</v>
      </c>
      <c r="P96" s="268">
        <v>1.523512792754733E-2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223.25</v>
      </c>
      <c r="F97" s="264">
        <v>220.75</v>
      </c>
      <c r="G97" s="266">
        <v>217.5</v>
      </c>
      <c r="H97" s="266">
        <v>211.75</v>
      </c>
      <c r="I97" s="266">
        <v>208.5</v>
      </c>
      <c r="J97" s="266">
        <v>226.5</v>
      </c>
      <c r="K97" s="266">
        <v>229.75</v>
      </c>
      <c r="L97" s="266">
        <v>235.5</v>
      </c>
      <c r="M97" s="267">
        <v>224</v>
      </c>
      <c r="N97" s="267">
        <v>215</v>
      </c>
      <c r="O97" s="267">
        <v>49694400</v>
      </c>
      <c r="P97" s="268">
        <v>-3.9242752908696513E-2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1039.55</v>
      </c>
      <c r="F98" s="264">
        <v>1039.4666666666665</v>
      </c>
      <c r="G98" s="266">
        <v>1030.0333333333328</v>
      </c>
      <c r="H98" s="266">
        <v>1020.5166666666664</v>
      </c>
      <c r="I98" s="266">
        <v>1011.0833333333328</v>
      </c>
      <c r="J98" s="266">
        <v>1048.9833333333329</v>
      </c>
      <c r="K98" s="266">
        <v>1058.4166666666667</v>
      </c>
      <c r="L98" s="266">
        <v>1067.9333333333329</v>
      </c>
      <c r="M98" s="267">
        <v>1048.9000000000001</v>
      </c>
      <c r="N98" s="267">
        <v>1029.95</v>
      </c>
      <c r="O98" s="267">
        <v>69169100</v>
      </c>
      <c r="P98" s="268">
        <v>-5.0066813431903175E-2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1458.5</v>
      </c>
      <c r="F99" s="264">
        <v>1464.8333333333333</v>
      </c>
      <c r="G99" s="266">
        <v>1449.8166666666666</v>
      </c>
      <c r="H99" s="266">
        <v>1441.1333333333334</v>
      </c>
      <c r="I99" s="266">
        <v>1426.1166666666668</v>
      </c>
      <c r="J99" s="266">
        <v>1473.5166666666664</v>
      </c>
      <c r="K99" s="266">
        <v>1488.5333333333333</v>
      </c>
      <c r="L99" s="266">
        <v>1497.2166666666662</v>
      </c>
      <c r="M99" s="267">
        <v>1479.85</v>
      </c>
      <c r="N99" s="267">
        <v>1456.15</v>
      </c>
      <c r="O99" s="267">
        <v>2986000</v>
      </c>
      <c r="P99" s="268">
        <v>6.7024128686327079E-4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522.04999999999995</v>
      </c>
      <c r="F100" s="264">
        <v>525.68333333333339</v>
      </c>
      <c r="G100" s="266">
        <v>515.76666666666677</v>
      </c>
      <c r="H100" s="266">
        <v>509.48333333333335</v>
      </c>
      <c r="I100" s="266">
        <v>499.56666666666672</v>
      </c>
      <c r="J100" s="266">
        <v>531.96666666666681</v>
      </c>
      <c r="K100" s="266">
        <v>541.88333333333333</v>
      </c>
      <c r="L100" s="266">
        <v>548.16666666666686</v>
      </c>
      <c r="M100" s="267">
        <v>535.6</v>
      </c>
      <c r="N100" s="267">
        <v>519.4</v>
      </c>
      <c r="O100" s="267">
        <v>16479000</v>
      </c>
      <c r="P100" s="268">
        <v>0.1437792816241541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14.15</v>
      </c>
      <c r="F101" s="264">
        <v>14.033333333333333</v>
      </c>
      <c r="G101" s="266">
        <v>13.766666666666666</v>
      </c>
      <c r="H101" s="266">
        <v>13.383333333333333</v>
      </c>
      <c r="I101" s="266">
        <v>13.116666666666665</v>
      </c>
      <c r="J101" s="266">
        <v>14.416666666666666</v>
      </c>
      <c r="K101" s="266">
        <v>14.683333333333335</v>
      </c>
      <c r="L101" s="266">
        <v>15.066666666666666</v>
      </c>
      <c r="M101" s="267">
        <v>14.3</v>
      </c>
      <c r="N101" s="267">
        <v>13.65</v>
      </c>
      <c r="O101" s="267">
        <v>2003280000</v>
      </c>
      <c r="P101" s="268">
        <v>2.4171779141104296E-2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127.1</v>
      </c>
      <c r="F102" s="264">
        <v>126.33333333333333</v>
      </c>
      <c r="G102" s="266">
        <v>124.96666666666665</v>
      </c>
      <c r="H102" s="266">
        <v>122.83333333333333</v>
      </c>
      <c r="I102" s="266">
        <v>121.46666666666665</v>
      </c>
      <c r="J102" s="266">
        <v>128.46666666666664</v>
      </c>
      <c r="K102" s="266">
        <v>129.83333333333331</v>
      </c>
      <c r="L102" s="266">
        <v>131.96666666666664</v>
      </c>
      <c r="M102" s="267">
        <v>127.7</v>
      </c>
      <c r="N102" s="267">
        <v>124.2</v>
      </c>
      <c r="O102" s="267">
        <v>72560000</v>
      </c>
      <c r="P102" s="268">
        <v>-4.5263157894736845E-2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90.3</v>
      </c>
      <c r="F103" s="264">
        <v>89.899999999999991</v>
      </c>
      <c r="G103" s="266">
        <v>89.09999999999998</v>
      </c>
      <c r="H103" s="266">
        <v>87.899999999999991</v>
      </c>
      <c r="I103" s="266">
        <v>87.09999999999998</v>
      </c>
      <c r="J103" s="266">
        <v>91.09999999999998</v>
      </c>
      <c r="K103" s="266">
        <v>91.899999999999991</v>
      </c>
      <c r="L103" s="266">
        <v>93.09999999999998</v>
      </c>
      <c r="M103" s="267">
        <v>90.7</v>
      </c>
      <c r="N103" s="267">
        <v>88.7</v>
      </c>
      <c r="O103" s="267">
        <v>295582500</v>
      </c>
      <c r="P103" s="268">
        <v>-3.0145683630278572E-2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151.75</v>
      </c>
      <c r="F104" s="264">
        <v>152.5</v>
      </c>
      <c r="G104" s="266">
        <v>150.44999999999999</v>
      </c>
      <c r="H104" s="266">
        <v>149.14999999999998</v>
      </c>
      <c r="I104" s="266">
        <v>147.09999999999997</v>
      </c>
      <c r="J104" s="266">
        <v>153.80000000000001</v>
      </c>
      <c r="K104" s="266">
        <v>155.85000000000002</v>
      </c>
      <c r="L104" s="266">
        <v>157.15000000000003</v>
      </c>
      <c r="M104" s="267">
        <v>154.55000000000001</v>
      </c>
      <c r="N104" s="267">
        <v>151.19999999999999</v>
      </c>
      <c r="O104" s="267">
        <v>68415000</v>
      </c>
      <c r="P104" s="268">
        <v>1.3837176993609335E-2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402.45</v>
      </c>
      <c r="F105" s="264">
        <v>403.01666666666665</v>
      </c>
      <c r="G105" s="266">
        <v>400.43333333333328</v>
      </c>
      <c r="H105" s="266">
        <v>398.41666666666663</v>
      </c>
      <c r="I105" s="266">
        <v>395.83333333333326</v>
      </c>
      <c r="J105" s="266">
        <v>405.0333333333333</v>
      </c>
      <c r="K105" s="266">
        <v>407.61666666666667</v>
      </c>
      <c r="L105" s="266">
        <v>409.63333333333333</v>
      </c>
      <c r="M105" s="267">
        <v>405.6</v>
      </c>
      <c r="N105" s="267">
        <v>401</v>
      </c>
      <c r="O105" s="267">
        <v>19398500</v>
      </c>
      <c r="P105" s="268">
        <v>-8.1552305961754782E-3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442.1</v>
      </c>
      <c r="F106" s="264">
        <v>443.16666666666669</v>
      </c>
      <c r="G106" s="266">
        <v>439.38333333333338</v>
      </c>
      <c r="H106" s="266">
        <v>436.66666666666669</v>
      </c>
      <c r="I106" s="266">
        <v>432.88333333333338</v>
      </c>
      <c r="J106" s="266">
        <v>445.88333333333338</v>
      </c>
      <c r="K106" s="266">
        <v>449.66666666666669</v>
      </c>
      <c r="L106" s="266">
        <v>452.38333333333338</v>
      </c>
      <c r="M106" s="267">
        <v>446.95</v>
      </c>
      <c r="N106" s="267">
        <v>440.45</v>
      </c>
      <c r="O106" s="267">
        <v>18846000</v>
      </c>
      <c r="P106" s="268">
        <v>6.838337429212523E-3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266.45</v>
      </c>
      <c r="F107" s="264">
        <v>268.65000000000003</v>
      </c>
      <c r="G107" s="266">
        <v>263.25000000000006</v>
      </c>
      <c r="H107" s="266">
        <v>260.05</v>
      </c>
      <c r="I107" s="266">
        <v>254.65000000000003</v>
      </c>
      <c r="J107" s="266">
        <v>271.85000000000008</v>
      </c>
      <c r="K107" s="266">
        <v>277.25000000000006</v>
      </c>
      <c r="L107" s="266">
        <v>280.4500000000001</v>
      </c>
      <c r="M107" s="267">
        <v>274.05</v>
      </c>
      <c r="N107" s="267">
        <v>265.45</v>
      </c>
      <c r="O107" s="267">
        <v>23258000</v>
      </c>
      <c r="P107" s="268">
        <v>-2.3142509135200974E-2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2802.55</v>
      </c>
      <c r="F108" s="264">
        <v>2809</v>
      </c>
      <c r="G108" s="266">
        <v>2777.55</v>
      </c>
      <c r="H108" s="266">
        <v>2752.55</v>
      </c>
      <c r="I108" s="266">
        <v>2721.1000000000004</v>
      </c>
      <c r="J108" s="266">
        <v>2834</v>
      </c>
      <c r="K108" s="266">
        <v>2865.45</v>
      </c>
      <c r="L108" s="266">
        <v>2890.45</v>
      </c>
      <c r="M108" s="267">
        <v>2840.45</v>
      </c>
      <c r="N108" s="267">
        <v>2784</v>
      </c>
      <c r="O108" s="267">
        <v>1362300</v>
      </c>
      <c r="P108" s="268">
        <v>-2.4699312714776631E-2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2928.8</v>
      </c>
      <c r="F109" s="264">
        <v>2948.5333333333333</v>
      </c>
      <c r="G109" s="266">
        <v>2900.5666666666666</v>
      </c>
      <c r="H109" s="266">
        <v>2872.3333333333335</v>
      </c>
      <c r="I109" s="266">
        <v>2824.3666666666668</v>
      </c>
      <c r="J109" s="266">
        <v>2976.7666666666664</v>
      </c>
      <c r="K109" s="266">
        <v>3024.7333333333327</v>
      </c>
      <c r="L109" s="266">
        <v>3052.9666666666662</v>
      </c>
      <c r="M109" s="267">
        <v>2996.5</v>
      </c>
      <c r="N109" s="267">
        <v>2920.3</v>
      </c>
      <c r="O109" s="267">
        <v>5592600</v>
      </c>
      <c r="P109" s="268">
        <v>-1.5681926184064627E-2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1575.15</v>
      </c>
      <c r="F110" s="264">
        <v>1569.9333333333332</v>
      </c>
      <c r="G110" s="266">
        <v>1558.5666666666664</v>
      </c>
      <c r="H110" s="266">
        <v>1541.9833333333331</v>
      </c>
      <c r="I110" s="266">
        <v>1530.6166666666663</v>
      </c>
      <c r="J110" s="266">
        <v>1586.5166666666664</v>
      </c>
      <c r="K110" s="266">
        <v>1597.8833333333332</v>
      </c>
      <c r="L110" s="266">
        <v>1614.4666666666665</v>
      </c>
      <c r="M110" s="267">
        <v>1581.3</v>
      </c>
      <c r="N110" s="267">
        <v>1553.35</v>
      </c>
      <c r="O110" s="267">
        <v>20799000</v>
      </c>
      <c r="P110" s="268">
        <v>-2.6355210186312143E-2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198.7</v>
      </c>
      <c r="F111" s="264">
        <v>200</v>
      </c>
      <c r="G111" s="266">
        <v>196.05</v>
      </c>
      <c r="H111" s="266">
        <v>193.4</v>
      </c>
      <c r="I111" s="266">
        <v>189.45000000000002</v>
      </c>
      <c r="J111" s="266">
        <v>202.65</v>
      </c>
      <c r="K111" s="266">
        <v>206.6</v>
      </c>
      <c r="L111" s="266">
        <v>209.25</v>
      </c>
      <c r="M111" s="267">
        <v>203.95</v>
      </c>
      <c r="N111" s="267">
        <v>197.35</v>
      </c>
      <c r="O111" s="267">
        <v>79502200</v>
      </c>
      <c r="P111" s="268">
        <v>6.6729808851386258E-3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1583.45</v>
      </c>
      <c r="F112" s="264">
        <v>1567.2333333333333</v>
      </c>
      <c r="G112" s="266">
        <v>1542.7666666666667</v>
      </c>
      <c r="H112" s="266">
        <v>1502.0833333333333</v>
      </c>
      <c r="I112" s="266">
        <v>1477.6166666666666</v>
      </c>
      <c r="J112" s="266">
        <v>1607.9166666666667</v>
      </c>
      <c r="K112" s="266">
        <v>1632.3833333333334</v>
      </c>
      <c r="L112" s="266">
        <v>1673.0666666666668</v>
      </c>
      <c r="M112" s="267">
        <v>1591.7</v>
      </c>
      <c r="N112" s="267">
        <v>1526.55</v>
      </c>
      <c r="O112" s="267">
        <v>26035200</v>
      </c>
      <c r="P112" s="268">
        <v>-4.5490541135063789E-2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124.5</v>
      </c>
      <c r="F113" s="264">
        <v>123.38333333333333</v>
      </c>
      <c r="G113" s="266">
        <v>121.06666666666665</v>
      </c>
      <c r="H113" s="266">
        <v>117.63333333333333</v>
      </c>
      <c r="I113" s="266">
        <v>115.31666666666665</v>
      </c>
      <c r="J113" s="266">
        <v>126.81666666666665</v>
      </c>
      <c r="K113" s="266">
        <v>129.13333333333333</v>
      </c>
      <c r="L113" s="266">
        <v>132.56666666666666</v>
      </c>
      <c r="M113" s="267">
        <v>125.7</v>
      </c>
      <c r="N113" s="267">
        <v>119.95</v>
      </c>
      <c r="O113" s="267">
        <v>141784500</v>
      </c>
      <c r="P113" s="268">
        <v>1.6070430408049188E-2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1112.95</v>
      </c>
      <c r="F114" s="264">
        <v>1107.8500000000001</v>
      </c>
      <c r="G114" s="266">
        <v>1098.5500000000002</v>
      </c>
      <c r="H114" s="266">
        <v>1084.1500000000001</v>
      </c>
      <c r="I114" s="266">
        <v>1074.8500000000001</v>
      </c>
      <c r="J114" s="266">
        <v>1122.2500000000002</v>
      </c>
      <c r="K114" s="266">
        <v>1131.55</v>
      </c>
      <c r="L114" s="266">
        <v>1145.9500000000003</v>
      </c>
      <c r="M114" s="267">
        <v>1117.1500000000001</v>
      </c>
      <c r="N114" s="267">
        <v>1093.45</v>
      </c>
      <c r="O114" s="267">
        <v>1891500</v>
      </c>
      <c r="P114" s="268">
        <v>-2.4144869215291749E-2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785.15</v>
      </c>
      <c r="F115" s="264">
        <v>789.15</v>
      </c>
      <c r="G115" s="266">
        <v>778.94999999999993</v>
      </c>
      <c r="H115" s="266">
        <v>772.75</v>
      </c>
      <c r="I115" s="266">
        <v>762.55</v>
      </c>
      <c r="J115" s="266">
        <v>795.34999999999991</v>
      </c>
      <c r="K115" s="266">
        <v>805.55</v>
      </c>
      <c r="L115" s="266">
        <v>811.74999999999989</v>
      </c>
      <c r="M115" s="267">
        <v>799.35</v>
      </c>
      <c r="N115" s="267">
        <v>782.95</v>
      </c>
      <c r="O115" s="267">
        <v>15576750</v>
      </c>
      <c r="P115" s="268">
        <v>-2.2995444816420612E-2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460.95</v>
      </c>
      <c r="F116" s="264">
        <v>461.06666666666666</v>
      </c>
      <c r="G116" s="266">
        <v>457.43333333333334</v>
      </c>
      <c r="H116" s="266">
        <v>453.91666666666669</v>
      </c>
      <c r="I116" s="266">
        <v>450.28333333333336</v>
      </c>
      <c r="J116" s="266">
        <v>464.58333333333331</v>
      </c>
      <c r="K116" s="266">
        <v>468.21666666666664</v>
      </c>
      <c r="L116" s="266">
        <v>471.73333333333329</v>
      </c>
      <c r="M116" s="267">
        <v>464.7</v>
      </c>
      <c r="N116" s="267">
        <v>457.55</v>
      </c>
      <c r="O116" s="267">
        <v>78422400</v>
      </c>
      <c r="P116" s="268">
        <v>2.0126126501134305E-2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727.7</v>
      </c>
      <c r="F117" s="264">
        <v>733.55000000000007</v>
      </c>
      <c r="G117" s="266">
        <v>719.50000000000011</v>
      </c>
      <c r="H117" s="266">
        <v>711.30000000000007</v>
      </c>
      <c r="I117" s="266">
        <v>697.25000000000011</v>
      </c>
      <c r="J117" s="266">
        <v>741.75000000000011</v>
      </c>
      <c r="K117" s="266">
        <v>755.80000000000007</v>
      </c>
      <c r="L117" s="266">
        <v>764.00000000000011</v>
      </c>
      <c r="M117" s="267">
        <v>747.6</v>
      </c>
      <c r="N117" s="267">
        <v>725.35</v>
      </c>
      <c r="O117" s="267">
        <v>28480000</v>
      </c>
      <c r="P117" s="268">
        <v>-3.1374883088172774E-2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3940.7</v>
      </c>
      <c r="F118" s="264">
        <v>3956.5333333333333</v>
      </c>
      <c r="G118" s="266">
        <v>3898.7666666666664</v>
      </c>
      <c r="H118" s="266">
        <v>3856.833333333333</v>
      </c>
      <c r="I118" s="266">
        <v>3799.0666666666662</v>
      </c>
      <c r="J118" s="266">
        <v>3998.4666666666667</v>
      </c>
      <c r="K118" s="266">
        <v>4056.233333333334</v>
      </c>
      <c r="L118" s="266">
        <v>4098.166666666667</v>
      </c>
      <c r="M118" s="267">
        <v>4014.3</v>
      </c>
      <c r="N118" s="267">
        <v>3914.6</v>
      </c>
      <c r="O118" s="267">
        <v>611000</v>
      </c>
      <c r="P118" s="268">
        <v>2.2594142259414227E-2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869.85</v>
      </c>
      <c r="F119" s="264">
        <v>866.4666666666667</v>
      </c>
      <c r="G119" s="266">
        <v>859.13333333333344</v>
      </c>
      <c r="H119" s="266">
        <v>848.41666666666674</v>
      </c>
      <c r="I119" s="266">
        <v>841.08333333333348</v>
      </c>
      <c r="J119" s="266">
        <v>877.18333333333339</v>
      </c>
      <c r="K119" s="266">
        <v>884.51666666666665</v>
      </c>
      <c r="L119" s="266">
        <v>895.23333333333335</v>
      </c>
      <c r="M119" s="267">
        <v>873.8</v>
      </c>
      <c r="N119" s="267">
        <v>855.75</v>
      </c>
      <c r="O119" s="267">
        <v>14359950</v>
      </c>
      <c r="P119" s="268">
        <v>-3.092783505154639E-3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564.6</v>
      </c>
      <c r="F120" s="264">
        <v>568.48333333333323</v>
      </c>
      <c r="G120" s="266">
        <v>557.96666666666647</v>
      </c>
      <c r="H120" s="266">
        <v>551.33333333333326</v>
      </c>
      <c r="I120" s="266">
        <v>540.81666666666649</v>
      </c>
      <c r="J120" s="266">
        <v>575.11666666666645</v>
      </c>
      <c r="K120" s="266">
        <v>585.6333333333331</v>
      </c>
      <c r="L120" s="266">
        <v>592.26666666666642</v>
      </c>
      <c r="M120" s="267">
        <v>579</v>
      </c>
      <c r="N120" s="267">
        <v>561.85</v>
      </c>
      <c r="O120" s="267">
        <v>24016250</v>
      </c>
      <c r="P120" s="268">
        <v>4.1072879978325656E-2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1860.1</v>
      </c>
      <c r="F121" s="264">
        <v>1862.2166666666665</v>
      </c>
      <c r="G121" s="266">
        <v>1849.4333333333329</v>
      </c>
      <c r="H121" s="266">
        <v>1838.7666666666664</v>
      </c>
      <c r="I121" s="266">
        <v>1825.9833333333329</v>
      </c>
      <c r="J121" s="266">
        <v>1872.883333333333</v>
      </c>
      <c r="K121" s="266">
        <v>1885.6666666666663</v>
      </c>
      <c r="L121" s="266">
        <v>1896.333333333333</v>
      </c>
      <c r="M121" s="267">
        <v>1875</v>
      </c>
      <c r="N121" s="267">
        <v>1851.55</v>
      </c>
      <c r="O121" s="267">
        <v>25320800</v>
      </c>
      <c r="P121" s="268">
        <v>-2.7708659724142166E-2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161.69999999999999</v>
      </c>
      <c r="F122" s="264">
        <v>162</v>
      </c>
      <c r="G122" s="266">
        <v>160.85</v>
      </c>
      <c r="H122" s="266">
        <v>160</v>
      </c>
      <c r="I122" s="266">
        <v>158.85</v>
      </c>
      <c r="J122" s="266">
        <v>162.85</v>
      </c>
      <c r="K122" s="266">
        <v>163.99999999999997</v>
      </c>
      <c r="L122" s="266">
        <v>164.85</v>
      </c>
      <c r="M122" s="267">
        <v>163.15</v>
      </c>
      <c r="N122" s="267">
        <v>161.15</v>
      </c>
      <c r="O122" s="267">
        <v>52374956</v>
      </c>
      <c r="P122" s="268">
        <v>-5.3921173531071169E-2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2540.5</v>
      </c>
      <c r="F123" s="264">
        <v>2552.1</v>
      </c>
      <c r="G123" s="266">
        <v>2524.6499999999996</v>
      </c>
      <c r="H123" s="266">
        <v>2508.7999999999997</v>
      </c>
      <c r="I123" s="266">
        <v>2481.3499999999995</v>
      </c>
      <c r="J123" s="266">
        <v>2567.9499999999998</v>
      </c>
      <c r="K123" s="266">
        <v>2595.3999999999996</v>
      </c>
      <c r="L123" s="266">
        <v>2611.25</v>
      </c>
      <c r="M123" s="267">
        <v>2579.5500000000002</v>
      </c>
      <c r="N123" s="267">
        <v>2536.25</v>
      </c>
      <c r="O123" s="267">
        <v>1232400</v>
      </c>
      <c r="P123" s="268">
        <v>1.0081140890090975E-2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387.6</v>
      </c>
      <c r="F124" s="264">
        <v>388.51666666666665</v>
      </c>
      <c r="G124" s="266">
        <v>385.63333333333333</v>
      </c>
      <c r="H124" s="266">
        <v>383.66666666666669</v>
      </c>
      <c r="I124" s="266">
        <v>380.78333333333336</v>
      </c>
      <c r="J124" s="266">
        <v>390.48333333333329</v>
      </c>
      <c r="K124" s="266">
        <v>393.36666666666662</v>
      </c>
      <c r="L124" s="266">
        <v>395.33333333333326</v>
      </c>
      <c r="M124" s="267">
        <v>391.4</v>
      </c>
      <c r="N124" s="267">
        <v>386.55</v>
      </c>
      <c r="O124" s="267">
        <v>13010100</v>
      </c>
      <c r="P124" s="268">
        <v>-1.111254684067709E-2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541</v>
      </c>
      <c r="F125" s="264">
        <v>539.6</v>
      </c>
      <c r="G125" s="266">
        <v>535.55000000000007</v>
      </c>
      <c r="H125" s="266">
        <v>530.1</v>
      </c>
      <c r="I125" s="266">
        <v>526.05000000000007</v>
      </c>
      <c r="J125" s="266">
        <v>545.05000000000007</v>
      </c>
      <c r="K125" s="266">
        <v>549.1</v>
      </c>
      <c r="L125" s="266">
        <v>554.55000000000007</v>
      </c>
      <c r="M125" s="267">
        <v>543.65</v>
      </c>
      <c r="N125" s="267">
        <v>534.15</v>
      </c>
      <c r="O125" s="267">
        <v>20026000</v>
      </c>
      <c r="P125" s="268">
        <v>-4.3831168831168832E-2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3505.9</v>
      </c>
      <c r="F126" s="264">
        <v>3490.2000000000003</v>
      </c>
      <c r="G126" s="266">
        <v>3462.9500000000007</v>
      </c>
      <c r="H126" s="266">
        <v>3420.0000000000005</v>
      </c>
      <c r="I126" s="266">
        <v>3392.7500000000009</v>
      </c>
      <c r="J126" s="266">
        <v>3533.1500000000005</v>
      </c>
      <c r="K126" s="266">
        <v>3560.3999999999996</v>
      </c>
      <c r="L126" s="266">
        <v>3603.3500000000004</v>
      </c>
      <c r="M126" s="267">
        <v>3517.45</v>
      </c>
      <c r="N126" s="267">
        <v>3447.25</v>
      </c>
      <c r="O126" s="267">
        <v>9878400</v>
      </c>
      <c r="P126" s="268">
        <v>7.2328784967596968E-2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6158.35</v>
      </c>
      <c r="F127" s="264">
        <v>6122.9833333333336</v>
      </c>
      <c r="G127" s="266">
        <v>5995.916666666667</v>
      </c>
      <c r="H127" s="266">
        <v>5833.4833333333336</v>
      </c>
      <c r="I127" s="266">
        <v>5706.416666666667</v>
      </c>
      <c r="J127" s="266">
        <v>6285.416666666667</v>
      </c>
      <c r="K127" s="266">
        <v>6412.4833333333327</v>
      </c>
      <c r="L127" s="266">
        <v>6574.916666666667</v>
      </c>
      <c r="M127" s="267">
        <v>6250.05</v>
      </c>
      <c r="N127" s="267">
        <v>5960.55</v>
      </c>
      <c r="O127" s="267">
        <v>1393500</v>
      </c>
      <c r="P127" s="268">
        <v>-4.5613314156564617E-2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5235.05</v>
      </c>
      <c r="F128" s="264">
        <v>5226.6500000000005</v>
      </c>
      <c r="G128" s="266">
        <v>5170.1000000000013</v>
      </c>
      <c r="H128" s="266">
        <v>5105.1500000000005</v>
      </c>
      <c r="I128" s="266">
        <v>5048.6000000000013</v>
      </c>
      <c r="J128" s="266">
        <v>5291.6000000000013</v>
      </c>
      <c r="K128" s="266">
        <v>5348.1500000000005</v>
      </c>
      <c r="L128" s="266">
        <v>5413.1000000000013</v>
      </c>
      <c r="M128" s="267">
        <v>5283.2</v>
      </c>
      <c r="N128" s="267">
        <v>5161.7</v>
      </c>
      <c r="O128" s="267">
        <v>695000</v>
      </c>
      <c r="P128" s="268">
        <v>9.4488188976377951E-2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1253.55</v>
      </c>
      <c r="F129" s="264">
        <v>1258.2</v>
      </c>
      <c r="G129" s="266">
        <v>1246.5</v>
      </c>
      <c r="H129" s="266">
        <v>1239.45</v>
      </c>
      <c r="I129" s="266">
        <v>1227.75</v>
      </c>
      <c r="J129" s="266">
        <v>1265.25</v>
      </c>
      <c r="K129" s="266">
        <v>1276.9500000000003</v>
      </c>
      <c r="L129" s="266">
        <v>1284</v>
      </c>
      <c r="M129" s="267">
        <v>1269.9000000000001</v>
      </c>
      <c r="N129" s="267">
        <v>1251.1500000000001</v>
      </c>
      <c r="O129" s="267">
        <v>9843000</v>
      </c>
      <c r="P129" s="268">
        <v>-9.4944829355914813E-3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1725.35</v>
      </c>
      <c r="F130" s="264">
        <v>1722.3999999999999</v>
      </c>
      <c r="G130" s="266">
        <v>1705.7999999999997</v>
      </c>
      <c r="H130" s="266">
        <v>1686.2499999999998</v>
      </c>
      <c r="I130" s="266">
        <v>1669.6499999999996</v>
      </c>
      <c r="J130" s="266">
        <v>1741.9499999999998</v>
      </c>
      <c r="K130" s="266">
        <v>1758.5499999999997</v>
      </c>
      <c r="L130" s="266">
        <v>1778.1</v>
      </c>
      <c r="M130" s="267">
        <v>1739</v>
      </c>
      <c r="N130" s="267">
        <v>1702.85</v>
      </c>
      <c r="O130" s="267">
        <v>13405000</v>
      </c>
      <c r="P130" s="268">
        <v>5.7244892600178563E-3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286</v>
      </c>
      <c r="F131" s="264">
        <v>289.5</v>
      </c>
      <c r="G131" s="266">
        <v>282.05</v>
      </c>
      <c r="H131" s="266">
        <v>278.10000000000002</v>
      </c>
      <c r="I131" s="266">
        <v>270.65000000000003</v>
      </c>
      <c r="J131" s="266">
        <v>293.45</v>
      </c>
      <c r="K131" s="266">
        <v>300.90000000000003</v>
      </c>
      <c r="L131" s="266">
        <v>304.84999999999997</v>
      </c>
      <c r="M131" s="267">
        <v>296.95</v>
      </c>
      <c r="N131" s="267">
        <v>285.55</v>
      </c>
      <c r="O131" s="267">
        <v>33606000</v>
      </c>
      <c r="P131" s="268">
        <v>4.9990626757482969E-2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173.15</v>
      </c>
      <c r="F132" s="264">
        <v>172.28333333333333</v>
      </c>
      <c r="G132" s="266">
        <v>170.21666666666667</v>
      </c>
      <c r="H132" s="266">
        <v>167.28333333333333</v>
      </c>
      <c r="I132" s="266">
        <v>165.21666666666667</v>
      </c>
      <c r="J132" s="266">
        <v>175.21666666666667</v>
      </c>
      <c r="K132" s="266">
        <v>177.28333333333333</v>
      </c>
      <c r="L132" s="266">
        <v>180.21666666666667</v>
      </c>
      <c r="M132" s="267">
        <v>174.35</v>
      </c>
      <c r="N132" s="267">
        <v>169.35</v>
      </c>
      <c r="O132" s="267">
        <v>79212000</v>
      </c>
      <c r="P132" s="268">
        <v>-3.761481265490596E-2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536.35</v>
      </c>
      <c r="F133" s="264">
        <v>538.31666666666672</v>
      </c>
      <c r="G133" s="266">
        <v>533.03333333333342</v>
      </c>
      <c r="H133" s="266">
        <v>529.7166666666667</v>
      </c>
      <c r="I133" s="266">
        <v>524.43333333333339</v>
      </c>
      <c r="J133" s="266">
        <v>541.63333333333344</v>
      </c>
      <c r="K133" s="266">
        <v>546.91666666666674</v>
      </c>
      <c r="L133" s="266">
        <v>550.23333333333346</v>
      </c>
      <c r="M133" s="267">
        <v>543.6</v>
      </c>
      <c r="N133" s="267">
        <v>535</v>
      </c>
      <c r="O133" s="267">
        <v>10534800</v>
      </c>
      <c r="P133" s="268">
        <v>-4.6071933065304792E-2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10330.4</v>
      </c>
      <c r="F134" s="264">
        <v>10247.349999999999</v>
      </c>
      <c r="G134" s="266">
        <v>9947.1499999999978</v>
      </c>
      <c r="H134" s="266">
        <v>9563.9</v>
      </c>
      <c r="I134" s="266">
        <v>9263.6999999999989</v>
      </c>
      <c r="J134" s="266">
        <v>10630.599999999997</v>
      </c>
      <c r="K134" s="266">
        <v>10930.799999999997</v>
      </c>
      <c r="L134" s="266">
        <v>11314.049999999996</v>
      </c>
      <c r="M134" s="267">
        <v>10547.55</v>
      </c>
      <c r="N134" s="267">
        <v>9864.1</v>
      </c>
      <c r="O134" s="267">
        <v>3351000</v>
      </c>
      <c r="P134" s="268">
        <v>6.254458977407848E-2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1088.9000000000001</v>
      </c>
      <c r="F135" s="264">
        <v>1090.2166666666667</v>
      </c>
      <c r="G135" s="266">
        <v>1081.4333333333334</v>
      </c>
      <c r="H135" s="266">
        <v>1073.9666666666667</v>
      </c>
      <c r="I135" s="266">
        <v>1065.1833333333334</v>
      </c>
      <c r="J135" s="266">
        <v>1097.6833333333334</v>
      </c>
      <c r="K135" s="266">
        <v>1106.4666666666667</v>
      </c>
      <c r="L135" s="266">
        <v>1113.9333333333334</v>
      </c>
      <c r="M135" s="267">
        <v>1099</v>
      </c>
      <c r="N135" s="267">
        <v>1082.75</v>
      </c>
      <c r="O135" s="267">
        <v>9012500</v>
      </c>
      <c r="P135" s="268">
        <v>8.7753662931912557E-3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3292.6</v>
      </c>
      <c r="F136" s="264">
        <v>3290.1666666666665</v>
      </c>
      <c r="G136" s="266">
        <v>3266.4333333333329</v>
      </c>
      <c r="H136" s="266">
        <v>3240.2666666666664</v>
      </c>
      <c r="I136" s="266">
        <v>3216.5333333333328</v>
      </c>
      <c r="J136" s="266">
        <v>3316.333333333333</v>
      </c>
      <c r="K136" s="266">
        <v>3340.0666666666666</v>
      </c>
      <c r="L136" s="266">
        <v>3366.2333333333331</v>
      </c>
      <c r="M136" s="267">
        <v>3313.9</v>
      </c>
      <c r="N136" s="267">
        <v>3264</v>
      </c>
      <c r="O136" s="267">
        <v>2647200</v>
      </c>
      <c r="P136" s="268">
        <v>-2.0571259434660351E-2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1626.25</v>
      </c>
      <c r="F137" s="264">
        <v>1635.6166666666668</v>
      </c>
      <c r="G137" s="266">
        <v>1614.9333333333336</v>
      </c>
      <c r="H137" s="266">
        <v>1603.6166666666668</v>
      </c>
      <c r="I137" s="266">
        <v>1582.9333333333336</v>
      </c>
      <c r="J137" s="266">
        <v>1646.9333333333336</v>
      </c>
      <c r="K137" s="266">
        <v>1667.616666666667</v>
      </c>
      <c r="L137" s="266">
        <v>1678.9333333333336</v>
      </c>
      <c r="M137" s="267">
        <v>1656.3</v>
      </c>
      <c r="N137" s="267">
        <v>1624.3</v>
      </c>
      <c r="O137" s="267">
        <v>1118800</v>
      </c>
      <c r="P137" s="268">
        <v>-2.1343596920923722E-2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978.05</v>
      </c>
      <c r="F138" s="264">
        <v>992.16666666666663</v>
      </c>
      <c r="G138" s="266">
        <v>958.58333333333326</v>
      </c>
      <c r="H138" s="266">
        <v>939.11666666666667</v>
      </c>
      <c r="I138" s="266">
        <v>905.5333333333333</v>
      </c>
      <c r="J138" s="266">
        <v>1011.6333333333332</v>
      </c>
      <c r="K138" s="266">
        <v>1045.2166666666665</v>
      </c>
      <c r="L138" s="266">
        <v>1064.6833333333332</v>
      </c>
      <c r="M138" s="267">
        <v>1025.75</v>
      </c>
      <c r="N138" s="267">
        <v>972.7</v>
      </c>
      <c r="O138" s="267">
        <v>5473600</v>
      </c>
      <c r="P138" s="268">
        <v>-9.3294460641399415E-2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1186.9000000000001</v>
      </c>
      <c r="F139" s="264">
        <v>1181.6499999999999</v>
      </c>
      <c r="G139" s="266">
        <v>1171.9499999999998</v>
      </c>
      <c r="H139" s="266">
        <v>1157</v>
      </c>
      <c r="I139" s="266">
        <v>1147.3</v>
      </c>
      <c r="J139" s="266">
        <v>1196.5999999999997</v>
      </c>
      <c r="K139" s="266">
        <v>1206.3</v>
      </c>
      <c r="L139" s="266">
        <v>1221.2499999999995</v>
      </c>
      <c r="M139" s="267">
        <v>1191.3499999999999</v>
      </c>
      <c r="N139" s="267">
        <v>1166.7</v>
      </c>
      <c r="O139" s="267">
        <v>2616000</v>
      </c>
      <c r="P139" s="268">
        <v>1.1757425742574257E-2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98.7</v>
      </c>
      <c r="F140" s="264">
        <v>99.033333333333346</v>
      </c>
      <c r="G140" s="266">
        <v>97.666666666666686</v>
      </c>
      <c r="H140" s="266">
        <v>96.63333333333334</v>
      </c>
      <c r="I140" s="266">
        <v>95.26666666666668</v>
      </c>
      <c r="J140" s="266">
        <v>100.06666666666669</v>
      </c>
      <c r="K140" s="266">
        <v>101.43333333333334</v>
      </c>
      <c r="L140" s="266">
        <v>102.4666666666667</v>
      </c>
      <c r="M140" s="267">
        <v>100.4</v>
      </c>
      <c r="N140" s="267">
        <v>98</v>
      </c>
      <c r="O140" s="267">
        <v>102062500</v>
      </c>
      <c r="P140" s="268">
        <v>3.3503175821874781E-3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2661.85</v>
      </c>
      <c r="F141" s="264">
        <v>2648.25</v>
      </c>
      <c r="G141" s="266">
        <v>2605.5</v>
      </c>
      <c r="H141" s="266">
        <v>2549.15</v>
      </c>
      <c r="I141" s="266">
        <v>2506.4</v>
      </c>
      <c r="J141" s="266">
        <v>2704.6</v>
      </c>
      <c r="K141" s="266">
        <v>2747.35</v>
      </c>
      <c r="L141" s="266">
        <v>2803.7</v>
      </c>
      <c r="M141" s="267">
        <v>2691</v>
      </c>
      <c r="N141" s="267">
        <v>2591.9</v>
      </c>
      <c r="O141" s="267">
        <v>2409000</v>
      </c>
      <c r="P141" s="268">
        <v>-2.6233881725211204E-2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120655.7</v>
      </c>
      <c r="F142" s="264">
        <v>120935.09999999999</v>
      </c>
      <c r="G142" s="266">
        <v>120170.59999999998</v>
      </c>
      <c r="H142" s="266">
        <v>119685.49999999999</v>
      </c>
      <c r="I142" s="266">
        <v>118920.99999999997</v>
      </c>
      <c r="J142" s="266">
        <v>121420.19999999998</v>
      </c>
      <c r="K142" s="266">
        <v>122184.70000000001</v>
      </c>
      <c r="L142" s="266">
        <v>122669.79999999999</v>
      </c>
      <c r="M142" s="267">
        <v>121699.6</v>
      </c>
      <c r="N142" s="267">
        <v>120450</v>
      </c>
      <c r="O142" s="267">
        <v>35645</v>
      </c>
      <c r="P142" s="268">
        <v>-3.1912004345464422E-2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1495.75</v>
      </c>
      <c r="F143" s="264">
        <v>1493.8833333333332</v>
      </c>
      <c r="G143" s="266">
        <v>1483.6666666666665</v>
      </c>
      <c r="H143" s="266">
        <v>1471.5833333333333</v>
      </c>
      <c r="I143" s="266">
        <v>1461.3666666666666</v>
      </c>
      <c r="J143" s="266">
        <v>1505.9666666666665</v>
      </c>
      <c r="K143" s="266">
        <v>1516.1833333333332</v>
      </c>
      <c r="L143" s="266">
        <v>1528.2666666666664</v>
      </c>
      <c r="M143" s="267">
        <v>1504.1</v>
      </c>
      <c r="N143" s="267">
        <v>1481.8</v>
      </c>
      <c r="O143" s="267">
        <v>6593950</v>
      </c>
      <c r="P143" s="268">
        <v>-2.6629861167492084E-2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111.35</v>
      </c>
      <c r="F144" s="264">
        <v>110.98333333333333</v>
      </c>
      <c r="G144" s="266">
        <v>107.61666666666667</v>
      </c>
      <c r="H144" s="266">
        <v>103.88333333333334</v>
      </c>
      <c r="I144" s="266">
        <v>100.51666666666668</v>
      </c>
      <c r="J144" s="266">
        <v>114.71666666666667</v>
      </c>
      <c r="K144" s="266">
        <v>118.08333333333331</v>
      </c>
      <c r="L144" s="266">
        <v>121.81666666666666</v>
      </c>
      <c r="M144" s="267">
        <v>114.35</v>
      </c>
      <c r="N144" s="267">
        <v>107.25</v>
      </c>
      <c r="O144" s="267">
        <v>86895000</v>
      </c>
      <c r="P144" s="268">
        <v>0.22253877809433364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5230.95</v>
      </c>
      <c r="F145" s="264">
        <v>5198.0999999999995</v>
      </c>
      <c r="G145" s="266">
        <v>5148.1499999999987</v>
      </c>
      <c r="H145" s="266">
        <v>5065.3499999999995</v>
      </c>
      <c r="I145" s="266">
        <v>5015.3999999999987</v>
      </c>
      <c r="J145" s="266">
        <v>5280.8999999999987</v>
      </c>
      <c r="K145" s="266">
        <v>5330.8499999999995</v>
      </c>
      <c r="L145" s="266">
        <v>5413.6499999999987</v>
      </c>
      <c r="M145" s="267">
        <v>5248.05</v>
      </c>
      <c r="N145" s="267">
        <v>5115.3</v>
      </c>
      <c r="O145" s="267">
        <v>1542900</v>
      </c>
      <c r="P145" s="268">
        <v>-1.6728802217761209E-2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3865.15</v>
      </c>
      <c r="F146" s="264">
        <v>3905.6166666666663</v>
      </c>
      <c r="G146" s="266">
        <v>3812.2333333333327</v>
      </c>
      <c r="H146" s="266">
        <v>3759.3166666666662</v>
      </c>
      <c r="I146" s="266">
        <v>3665.9333333333325</v>
      </c>
      <c r="J146" s="266">
        <v>3958.5333333333328</v>
      </c>
      <c r="K146" s="266">
        <v>4051.916666666667</v>
      </c>
      <c r="L146" s="266">
        <v>4104.833333333333</v>
      </c>
      <c r="M146" s="267">
        <v>3999</v>
      </c>
      <c r="N146" s="267">
        <v>3852.7</v>
      </c>
      <c r="O146" s="267">
        <v>846300</v>
      </c>
      <c r="P146" s="268">
        <v>7.4052922139729679E-2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24511.200000000001</v>
      </c>
      <c r="F147" s="264">
        <v>24616.716666666664</v>
      </c>
      <c r="G147" s="266">
        <v>24233.433333333327</v>
      </c>
      <c r="H147" s="266">
        <v>23955.666666666664</v>
      </c>
      <c r="I147" s="266">
        <v>23572.383333333328</v>
      </c>
      <c r="J147" s="266">
        <v>24894.483333333326</v>
      </c>
      <c r="K147" s="266">
        <v>25277.766666666659</v>
      </c>
      <c r="L147" s="266">
        <v>25555.533333333326</v>
      </c>
      <c r="M147" s="267">
        <v>25000</v>
      </c>
      <c r="N147" s="267">
        <v>24338.95</v>
      </c>
      <c r="O147" s="267">
        <v>434920</v>
      </c>
      <c r="P147" s="268">
        <v>0.1482733129158306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195.45</v>
      </c>
      <c r="F148" s="264">
        <v>196.2833333333333</v>
      </c>
      <c r="G148" s="266">
        <v>193.86666666666662</v>
      </c>
      <c r="H148" s="266">
        <v>192.2833333333333</v>
      </c>
      <c r="I148" s="266">
        <v>189.86666666666662</v>
      </c>
      <c r="J148" s="266">
        <v>197.86666666666662</v>
      </c>
      <c r="K148" s="266">
        <v>200.2833333333333</v>
      </c>
      <c r="L148" s="266">
        <v>201.86666666666662</v>
      </c>
      <c r="M148" s="267">
        <v>198.7</v>
      </c>
      <c r="N148" s="267">
        <v>194.7</v>
      </c>
      <c r="O148" s="267">
        <v>83448000</v>
      </c>
      <c r="P148" s="268">
        <v>-1.6963528413910092E-2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305.95</v>
      </c>
      <c r="F149" s="264">
        <v>303.23333333333335</v>
      </c>
      <c r="G149" s="266">
        <v>298.4666666666667</v>
      </c>
      <c r="H149" s="266">
        <v>290.98333333333335</v>
      </c>
      <c r="I149" s="266">
        <v>286.2166666666667</v>
      </c>
      <c r="J149" s="266">
        <v>310.7166666666667</v>
      </c>
      <c r="K149" s="266">
        <v>315.48333333333335</v>
      </c>
      <c r="L149" s="266">
        <v>322.9666666666667</v>
      </c>
      <c r="M149" s="267">
        <v>308</v>
      </c>
      <c r="N149" s="267">
        <v>295.75</v>
      </c>
      <c r="O149" s="267">
        <v>102852000</v>
      </c>
      <c r="P149" s="268">
        <v>-1.264291679866371E-2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1485.05</v>
      </c>
      <c r="F150" s="264">
        <v>1489.75</v>
      </c>
      <c r="G150" s="266">
        <v>1472.7</v>
      </c>
      <c r="H150" s="266">
        <v>1460.3500000000001</v>
      </c>
      <c r="I150" s="266">
        <v>1443.3000000000002</v>
      </c>
      <c r="J150" s="266">
        <v>1502.1</v>
      </c>
      <c r="K150" s="266">
        <v>1519.15</v>
      </c>
      <c r="L150" s="266">
        <v>1531.4999999999998</v>
      </c>
      <c r="M150" s="267">
        <v>1506.8</v>
      </c>
      <c r="N150" s="267">
        <v>1477.4</v>
      </c>
      <c r="O150" s="267">
        <v>8434300</v>
      </c>
      <c r="P150" s="268">
        <v>-1.2215117232333169E-2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4379.6499999999996</v>
      </c>
      <c r="F151" s="264">
        <v>4323.2333333333336</v>
      </c>
      <c r="G151" s="266">
        <v>4246.4666666666672</v>
      </c>
      <c r="H151" s="266">
        <v>4113.2833333333338</v>
      </c>
      <c r="I151" s="266">
        <v>4036.5166666666673</v>
      </c>
      <c r="J151" s="266">
        <v>4456.416666666667</v>
      </c>
      <c r="K151" s="266">
        <v>4533.1833333333334</v>
      </c>
      <c r="L151" s="266">
        <v>4666.3666666666668</v>
      </c>
      <c r="M151" s="267">
        <v>4400</v>
      </c>
      <c r="N151" s="267">
        <v>4190.05</v>
      </c>
      <c r="O151" s="267">
        <v>818400</v>
      </c>
      <c r="P151" s="268">
        <v>0.1101465002712968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202.2</v>
      </c>
      <c r="F152" s="264">
        <v>200.91666666666666</v>
      </c>
      <c r="G152" s="266">
        <v>198.73333333333332</v>
      </c>
      <c r="H152" s="266">
        <v>195.26666666666665</v>
      </c>
      <c r="I152" s="266">
        <v>193.08333333333331</v>
      </c>
      <c r="J152" s="266">
        <v>204.38333333333333</v>
      </c>
      <c r="K152" s="266">
        <v>206.56666666666666</v>
      </c>
      <c r="L152" s="266">
        <v>210.03333333333333</v>
      </c>
      <c r="M152" s="267">
        <v>203.1</v>
      </c>
      <c r="N152" s="267">
        <v>197.45</v>
      </c>
      <c r="O152" s="267">
        <v>59501750</v>
      </c>
      <c r="P152" s="268">
        <v>7.6028684815150044E-2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37982.800000000003</v>
      </c>
      <c r="F153" s="264">
        <v>38062.566666666673</v>
      </c>
      <c r="G153" s="266">
        <v>37815.333333333343</v>
      </c>
      <c r="H153" s="266">
        <v>37647.866666666669</v>
      </c>
      <c r="I153" s="266">
        <v>37400.633333333339</v>
      </c>
      <c r="J153" s="266">
        <v>38230.033333333347</v>
      </c>
      <c r="K153" s="266">
        <v>38477.26666666667</v>
      </c>
      <c r="L153" s="266">
        <v>38644.733333333352</v>
      </c>
      <c r="M153" s="267">
        <v>38309.800000000003</v>
      </c>
      <c r="N153" s="267">
        <v>37895.1</v>
      </c>
      <c r="O153" s="267">
        <v>174795</v>
      </c>
      <c r="P153" s="268">
        <v>-4.2724087840724598E-3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974.6</v>
      </c>
      <c r="F154" s="264">
        <v>970.78333333333342</v>
      </c>
      <c r="G154" s="266">
        <v>960.11666666666679</v>
      </c>
      <c r="H154" s="266">
        <v>945.63333333333333</v>
      </c>
      <c r="I154" s="266">
        <v>934.9666666666667</v>
      </c>
      <c r="J154" s="266">
        <v>985.26666666666688</v>
      </c>
      <c r="K154" s="266">
        <v>995.93333333333362</v>
      </c>
      <c r="L154" s="266">
        <v>1010.416666666667</v>
      </c>
      <c r="M154" s="267">
        <v>981.45</v>
      </c>
      <c r="N154" s="267">
        <v>956.3</v>
      </c>
      <c r="O154" s="267">
        <v>13351500</v>
      </c>
      <c r="P154" s="268">
        <v>4.570018796992481E-2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7240.6</v>
      </c>
      <c r="F155" s="264">
        <v>7162.6333333333341</v>
      </c>
      <c r="G155" s="266">
        <v>6921.4666666666681</v>
      </c>
      <c r="H155" s="266">
        <v>6602.3333333333339</v>
      </c>
      <c r="I155" s="266">
        <v>6361.1666666666679</v>
      </c>
      <c r="J155" s="266">
        <v>7481.7666666666682</v>
      </c>
      <c r="K155" s="266">
        <v>7722.9333333333343</v>
      </c>
      <c r="L155" s="266">
        <v>8042.0666666666684</v>
      </c>
      <c r="M155" s="267">
        <v>7403.8</v>
      </c>
      <c r="N155" s="267">
        <v>6843.5</v>
      </c>
      <c r="O155" s="267">
        <v>2052375</v>
      </c>
      <c r="P155" s="268">
        <v>-2.8863784231383451E-2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214.9</v>
      </c>
      <c r="F156" s="264">
        <v>215.44999999999996</v>
      </c>
      <c r="G156" s="266">
        <v>213.64999999999992</v>
      </c>
      <c r="H156" s="266">
        <v>212.39999999999995</v>
      </c>
      <c r="I156" s="266">
        <v>210.59999999999991</v>
      </c>
      <c r="J156" s="266">
        <v>216.69999999999993</v>
      </c>
      <c r="K156" s="266">
        <v>218.49999999999994</v>
      </c>
      <c r="L156" s="266">
        <v>219.74999999999994</v>
      </c>
      <c r="M156" s="267">
        <v>217.25</v>
      </c>
      <c r="N156" s="267">
        <v>214.2</v>
      </c>
      <c r="O156" s="267">
        <v>43680000</v>
      </c>
      <c r="P156" s="268">
        <v>8.9365504915102768E-4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414.9</v>
      </c>
      <c r="F157" s="264">
        <v>418.31666666666666</v>
      </c>
      <c r="G157" s="266">
        <v>408.63333333333333</v>
      </c>
      <c r="H157" s="266">
        <v>402.36666666666667</v>
      </c>
      <c r="I157" s="266">
        <v>392.68333333333334</v>
      </c>
      <c r="J157" s="266">
        <v>424.58333333333331</v>
      </c>
      <c r="K157" s="266">
        <v>434.26666666666659</v>
      </c>
      <c r="L157" s="266">
        <v>440.5333333333333</v>
      </c>
      <c r="M157" s="267">
        <v>428</v>
      </c>
      <c r="N157" s="267">
        <v>412.05</v>
      </c>
      <c r="O157" s="267">
        <v>57528250</v>
      </c>
      <c r="P157" s="268">
        <v>1.8034697935952821E-2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2659.15</v>
      </c>
      <c r="F158" s="264">
        <v>2653.8833333333337</v>
      </c>
      <c r="G158" s="266">
        <v>2642.7166666666672</v>
      </c>
      <c r="H158" s="266">
        <v>2626.2833333333333</v>
      </c>
      <c r="I158" s="266">
        <v>2615.1166666666668</v>
      </c>
      <c r="J158" s="266">
        <v>2670.3166666666675</v>
      </c>
      <c r="K158" s="266">
        <v>2681.4833333333345</v>
      </c>
      <c r="L158" s="266">
        <v>2697.9166666666679</v>
      </c>
      <c r="M158" s="267">
        <v>2665.05</v>
      </c>
      <c r="N158" s="267">
        <v>2637.45</v>
      </c>
      <c r="O158" s="267">
        <v>2545000</v>
      </c>
      <c r="P158" s="268">
        <v>-3.8624988195297007E-2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3412.4</v>
      </c>
      <c r="F159" s="264">
        <v>3417.7833333333328</v>
      </c>
      <c r="G159" s="266">
        <v>3377.5666666666657</v>
      </c>
      <c r="H159" s="266">
        <v>3342.7333333333327</v>
      </c>
      <c r="I159" s="266">
        <v>3302.5166666666655</v>
      </c>
      <c r="J159" s="266">
        <v>3452.6166666666659</v>
      </c>
      <c r="K159" s="266">
        <v>3492.833333333333</v>
      </c>
      <c r="L159" s="266">
        <v>3527.6666666666661</v>
      </c>
      <c r="M159" s="267">
        <v>3458</v>
      </c>
      <c r="N159" s="267">
        <v>3382.95</v>
      </c>
      <c r="O159" s="267">
        <v>3476250</v>
      </c>
      <c r="P159" s="268">
        <v>5.1258788841007034E-2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91.65</v>
      </c>
      <c r="F160" s="264">
        <v>91.216666666666683</v>
      </c>
      <c r="G160" s="266">
        <v>90.233333333333363</v>
      </c>
      <c r="H160" s="266">
        <v>88.816666666666677</v>
      </c>
      <c r="I160" s="266">
        <v>87.833333333333357</v>
      </c>
      <c r="J160" s="266">
        <v>92.633333333333368</v>
      </c>
      <c r="K160" s="266">
        <v>93.616666666666688</v>
      </c>
      <c r="L160" s="266">
        <v>95.033333333333374</v>
      </c>
      <c r="M160" s="267">
        <v>92.2</v>
      </c>
      <c r="N160" s="267">
        <v>89.8</v>
      </c>
      <c r="O160" s="267">
        <v>233360000</v>
      </c>
      <c r="P160" s="268">
        <v>-4.102833848379249E-2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5695.65</v>
      </c>
      <c r="F161" s="264">
        <v>5683.7</v>
      </c>
      <c r="G161" s="266">
        <v>5650</v>
      </c>
      <c r="H161" s="266">
        <v>5604.35</v>
      </c>
      <c r="I161" s="266">
        <v>5570.6500000000005</v>
      </c>
      <c r="J161" s="266">
        <v>5729.3499999999995</v>
      </c>
      <c r="K161" s="266">
        <v>5763.0499999999984</v>
      </c>
      <c r="L161" s="266">
        <v>5808.6999999999989</v>
      </c>
      <c r="M161" s="267">
        <v>5717.4</v>
      </c>
      <c r="N161" s="267">
        <v>5638.05</v>
      </c>
      <c r="O161" s="267">
        <v>1967000</v>
      </c>
      <c r="P161" s="268">
        <v>-3.5460992907801418E-3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238.05</v>
      </c>
      <c r="F162" s="264">
        <v>235.21666666666667</v>
      </c>
      <c r="G162" s="266">
        <v>231.58333333333334</v>
      </c>
      <c r="H162" s="266">
        <v>225.11666666666667</v>
      </c>
      <c r="I162" s="266">
        <v>221.48333333333335</v>
      </c>
      <c r="J162" s="266">
        <v>241.68333333333334</v>
      </c>
      <c r="K162" s="266">
        <v>245.31666666666666</v>
      </c>
      <c r="L162" s="266">
        <v>251.78333333333333</v>
      </c>
      <c r="M162" s="267">
        <v>238.85</v>
      </c>
      <c r="N162" s="267">
        <v>228.75</v>
      </c>
      <c r="O162" s="267">
        <v>82180800</v>
      </c>
      <c r="P162" s="268">
        <v>-1.5907229383109886E-2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1781.1</v>
      </c>
      <c r="F163" s="264">
        <v>1784.8999999999999</v>
      </c>
      <c r="G163" s="266">
        <v>1758.2499999999998</v>
      </c>
      <c r="H163" s="266">
        <v>1735.3999999999999</v>
      </c>
      <c r="I163" s="266">
        <v>1708.7499999999998</v>
      </c>
      <c r="J163" s="266">
        <v>1807.7499999999998</v>
      </c>
      <c r="K163" s="266">
        <v>1834.3999999999999</v>
      </c>
      <c r="L163" s="266">
        <v>1857.2499999999998</v>
      </c>
      <c r="M163" s="267">
        <v>1811.55</v>
      </c>
      <c r="N163" s="267">
        <v>1762.05</v>
      </c>
      <c r="O163" s="267">
        <v>5421647</v>
      </c>
      <c r="P163" s="268">
        <v>8.2644628099173552E-4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1040.7</v>
      </c>
      <c r="F164" s="264">
        <v>1043.1000000000001</v>
      </c>
      <c r="G164" s="266">
        <v>1032.6000000000004</v>
      </c>
      <c r="H164" s="266">
        <v>1024.5000000000002</v>
      </c>
      <c r="I164" s="266">
        <v>1014.0000000000005</v>
      </c>
      <c r="J164" s="266">
        <v>1051.2000000000003</v>
      </c>
      <c r="K164" s="266">
        <v>1061.6999999999998</v>
      </c>
      <c r="L164" s="266">
        <v>1069.8000000000002</v>
      </c>
      <c r="M164" s="267">
        <v>1053.5999999999999</v>
      </c>
      <c r="N164" s="267">
        <v>1035</v>
      </c>
      <c r="O164" s="267">
        <v>3371950</v>
      </c>
      <c r="P164" s="268">
        <v>-2.9598825831702542E-2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293.10000000000002</v>
      </c>
      <c r="F165" s="264">
        <v>289.7166666666667</v>
      </c>
      <c r="G165" s="266">
        <v>284.58333333333337</v>
      </c>
      <c r="H165" s="266">
        <v>276.06666666666666</v>
      </c>
      <c r="I165" s="266">
        <v>270.93333333333334</v>
      </c>
      <c r="J165" s="266">
        <v>298.23333333333341</v>
      </c>
      <c r="K165" s="266">
        <v>303.36666666666673</v>
      </c>
      <c r="L165" s="266">
        <v>311.88333333333344</v>
      </c>
      <c r="M165" s="267">
        <v>294.85000000000002</v>
      </c>
      <c r="N165" s="267">
        <v>281.2</v>
      </c>
      <c r="O165" s="267">
        <v>65925000</v>
      </c>
      <c r="P165" s="268">
        <v>3.959491357648671E-3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434.25</v>
      </c>
      <c r="F166" s="264">
        <v>435.7166666666667</v>
      </c>
      <c r="G166" s="266">
        <v>424.48333333333341</v>
      </c>
      <c r="H166" s="266">
        <v>414.7166666666667</v>
      </c>
      <c r="I166" s="266">
        <v>403.48333333333341</v>
      </c>
      <c r="J166" s="266">
        <v>445.48333333333341</v>
      </c>
      <c r="K166" s="266">
        <v>456.71666666666675</v>
      </c>
      <c r="L166" s="266">
        <v>466.48333333333341</v>
      </c>
      <c r="M166" s="267">
        <v>446.95</v>
      </c>
      <c r="N166" s="267">
        <v>425.95</v>
      </c>
      <c r="O166" s="267">
        <v>43562000</v>
      </c>
      <c r="P166" s="268">
        <v>4.5913682277318639E-5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2504.4</v>
      </c>
      <c r="F167" s="264">
        <v>2497.8000000000002</v>
      </c>
      <c r="G167" s="266">
        <v>2488.3000000000002</v>
      </c>
      <c r="H167" s="266">
        <v>2472.1999999999998</v>
      </c>
      <c r="I167" s="266">
        <v>2462.6999999999998</v>
      </c>
      <c r="J167" s="266">
        <v>2513.9000000000005</v>
      </c>
      <c r="K167" s="266">
        <v>2523.4000000000005</v>
      </c>
      <c r="L167" s="266">
        <v>2539.5000000000009</v>
      </c>
      <c r="M167" s="267">
        <v>2507.3000000000002</v>
      </c>
      <c r="N167" s="267">
        <v>2481.6999999999998</v>
      </c>
      <c r="O167" s="267">
        <v>43001500</v>
      </c>
      <c r="P167" s="268">
        <v>-1.8521899892725902E-2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111.8</v>
      </c>
      <c r="F168" s="264">
        <v>111.81666666666666</v>
      </c>
      <c r="G168" s="266">
        <v>109.93333333333332</v>
      </c>
      <c r="H168" s="266">
        <v>108.06666666666666</v>
      </c>
      <c r="I168" s="266">
        <v>106.18333333333332</v>
      </c>
      <c r="J168" s="266">
        <v>113.68333333333332</v>
      </c>
      <c r="K168" s="266">
        <v>115.56666666666665</v>
      </c>
      <c r="L168" s="266">
        <v>117.43333333333332</v>
      </c>
      <c r="M168" s="267">
        <v>113.7</v>
      </c>
      <c r="N168" s="267">
        <v>109.95</v>
      </c>
      <c r="O168" s="267">
        <v>181600000</v>
      </c>
      <c r="P168" s="268">
        <v>-8.3087611584602331E-2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777.65</v>
      </c>
      <c r="F169" s="264">
        <v>777.23333333333323</v>
      </c>
      <c r="G169" s="266">
        <v>772.46666666666647</v>
      </c>
      <c r="H169" s="266">
        <v>767.28333333333319</v>
      </c>
      <c r="I169" s="266">
        <v>762.51666666666642</v>
      </c>
      <c r="J169" s="266">
        <v>782.41666666666652</v>
      </c>
      <c r="K169" s="266">
        <v>787.18333333333317</v>
      </c>
      <c r="L169" s="266">
        <v>792.36666666666656</v>
      </c>
      <c r="M169" s="267">
        <v>782</v>
      </c>
      <c r="N169" s="267">
        <v>772.05</v>
      </c>
      <c r="O169" s="267">
        <v>15538400</v>
      </c>
      <c r="P169" s="268">
        <v>-3.9606408227848104E-2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1461.15</v>
      </c>
      <c r="F170" s="264">
        <v>1471.5333333333335</v>
      </c>
      <c r="G170" s="266">
        <v>1445.616666666667</v>
      </c>
      <c r="H170" s="266">
        <v>1430.0833333333335</v>
      </c>
      <c r="I170" s="266">
        <v>1404.166666666667</v>
      </c>
      <c r="J170" s="266">
        <v>1487.0666666666671</v>
      </c>
      <c r="K170" s="266">
        <v>1512.9833333333336</v>
      </c>
      <c r="L170" s="266">
        <v>1528.5166666666671</v>
      </c>
      <c r="M170" s="267">
        <v>1497.45</v>
      </c>
      <c r="N170" s="267">
        <v>1456</v>
      </c>
      <c r="O170" s="267">
        <v>5847000</v>
      </c>
      <c r="P170" s="268">
        <v>1.97514715500327E-2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651.6</v>
      </c>
      <c r="F171" s="264">
        <v>642.69999999999993</v>
      </c>
      <c r="G171" s="266">
        <v>631.89999999999986</v>
      </c>
      <c r="H171" s="266">
        <v>612.19999999999993</v>
      </c>
      <c r="I171" s="266">
        <v>601.39999999999986</v>
      </c>
      <c r="J171" s="266">
        <v>662.39999999999986</v>
      </c>
      <c r="K171" s="266">
        <v>673.19999999999982</v>
      </c>
      <c r="L171" s="266">
        <v>692.89999999999986</v>
      </c>
      <c r="M171" s="267">
        <v>653.5</v>
      </c>
      <c r="N171" s="267">
        <v>623</v>
      </c>
      <c r="O171" s="267">
        <v>96295500</v>
      </c>
      <c r="P171" s="268">
        <v>-3.381795195954488E-2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28834.9</v>
      </c>
      <c r="F172" s="264">
        <v>28912.316666666666</v>
      </c>
      <c r="G172" s="266">
        <v>28697.633333333331</v>
      </c>
      <c r="H172" s="266">
        <v>28560.366666666665</v>
      </c>
      <c r="I172" s="266">
        <v>28345.683333333331</v>
      </c>
      <c r="J172" s="266">
        <v>29049.583333333332</v>
      </c>
      <c r="K172" s="266">
        <v>29264.266666666666</v>
      </c>
      <c r="L172" s="266">
        <v>29401.533333333333</v>
      </c>
      <c r="M172" s="267">
        <v>29127</v>
      </c>
      <c r="N172" s="267">
        <v>28775.05</v>
      </c>
      <c r="O172" s="267">
        <v>157375</v>
      </c>
      <c r="P172" s="268">
        <v>-5.5292259083728279E-3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3925.8</v>
      </c>
      <c r="F173" s="264">
        <v>3922.2666666666664</v>
      </c>
      <c r="G173" s="266">
        <v>3877.5333333333328</v>
      </c>
      <c r="H173" s="266">
        <v>3829.2666666666664</v>
      </c>
      <c r="I173" s="266">
        <v>3784.5333333333328</v>
      </c>
      <c r="J173" s="266">
        <v>3970.5333333333328</v>
      </c>
      <c r="K173" s="266">
        <v>4015.2666666666664</v>
      </c>
      <c r="L173" s="266">
        <v>4063.5333333333328</v>
      </c>
      <c r="M173" s="267">
        <v>3967</v>
      </c>
      <c r="N173" s="267">
        <v>3874</v>
      </c>
      <c r="O173" s="267">
        <v>2143175</v>
      </c>
      <c r="P173" s="268">
        <v>-3.9484151438079124E-2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2453.6999999999998</v>
      </c>
      <c r="F174" s="264">
        <v>2462.2999999999997</v>
      </c>
      <c r="G174" s="266">
        <v>2430.3499999999995</v>
      </c>
      <c r="H174" s="266">
        <v>2406.9999999999995</v>
      </c>
      <c r="I174" s="266">
        <v>2375.0499999999993</v>
      </c>
      <c r="J174" s="266">
        <v>2485.6499999999996</v>
      </c>
      <c r="K174" s="266">
        <v>2517.5999999999995</v>
      </c>
      <c r="L174" s="266">
        <v>2540.9499999999998</v>
      </c>
      <c r="M174" s="267">
        <v>2494.25</v>
      </c>
      <c r="N174" s="267">
        <v>2438.9499999999998</v>
      </c>
      <c r="O174" s="267">
        <v>4607250</v>
      </c>
      <c r="P174" s="268">
        <v>-1.8685514664066943E-3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2089.65</v>
      </c>
      <c r="F175" s="264">
        <v>2100.8833333333332</v>
      </c>
      <c r="G175" s="266">
        <v>2071.7666666666664</v>
      </c>
      <c r="H175" s="266">
        <v>2053.8833333333332</v>
      </c>
      <c r="I175" s="266">
        <v>2024.7666666666664</v>
      </c>
      <c r="J175" s="266">
        <v>2118.7666666666664</v>
      </c>
      <c r="K175" s="266">
        <v>2147.8833333333332</v>
      </c>
      <c r="L175" s="266">
        <v>2165.7666666666664</v>
      </c>
      <c r="M175" s="267">
        <v>2130</v>
      </c>
      <c r="N175" s="267">
        <v>2083</v>
      </c>
      <c r="O175" s="267">
        <v>7573200</v>
      </c>
      <c r="P175" s="268">
        <v>3.657760814249364E-3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1242.7</v>
      </c>
      <c r="F176" s="264">
        <v>1243.5333333333333</v>
      </c>
      <c r="G176" s="266">
        <v>1237.5166666666667</v>
      </c>
      <c r="H176" s="266">
        <v>1232.3333333333333</v>
      </c>
      <c r="I176" s="266">
        <v>1226.3166666666666</v>
      </c>
      <c r="J176" s="266">
        <v>1248.7166666666667</v>
      </c>
      <c r="K176" s="266">
        <v>1254.7333333333331</v>
      </c>
      <c r="L176" s="266">
        <v>1259.9166666666667</v>
      </c>
      <c r="M176" s="267">
        <v>1249.55</v>
      </c>
      <c r="N176" s="267">
        <v>1238.3499999999999</v>
      </c>
      <c r="O176" s="267">
        <v>16950500</v>
      </c>
      <c r="P176" s="268">
        <v>1.0221109720483939E-2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698.55</v>
      </c>
      <c r="F177" s="264">
        <v>696.85</v>
      </c>
      <c r="G177" s="266">
        <v>691.95</v>
      </c>
      <c r="H177" s="266">
        <v>685.35</v>
      </c>
      <c r="I177" s="266">
        <v>680.45</v>
      </c>
      <c r="J177" s="266">
        <v>703.45</v>
      </c>
      <c r="K177" s="266">
        <v>708.34999999999991</v>
      </c>
      <c r="L177" s="266">
        <v>714.95</v>
      </c>
      <c r="M177" s="267">
        <v>701.75</v>
      </c>
      <c r="N177" s="267">
        <v>690.25</v>
      </c>
      <c r="O177" s="267">
        <v>7561500</v>
      </c>
      <c r="P177" s="268">
        <v>5.7035017823443071E-2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703.95</v>
      </c>
      <c r="F178" s="264">
        <v>702.88333333333333</v>
      </c>
      <c r="G178" s="266">
        <v>699.26666666666665</v>
      </c>
      <c r="H178" s="266">
        <v>694.58333333333337</v>
      </c>
      <c r="I178" s="266">
        <v>690.9666666666667</v>
      </c>
      <c r="J178" s="266">
        <v>707.56666666666661</v>
      </c>
      <c r="K178" s="266">
        <v>711.18333333333317</v>
      </c>
      <c r="L178" s="266">
        <v>715.86666666666656</v>
      </c>
      <c r="M178" s="267">
        <v>706.5</v>
      </c>
      <c r="N178" s="267">
        <v>698.2</v>
      </c>
      <c r="O178" s="267">
        <v>6768000</v>
      </c>
      <c r="P178" s="268">
        <v>1.6216216216216217E-2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1033.6500000000001</v>
      </c>
      <c r="F179" s="264">
        <v>1034</v>
      </c>
      <c r="G179" s="266">
        <v>1017.25</v>
      </c>
      <c r="H179" s="266">
        <v>1000.85</v>
      </c>
      <c r="I179" s="266">
        <v>984.1</v>
      </c>
      <c r="J179" s="266">
        <v>1050.4000000000001</v>
      </c>
      <c r="K179" s="266">
        <v>1067.1500000000001</v>
      </c>
      <c r="L179" s="266">
        <v>1083.55</v>
      </c>
      <c r="M179" s="267">
        <v>1050.75</v>
      </c>
      <c r="N179" s="267">
        <v>1017.6</v>
      </c>
      <c r="O179" s="267">
        <v>11797500</v>
      </c>
      <c r="P179" s="268">
        <v>-7.9548607899361766E-3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1815.25</v>
      </c>
      <c r="F180" s="264">
        <v>1797.0333333333335</v>
      </c>
      <c r="G180" s="266">
        <v>1772.916666666667</v>
      </c>
      <c r="H180" s="266">
        <v>1730.5833333333335</v>
      </c>
      <c r="I180" s="266">
        <v>1706.4666666666669</v>
      </c>
      <c r="J180" s="266">
        <v>1839.366666666667</v>
      </c>
      <c r="K180" s="266">
        <v>1863.4833333333333</v>
      </c>
      <c r="L180" s="266">
        <v>1905.8166666666671</v>
      </c>
      <c r="M180" s="267">
        <v>1821.15</v>
      </c>
      <c r="N180" s="267">
        <v>1754.7</v>
      </c>
      <c r="O180" s="267">
        <v>6967500</v>
      </c>
      <c r="P180" s="268">
        <v>-3.4571151447970072E-2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957.55</v>
      </c>
      <c r="F181" s="264">
        <v>957.25</v>
      </c>
      <c r="G181" s="266">
        <v>953.95</v>
      </c>
      <c r="H181" s="266">
        <v>950.35</v>
      </c>
      <c r="I181" s="266">
        <v>947.05000000000007</v>
      </c>
      <c r="J181" s="266">
        <v>960.85</v>
      </c>
      <c r="K181" s="266">
        <v>964.15</v>
      </c>
      <c r="L181" s="266">
        <v>967.75</v>
      </c>
      <c r="M181" s="267">
        <v>960.55</v>
      </c>
      <c r="N181" s="267">
        <v>953.65</v>
      </c>
      <c r="O181" s="267">
        <v>8454600</v>
      </c>
      <c r="P181" s="268">
        <v>-7.9205829549054817E-3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736.25</v>
      </c>
      <c r="F182" s="264">
        <v>733.01666666666677</v>
      </c>
      <c r="G182" s="266">
        <v>728.53333333333353</v>
      </c>
      <c r="H182" s="266">
        <v>720.81666666666672</v>
      </c>
      <c r="I182" s="266">
        <v>716.33333333333348</v>
      </c>
      <c r="J182" s="266">
        <v>740.73333333333358</v>
      </c>
      <c r="K182" s="266">
        <v>745.21666666666692</v>
      </c>
      <c r="L182" s="266">
        <v>752.93333333333362</v>
      </c>
      <c r="M182" s="267">
        <v>737.5</v>
      </c>
      <c r="N182" s="267">
        <v>725.3</v>
      </c>
      <c r="O182" s="267">
        <v>64840350</v>
      </c>
      <c r="P182" s="268">
        <v>2.3570877849983479E-3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335.1</v>
      </c>
      <c r="F183" s="264">
        <v>336.08333333333331</v>
      </c>
      <c r="G183" s="266">
        <v>332.51666666666665</v>
      </c>
      <c r="H183" s="266">
        <v>329.93333333333334</v>
      </c>
      <c r="I183" s="266">
        <v>326.36666666666667</v>
      </c>
      <c r="J183" s="266">
        <v>338.66666666666663</v>
      </c>
      <c r="K183" s="266">
        <v>342.23333333333335</v>
      </c>
      <c r="L183" s="266">
        <v>344.81666666666661</v>
      </c>
      <c r="M183" s="267">
        <v>339.65</v>
      </c>
      <c r="N183" s="267">
        <v>333.5</v>
      </c>
      <c r="O183" s="267">
        <v>108172125</v>
      </c>
      <c r="P183" s="268">
        <v>-1.4846007253949713E-2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137.19999999999999</v>
      </c>
      <c r="F184" s="264">
        <v>136.11666666666667</v>
      </c>
      <c r="G184" s="266">
        <v>134.83333333333334</v>
      </c>
      <c r="H184" s="266">
        <v>132.46666666666667</v>
      </c>
      <c r="I184" s="266">
        <v>131.18333333333334</v>
      </c>
      <c r="J184" s="266">
        <v>138.48333333333335</v>
      </c>
      <c r="K184" s="266">
        <v>139.76666666666665</v>
      </c>
      <c r="L184" s="266">
        <v>142.13333333333335</v>
      </c>
      <c r="M184" s="267">
        <v>137.4</v>
      </c>
      <c r="N184" s="267">
        <v>133.75</v>
      </c>
      <c r="O184" s="267">
        <v>224895000</v>
      </c>
      <c r="P184" s="268">
        <v>3.1794095382286149E-2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3875.5</v>
      </c>
      <c r="F185" s="264">
        <v>3821.9333333333329</v>
      </c>
      <c r="G185" s="266">
        <v>3744.6166666666659</v>
      </c>
      <c r="H185" s="266">
        <v>3613.7333333333331</v>
      </c>
      <c r="I185" s="266">
        <v>3536.4166666666661</v>
      </c>
      <c r="J185" s="266">
        <v>3952.8166666666657</v>
      </c>
      <c r="K185" s="266">
        <v>4030.1333333333323</v>
      </c>
      <c r="L185" s="266">
        <v>4161.0166666666655</v>
      </c>
      <c r="M185" s="267">
        <v>3899.25</v>
      </c>
      <c r="N185" s="267">
        <v>3691.05</v>
      </c>
      <c r="O185" s="267">
        <v>11382175</v>
      </c>
      <c r="P185" s="268">
        <v>8.3875968992248064E-3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1312.45</v>
      </c>
      <c r="F186" s="264">
        <v>1302.7833333333335</v>
      </c>
      <c r="G186" s="266">
        <v>1276.166666666667</v>
      </c>
      <c r="H186" s="266">
        <v>1239.8833333333334</v>
      </c>
      <c r="I186" s="266">
        <v>1213.2666666666669</v>
      </c>
      <c r="J186" s="266">
        <v>1339.0666666666671</v>
      </c>
      <c r="K186" s="266">
        <v>1365.6833333333334</v>
      </c>
      <c r="L186" s="266">
        <v>1401.9666666666672</v>
      </c>
      <c r="M186" s="267">
        <v>1329.4</v>
      </c>
      <c r="N186" s="267">
        <v>1266.5</v>
      </c>
      <c r="O186" s="267">
        <v>14485200</v>
      </c>
      <c r="P186" s="268">
        <v>-2.4329130294212738E-2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3619.25</v>
      </c>
      <c r="F187" s="264">
        <v>3619.1333333333332</v>
      </c>
      <c r="G187" s="266">
        <v>3605.6166666666663</v>
      </c>
      <c r="H187" s="266">
        <v>3591.9833333333331</v>
      </c>
      <c r="I187" s="266">
        <v>3578.4666666666662</v>
      </c>
      <c r="J187" s="266">
        <v>3632.7666666666664</v>
      </c>
      <c r="K187" s="266">
        <v>3646.2833333333328</v>
      </c>
      <c r="L187" s="266">
        <v>3659.9166666666665</v>
      </c>
      <c r="M187" s="267">
        <v>3632.65</v>
      </c>
      <c r="N187" s="267">
        <v>3605.5</v>
      </c>
      <c r="O187" s="267">
        <v>4776475</v>
      </c>
      <c r="P187" s="268">
        <v>2.7602230983127786E-2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2105</v>
      </c>
      <c r="F188" s="264">
        <v>2101.6166666666668</v>
      </c>
      <c r="G188" s="266">
        <v>2089.3833333333337</v>
      </c>
      <c r="H188" s="266">
        <v>2073.7666666666669</v>
      </c>
      <c r="I188" s="266">
        <v>2061.5333333333338</v>
      </c>
      <c r="J188" s="266">
        <v>2117.2333333333336</v>
      </c>
      <c r="K188" s="266">
        <v>2129.4666666666672</v>
      </c>
      <c r="L188" s="266">
        <v>2145.0833333333335</v>
      </c>
      <c r="M188" s="267">
        <v>2113.85</v>
      </c>
      <c r="N188" s="267">
        <v>2086</v>
      </c>
      <c r="O188" s="267">
        <v>1736000</v>
      </c>
      <c r="P188" s="268">
        <v>2.3886759068121498E-2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3007.85</v>
      </c>
      <c r="F189" s="264">
        <v>3014.9</v>
      </c>
      <c r="G189" s="266">
        <v>2993.4500000000003</v>
      </c>
      <c r="H189" s="266">
        <v>2979.05</v>
      </c>
      <c r="I189" s="266">
        <v>2957.6000000000004</v>
      </c>
      <c r="J189" s="266">
        <v>3029.3</v>
      </c>
      <c r="K189" s="266">
        <v>3050.75</v>
      </c>
      <c r="L189" s="266">
        <v>3065.15</v>
      </c>
      <c r="M189" s="267">
        <v>3036.35</v>
      </c>
      <c r="N189" s="267">
        <v>3000.5</v>
      </c>
      <c r="O189" s="267">
        <v>3197600</v>
      </c>
      <c r="P189" s="268">
        <v>7.5112669003505261E-4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2022.1</v>
      </c>
      <c r="F190" s="264">
        <v>2025.7666666666664</v>
      </c>
      <c r="G190" s="266">
        <v>2003.333333333333</v>
      </c>
      <c r="H190" s="266">
        <v>1984.5666666666666</v>
      </c>
      <c r="I190" s="266">
        <v>1962.1333333333332</v>
      </c>
      <c r="J190" s="266">
        <v>2044.5333333333328</v>
      </c>
      <c r="K190" s="266">
        <v>2066.9666666666662</v>
      </c>
      <c r="L190" s="266">
        <v>2085.7333333333327</v>
      </c>
      <c r="M190" s="267">
        <v>2048.1999999999998</v>
      </c>
      <c r="N190" s="267">
        <v>2007</v>
      </c>
      <c r="O190" s="267">
        <v>7904750</v>
      </c>
      <c r="P190" s="268">
        <v>-8.6471775963479942E-3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1722.45</v>
      </c>
      <c r="F191" s="264">
        <v>1723.05</v>
      </c>
      <c r="G191" s="266">
        <v>1715</v>
      </c>
      <c r="H191" s="266">
        <v>1707.55</v>
      </c>
      <c r="I191" s="266">
        <v>1699.5</v>
      </c>
      <c r="J191" s="266">
        <v>1730.5</v>
      </c>
      <c r="K191" s="266">
        <v>1738.5499999999997</v>
      </c>
      <c r="L191" s="266">
        <v>1746</v>
      </c>
      <c r="M191" s="267">
        <v>1731.1</v>
      </c>
      <c r="N191" s="267">
        <v>1715.6</v>
      </c>
      <c r="O191" s="267">
        <v>3047600</v>
      </c>
      <c r="P191" s="268">
        <v>-1.6903225806451611E-2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10009.85</v>
      </c>
      <c r="F192" s="264">
        <v>9974.0666666666675</v>
      </c>
      <c r="G192" s="266">
        <v>9914.7333333333354</v>
      </c>
      <c r="H192" s="266">
        <v>9819.6166666666686</v>
      </c>
      <c r="I192" s="266">
        <v>9760.2833333333365</v>
      </c>
      <c r="J192" s="266">
        <v>10069.183333333334</v>
      </c>
      <c r="K192" s="266">
        <v>10128.516666666666</v>
      </c>
      <c r="L192" s="266">
        <v>10223.633333333333</v>
      </c>
      <c r="M192" s="267">
        <v>10033.4</v>
      </c>
      <c r="N192" s="267">
        <v>9878.9500000000007</v>
      </c>
      <c r="O192" s="267">
        <v>2240600</v>
      </c>
      <c r="P192" s="268">
        <v>2.3993418947945707E-2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612.15</v>
      </c>
      <c r="F193" s="264">
        <v>610.08333333333337</v>
      </c>
      <c r="G193" s="266">
        <v>605.76666666666677</v>
      </c>
      <c r="H193" s="266">
        <v>599.38333333333344</v>
      </c>
      <c r="I193" s="266">
        <v>595.06666666666683</v>
      </c>
      <c r="J193" s="266">
        <v>616.4666666666667</v>
      </c>
      <c r="K193" s="266">
        <v>620.7833333333333</v>
      </c>
      <c r="L193" s="266">
        <v>627.16666666666663</v>
      </c>
      <c r="M193" s="267">
        <v>614.4</v>
      </c>
      <c r="N193" s="267">
        <v>603.70000000000005</v>
      </c>
      <c r="O193" s="267">
        <v>30089800</v>
      </c>
      <c r="P193" s="268">
        <v>-2.0316600355540507E-2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257.35000000000002</v>
      </c>
      <c r="F194" s="264">
        <v>257.76666666666665</v>
      </c>
      <c r="G194" s="266">
        <v>254.5333333333333</v>
      </c>
      <c r="H194" s="266">
        <v>251.71666666666664</v>
      </c>
      <c r="I194" s="266">
        <v>248.48333333333329</v>
      </c>
      <c r="J194" s="266">
        <v>260.58333333333331</v>
      </c>
      <c r="K194" s="266">
        <v>263.81666666666666</v>
      </c>
      <c r="L194" s="266">
        <v>266.63333333333333</v>
      </c>
      <c r="M194" s="267">
        <v>261</v>
      </c>
      <c r="N194" s="267">
        <v>254.95</v>
      </c>
      <c r="O194" s="267">
        <v>93729600</v>
      </c>
      <c r="P194" s="268">
        <v>-9.4772706136976581E-3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865.05</v>
      </c>
      <c r="F195" s="264">
        <v>866.41666666666663</v>
      </c>
      <c r="G195" s="266">
        <v>857.83333333333326</v>
      </c>
      <c r="H195" s="266">
        <v>850.61666666666667</v>
      </c>
      <c r="I195" s="266">
        <v>842.0333333333333</v>
      </c>
      <c r="J195" s="266">
        <v>873.63333333333321</v>
      </c>
      <c r="K195" s="266">
        <v>882.21666666666647</v>
      </c>
      <c r="L195" s="266">
        <v>889.43333333333317</v>
      </c>
      <c r="M195" s="267">
        <v>875</v>
      </c>
      <c r="N195" s="267">
        <v>859.2</v>
      </c>
      <c r="O195" s="267">
        <v>11304600</v>
      </c>
      <c r="P195" s="268">
        <v>3.5390448975105786E-2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448</v>
      </c>
      <c r="F196" s="264">
        <v>445.01666666666665</v>
      </c>
      <c r="G196" s="266">
        <v>438.13333333333333</v>
      </c>
      <c r="H196" s="266">
        <v>428.26666666666665</v>
      </c>
      <c r="I196" s="266">
        <v>421.38333333333333</v>
      </c>
      <c r="J196" s="266">
        <v>454.88333333333333</v>
      </c>
      <c r="K196" s="266">
        <v>461.76666666666665</v>
      </c>
      <c r="L196" s="266">
        <v>471.63333333333333</v>
      </c>
      <c r="M196" s="267">
        <v>451.9</v>
      </c>
      <c r="N196" s="267">
        <v>435.15</v>
      </c>
      <c r="O196" s="267">
        <v>49924500</v>
      </c>
      <c r="P196" s="268">
        <v>-1.8055760436642573E-2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278.05</v>
      </c>
      <c r="F197" s="264">
        <v>279.66666666666669</v>
      </c>
      <c r="G197" s="266">
        <v>272.13333333333338</v>
      </c>
      <c r="H197" s="266">
        <v>266.2166666666667</v>
      </c>
      <c r="I197" s="266">
        <v>258.68333333333339</v>
      </c>
      <c r="J197" s="266">
        <v>285.58333333333337</v>
      </c>
      <c r="K197" s="266">
        <v>293.11666666666667</v>
      </c>
      <c r="L197" s="266">
        <v>299.03333333333336</v>
      </c>
      <c r="M197" s="267">
        <v>287.2</v>
      </c>
      <c r="N197" s="267">
        <v>273.75</v>
      </c>
      <c r="O197" s="267">
        <v>97590000</v>
      </c>
      <c r="P197" s="268">
        <v>-5.5211873021405129E-2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648.4</v>
      </c>
      <c r="F198" s="264">
        <v>648.91666666666663</v>
      </c>
      <c r="G198" s="266">
        <v>644.83333333333326</v>
      </c>
      <c r="H198" s="266">
        <v>641.26666666666665</v>
      </c>
      <c r="I198" s="266">
        <v>637.18333333333328</v>
      </c>
      <c r="J198" s="266">
        <v>652.48333333333323</v>
      </c>
      <c r="K198" s="266">
        <v>656.56666666666649</v>
      </c>
      <c r="L198" s="266">
        <v>660.13333333333321</v>
      </c>
      <c r="M198" s="267">
        <v>653</v>
      </c>
      <c r="N198" s="267">
        <v>645.35</v>
      </c>
      <c r="O198" s="267">
        <v>7284600</v>
      </c>
      <c r="P198" s="268">
        <v>-1.4009014496284566E-2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45278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0" t="s">
        <v>16</v>
      </c>
      <c r="B8" s="342"/>
      <c r="C8" s="345" t="s">
        <v>20</v>
      </c>
      <c r="D8" s="345" t="s">
        <v>21</v>
      </c>
      <c r="E8" s="337" t="s">
        <v>22</v>
      </c>
      <c r="F8" s="338"/>
      <c r="G8" s="339"/>
      <c r="H8" s="337" t="s">
        <v>23</v>
      </c>
      <c r="I8" s="338"/>
      <c r="J8" s="339"/>
      <c r="K8" s="26"/>
      <c r="L8" s="48"/>
      <c r="M8" s="48"/>
      <c r="N8" s="1"/>
      <c r="O8" s="1"/>
    </row>
    <row r="9" spans="1:15" ht="36" customHeight="1">
      <c r="A9" s="341"/>
      <c r="B9" s="344"/>
      <c r="C9" s="344"/>
      <c r="D9" s="3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21456.65</v>
      </c>
      <c r="D10" s="34">
        <v>21394.75</v>
      </c>
      <c r="E10" s="34">
        <v>21297.200000000001</v>
      </c>
      <c r="F10" s="34">
        <v>21137.75</v>
      </c>
      <c r="G10" s="34">
        <v>21040.2</v>
      </c>
      <c r="H10" s="34">
        <v>21554.2</v>
      </c>
      <c r="I10" s="34">
        <v>21651.750000000004</v>
      </c>
      <c r="J10" s="34">
        <v>21811.200000000001</v>
      </c>
      <c r="K10" s="34">
        <v>21492.3</v>
      </c>
      <c r="L10" s="34">
        <v>21235.3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48143.55</v>
      </c>
      <c r="D11" s="34">
        <v>47998.783333333333</v>
      </c>
      <c r="E11" s="34">
        <v>47777.616666666669</v>
      </c>
      <c r="F11" s="34">
        <v>47411.683333333334</v>
      </c>
      <c r="G11" s="34">
        <v>47190.51666666667</v>
      </c>
      <c r="H11" s="34">
        <v>48364.716666666667</v>
      </c>
      <c r="I11" s="34">
        <v>48585.883333333339</v>
      </c>
      <c r="J11" s="34">
        <v>48951.816666666666</v>
      </c>
      <c r="K11" s="34">
        <v>48219.95</v>
      </c>
      <c r="L11" s="34">
        <v>47632.85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4682.3</v>
      </c>
      <c r="D12" s="36">
        <v>4656.0999999999995</v>
      </c>
      <c r="E12" s="36">
        <v>4619.6999999999989</v>
      </c>
      <c r="F12" s="36">
        <v>4557.0999999999995</v>
      </c>
      <c r="G12" s="36">
        <v>4520.6999999999989</v>
      </c>
      <c r="H12" s="36">
        <v>4718.6999999999989</v>
      </c>
      <c r="I12" s="36">
        <v>4755.0999999999985</v>
      </c>
      <c r="J12" s="36">
        <v>4817.6999999999989</v>
      </c>
      <c r="K12" s="36">
        <v>4692.5</v>
      </c>
      <c r="L12" s="36">
        <v>4593.5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7141.3</v>
      </c>
      <c r="D13" s="36">
        <v>7127.5</v>
      </c>
      <c r="E13" s="36">
        <v>7103.2</v>
      </c>
      <c r="F13" s="36">
        <v>7065.0999999999995</v>
      </c>
      <c r="G13" s="36">
        <v>7040.7999999999993</v>
      </c>
      <c r="H13" s="36">
        <v>7165.6</v>
      </c>
      <c r="I13" s="36">
        <v>7189.9</v>
      </c>
      <c r="J13" s="36">
        <v>7228.0000000000009</v>
      </c>
      <c r="K13" s="36">
        <v>7151.8</v>
      </c>
      <c r="L13" s="36">
        <v>7089.4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35782.449999999997</v>
      </c>
      <c r="D14" s="36">
        <v>35385.866666666661</v>
      </c>
      <c r="E14" s="36">
        <v>34824.133333333324</v>
      </c>
      <c r="F14" s="36">
        <v>33865.816666666666</v>
      </c>
      <c r="G14" s="36">
        <v>33304.083333333328</v>
      </c>
      <c r="H14" s="36">
        <v>36344.18333333332</v>
      </c>
      <c r="I14" s="36">
        <v>36905.916666666657</v>
      </c>
      <c r="J14" s="36">
        <v>37864.233333333315</v>
      </c>
      <c r="K14" s="36">
        <v>35947.599999999999</v>
      </c>
      <c r="L14" s="36">
        <v>34427.550000000003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7626.9</v>
      </c>
      <c r="D15" s="36">
        <v>7605.1333333333341</v>
      </c>
      <c r="E15" s="36">
        <v>7556.6166666666686</v>
      </c>
      <c r="F15" s="36">
        <v>7486.3333333333348</v>
      </c>
      <c r="G15" s="36">
        <v>7437.8166666666693</v>
      </c>
      <c r="H15" s="36">
        <v>7675.4166666666679</v>
      </c>
      <c r="I15" s="36">
        <v>7723.9333333333325</v>
      </c>
      <c r="J15" s="36">
        <v>7794.2166666666672</v>
      </c>
      <c r="K15" s="36">
        <v>7653.65</v>
      </c>
      <c r="L15" s="36">
        <v>7534.85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13029.35</v>
      </c>
      <c r="D16" s="36">
        <v>13032.916666666666</v>
      </c>
      <c r="E16" s="36">
        <v>12993.333333333332</v>
      </c>
      <c r="F16" s="36">
        <v>12957.316666666666</v>
      </c>
      <c r="G16" s="36">
        <v>12917.733333333332</v>
      </c>
      <c r="H16" s="36">
        <v>13068.933333333332</v>
      </c>
      <c r="I16" s="36">
        <v>13108.516666666665</v>
      </c>
      <c r="J16" s="36">
        <v>13144.533333333333</v>
      </c>
      <c r="K16" s="36">
        <v>13072.5</v>
      </c>
      <c r="L16" s="36">
        <v>12996.9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4835.1000000000004</v>
      </c>
      <c r="D17" s="36">
        <v>4842.7500000000009</v>
      </c>
      <c r="E17" s="36">
        <v>4755.9500000000016</v>
      </c>
      <c r="F17" s="36">
        <v>4676.8000000000011</v>
      </c>
      <c r="G17" s="36">
        <v>4590.0000000000018</v>
      </c>
      <c r="H17" s="36">
        <v>4921.9000000000015</v>
      </c>
      <c r="I17" s="36">
        <v>5008.7000000000007</v>
      </c>
      <c r="J17" s="36">
        <v>5087.8500000000013</v>
      </c>
      <c r="K17" s="31">
        <v>4929.55</v>
      </c>
      <c r="L17" s="31">
        <v>4763.6000000000004</v>
      </c>
      <c r="M17" s="31">
        <v>3.7189899999999998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22694.799999999999</v>
      </c>
      <c r="D18" s="36">
        <v>22715.283333333336</v>
      </c>
      <c r="E18" s="36">
        <v>22589.516666666674</v>
      </c>
      <c r="F18" s="36">
        <v>22484.233333333337</v>
      </c>
      <c r="G18" s="36">
        <v>22358.466666666674</v>
      </c>
      <c r="H18" s="36">
        <v>22820.566666666673</v>
      </c>
      <c r="I18" s="36">
        <v>22946.333333333336</v>
      </c>
      <c r="J18" s="36">
        <v>23051.616666666672</v>
      </c>
      <c r="K18" s="31">
        <v>22841.05</v>
      </c>
      <c r="L18" s="31">
        <v>22610</v>
      </c>
      <c r="M18" s="31">
        <v>0.11975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165.6</v>
      </c>
      <c r="D19" s="36">
        <v>166.08333333333334</v>
      </c>
      <c r="E19" s="36">
        <v>164.51666666666668</v>
      </c>
      <c r="F19" s="36">
        <v>163.43333333333334</v>
      </c>
      <c r="G19" s="36">
        <v>161.86666666666667</v>
      </c>
      <c r="H19" s="36">
        <v>167.16666666666669</v>
      </c>
      <c r="I19" s="36">
        <v>168.73333333333335</v>
      </c>
      <c r="J19" s="36">
        <v>169.81666666666669</v>
      </c>
      <c r="K19" s="31">
        <v>167.65</v>
      </c>
      <c r="L19" s="31">
        <v>165</v>
      </c>
      <c r="M19" s="31">
        <v>34.579090000000001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232.6</v>
      </c>
      <c r="D20" s="36">
        <v>233.20000000000002</v>
      </c>
      <c r="E20" s="36">
        <v>228.80000000000004</v>
      </c>
      <c r="F20" s="36">
        <v>225.00000000000003</v>
      </c>
      <c r="G20" s="36">
        <v>220.60000000000005</v>
      </c>
      <c r="H20" s="36">
        <v>237.00000000000003</v>
      </c>
      <c r="I20" s="36">
        <v>241.4</v>
      </c>
      <c r="J20" s="36">
        <v>245.20000000000002</v>
      </c>
      <c r="K20" s="31">
        <v>237.6</v>
      </c>
      <c r="L20" s="31">
        <v>229.4</v>
      </c>
      <c r="M20" s="31">
        <v>35.647709999999996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2212.35</v>
      </c>
      <c r="D21" s="36">
        <v>2219.9500000000003</v>
      </c>
      <c r="E21" s="36">
        <v>2198.4000000000005</v>
      </c>
      <c r="F21" s="36">
        <v>2184.4500000000003</v>
      </c>
      <c r="G21" s="36">
        <v>2162.9000000000005</v>
      </c>
      <c r="H21" s="36">
        <v>2233.9000000000005</v>
      </c>
      <c r="I21" s="36">
        <v>2255.4500000000007</v>
      </c>
      <c r="J21" s="36">
        <v>2269.4000000000005</v>
      </c>
      <c r="K21" s="31">
        <v>2241.5</v>
      </c>
      <c r="L21" s="31">
        <v>2206</v>
      </c>
      <c r="M21" s="31">
        <v>3.62643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2991.8</v>
      </c>
      <c r="D22" s="36">
        <v>2961.9</v>
      </c>
      <c r="E22" s="36">
        <v>2923.8</v>
      </c>
      <c r="F22" s="36">
        <v>2855.8</v>
      </c>
      <c r="G22" s="36">
        <v>2817.7000000000003</v>
      </c>
      <c r="H22" s="36">
        <v>3029.9</v>
      </c>
      <c r="I22" s="36">
        <v>3067.9999999999995</v>
      </c>
      <c r="J22" s="36">
        <v>3136</v>
      </c>
      <c r="K22" s="31">
        <v>3000</v>
      </c>
      <c r="L22" s="31">
        <v>2893.9</v>
      </c>
      <c r="M22" s="31">
        <v>49.214840000000002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1526.65</v>
      </c>
      <c r="D23" s="36">
        <v>1523.0166666666667</v>
      </c>
      <c r="E23" s="36">
        <v>1505.0333333333333</v>
      </c>
      <c r="F23" s="36">
        <v>1483.4166666666667</v>
      </c>
      <c r="G23" s="36">
        <v>1465.4333333333334</v>
      </c>
      <c r="H23" s="36">
        <v>1544.6333333333332</v>
      </c>
      <c r="I23" s="36">
        <v>1562.6166666666663</v>
      </c>
      <c r="J23" s="36">
        <v>1584.2333333333331</v>
      </c>
      <c r="K23" s="31">
        <v>1541</v>
      </c>
      <c r="L23" s="31">
        <v>1501.4</v>
      </c>
      <c r="M23" s="31">
        <v>16.986219999999999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1078.55</v>
      </c>
      <c r="D24" s="36">
        <v>1077.3666666666668</v>
      </c>
      <c r="E24" s="36">
        <v>1068.2333333333336</v>
      </c>
      <c r="F24" s="36">
        <v>1057.9166666666667</v>
      </c>
      <c r="G24" s="36">
        <v>1048.7833333333335</v>
      </c>
      <c r="H24" s="36">
        <v>1087.6833333333336</v>
      </c>
      <c r="I24" s="36">
        <v>1096.8166666666668</v>
      </c>
      <c r="J24" s="36">
        <v>1107.1333333333337</v>
      </c>
      <c r="K24" s="31">
        <v>1086.5</v>
      </c>
      <c r="L24" s="31">
        <v>1067.05</v>
      </c>
      <c r="M24" s="31">
        <v>116.72787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538.85</v>
      </c>
      <c r="D25" s="36">
        <v>534.98333333333323</v>
      </c>
      <c r="E25" s="36">
        <v>523.46666666666647</v>
      </c>
      <c r="F25" s="36">
        <v>508.08333333333326</v>
      </c>
      <c r="G25" s="36">
        <v>496.56666666666649</v>
      </c>
      <c r="H25" s="36">
        <v>550.36666666666645</v>
      </c>
      <c r="I25" s="36">
        <v>561.8833333333331</v>
      </c>
      <c r="J25" s="36">
        <v>577.26666666666642</v>
      </c>
      <c r="K25" s="31">
        <v>546.5</v>
      </c>
      <c r="L25" s="31">
        <v>519.6</v>
      </c>
      <c r="M25" s="31">
        <v>104.93441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4919.3500000000004</v>
      </c>
      <c r="D26" s="36">
        <v>4906.916666666667</v>
      </c>
      <c r="E26" s="36">
        <v>4803.9833333333336</v>
      </c>
      <c r="F26" s="36">
        <v>4688.6166666666668</v>
      </c>
      <c r="G26" s="36">
        <v>4585.6833333333334</v>
      </c>
      <c r="H26" s="36">
        <v>5022.2833333333338</v>
      </c>
      <c r="I26" s="36">
        <v>5125.2166666666662</v>
      </c>
      <c r="J26" s="36">
        <v>5240.5833333333339</v>
      </c>
      <c r="K26" s="31">
        <v>5009.8500000000004</v>
      </c>
      <c r="L26" s="31">
        <v>4791.55</v>
      </c>
      <c r="M26" s="31">
        <v>19.257370000000002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522.4</v>
      </c>
      <c r="D27" s="36">
        <v>522.1</v>
      </c>
      <c r="E27" s="36">
        <v>514.80000000000007</v>
      </c>
      <c r="F27" s="36">
        <v>507.20000000000005</v>
      </c>
      <c r="G27" s="36">
        <v>499.90000000000009</v>
      </c>
      <c r="H27" s="36">
        <v>529.70000000000005</v>
      </c>
      <c r="I27" s="36">
        <v>537</v>
      </c>
      <c r="J27" s="36">
        <v>544.6</v>
      </c>
      <c r="K27" s="31">
        <v>529.4</v>
      </c>
      <c r="L27" s="31">
        <v>514.5</v>
      </c>
      <c r="M27" s="31">
        <v>57.779670000000003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5551.2</v>
      </c>
      <c r="D28" s="36">
        <v>5546.4000000000005</v>
      </c>
      <c r="E28" s="36">
        <v>5504.8000000000011</v>
      </c>
      <c r="F28" s="36">
        <v>5458.4000000000005</v>
      </c>
      <c r="G28" s="36">
        <v>5416.8000000000011</v>
      </c>
      <c r="H28" s="36">
        <v>5592.8000000000011</v>
      </c>
      <c r="I28" s="36">
        <v>5634.4000000000015</v>
      </c>
      <c r="J28" s="36">
        <v>5680.8000000000011</v>
      </c>
      <c r="K28" s="31">
        <v>5588</v>
      </c>
      <c r="L28" s="31">
        <v>5500</v>
      </c>
      <c r="M28" s="31">
        <v>3.4975800000000001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450.55</v>
      </c>
      <c r="D29" s="36">
        <v>454.25</v>
      </c>
      <c r="E29" s="36">
        <v>442.75</v>
      </c>
      <c r="F29" s="36">
        <v>434.95</v>
      </c>
      <c r="G29" s="36">
        <v>423.45</v>
      </c>
      <c r="H29" s="36">
        <v>462.05</v>
      </c>
      <c r="I29" s="36">
        <v>473.55</v>
      </c>
      <c r="J29" s="36">
        <v>481.35</v>
      </c>
      <c r="K29" s="31">
        <v>465.75</v>
      </c>
      <c r="L29" s="31">
        <v>446.45</v>
      </c>
      <c r="M29" s="31">
        <v>28.537489999999998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174.3</v>
      </c>
      <c r="D30" s="36">
        <v>174.9</v>
      </c>
      <c r="E30" s="36">
        <v>173.15</v>
      </c>
      <c r="F30" s="36">
        <v>172</v>
      </c>
      <c r="G30" s="36">
        <v>170.25</v>
      </c>
      <c r="H30" s="36">
        <v>176.05</v>
      </c>
      <c r="I30" s="36">
        <v>177.8</v>
      </c>
      <c r="J30" s="36">
        <v>178.95000000000002</v>
      </c>
      <c r="K30" s="31">
        <v>176.65</v>
      </c>
      <c r="L30" s="31">
        <v>173.75</v>
      </c>
      <c r="M30" s="31">
        <v>131.55056999999999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3313.9</v>
      </c>
      <c r="D31" s="36">
        <v>3294.0833333333335</v>
      </c>
      <c r="E31" s="36">
        <v>3261.8166666666671</v>
      </c>
      <c r="F31" s="36">
        <v>3209.7333333333336</v>
      </c>
      <c r="G31" s="36">
        <v>3177.4666666666672</v>
      </c>
      <c r="H31" s="36">
        <v>3346.166666666667</v>
      </c>
      <c r="I31" s="36">
        <v>3378.4333333333334</v>
      </c>
      <c r="J31" s="36">
        <v>3430.5166666666669</v>
      </c>
      <c r="K31" s="31">
        <v>3326.35</v>
      </c>
      <c r="L31" s="31">
        <v>3242</v>
      </c>
      <c r="M31" s="31">
        <v>16.316870000000002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1960.5</v>
      </c>
      <c r="D32" s="36">
        <v>1962.4666666666665</v>
      </c>
      <c r="E32" s="36">
        <v>1948.2833333333328</v>
      </c>
      <c r="F32" s="36">
        <v>1936.0666666666664</v>
      </c>
      <c r="G32" s="36">
        <v>1921.8833333333328</v>
      </c>
      <c r="H32" s="36">
        <v>1974.6833333333329</v>
      </c>
      <c r="I32" s="36">
        <v>1988.8666666666668</v>
      </c>
      <c r="J32" s="36">
        <v>2001.083333333333</v>
      </c>
      <c r="K32" s="31">
        <v>1976.65</v>
      </c>
      <c r="L32" s="31">
        <v>1950.25</v>
      </c>
      <c r="M32" s="31">
        <v>3.9554800000000001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1046.95</v>
      </c>
      <c r="D33" s="36">
        <v>1055.6666666666667</v>
      </c>
      <c r="E33" s="36">
        <v>1026.3333333333335</v>
      </c>
      <c r="F33" s="36">
        <v>1005.7166666666667</v>
      </c>
      <c r="G33" s="36">
        <v>976.38333333333344</v>
      </c>
      <c r="H33" s="36">
        <v>1076.2833333333335</v>
      </c>
      <c r="I33" s="36">
        <v>1105.616666666667</v>
      </c>
      <c r="J33" s="36">
        <v>1126.2333333333336</v>
      </c>
      <c r="K33" s="31">
        <v>1085</v>
      </c>
      <c r="L33" s="31">
        <v>1035.05</v>
      </c>
      <c r="M33" s="31">
        <v>55.678469999999997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758.3</v>
      </c>
      <c r="D34" s="36">
        <v>759.2833333333333</v>
      </c>
      <c r="E34" s="36">
        <v>749.11666666666656</v>
      </c>
      <c r="F34" s="36">
        <v>739.93333333333328</v>
      </c>
      <c r="G34" s="36">
        <v>729.76666666666654</v>
      </c>
      <c r="H34" s="36">
        <v>768.46666666666658</v>
      </c>
      <c r="I34" s="36">
        <v>778.63333333333333</v>
      </c>
      <c r="J34" s="36">
        <v>787.81666666666661</v>
      </c>
      <c r="K34" s="31">
        <v>769.45</v>
      </c>
      <c r="L34" s="31">
        <v>750.1</v>
      </c>
      <c r="M34" s="31">
        <v>22.52891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1026.4000000000001</v>
      </c>
      <c r="D35" s="36">
        <v>1033.2833333333333</v>
      </c>
      <c r="E35" s="36">
        <v>1016.2166666666667</v>
      </c>
      <c r="F35" s="36">
        <v>1006.0333333333334</v>
      </c>
      <c r="G35" s="36">
        <v>988.96666666666681</v>
      </c>
      <c r="H35" s="36">
        <v>1043.4666666666667</v>
      </c>
      <c r="I35" s="36">
        <v>1060.5333333333333</v>
      </c>
      <c r="J35" s="36">
        <v>1070.7166666666665</v>
      </c>
      <c r="K35" s="31">
        <v>1050.3499999999999</v>
      </c>
      <c r="L35" s="31">
        <v>1023.1</v>
      </c>
      <c r="M35" s="31">
        <v>19.067730000000001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369.25</v>
      </c>
      <c r="D36" s="36">
        <v>370.2833333333333</v>
      </c>
      <c r="E36" s="36">
        <v>366.66666666666663</v>
      </c>
      <c r="F36" s="36">
        <v>364.08333333333331</v>
      </c>
      <c r="G36" s="36">
        <v>360.46666666666664</v>
      </c>
      <c r="H36" s="36">
        <v>372.86666666666662</v>
      </c>
      <c r="I36" s="36">
        <v>376.48333333333329</v>
      </c>
      <c r="J36" s="36">
        <v>379.06666666666661</v>
      </c>
      <c r="K36" s="31">
        <v>373.9</v>
      </c>
      <c r="L36" s="31">
        <v>367.7</v>
      </c>
      <c r="M36" s="31">
        <v>19.649380000000001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1120.3499999999999</v>
      </c>
      <c r="D37" s="36">
        <v>1118.9333333333332</v>
      </c>
      <c r="E37" s="36">
        <v>1110.0166666666664</v>
      </c>
      <c r="F37" s="36">
        <v>1099.6833333333332</v>
      </c>
      <c r="G37" s="36">
        <v>1090.7666666666664</v>
      </c>
      <c r="H37" s="36">
        <v>1129.2666666666664</v>
      </c>
      <c r="I37" s="36">
        <v>1138.1833333333329</v>
      </c>
      <c r="J37" s="36">
        <v>1148.5166666666664</v>
      </c>
      <c r="K37" s="31">
        <v>1127.8499999999999</v>
      </c>
      <c r="L37" s="31">
        <v>1108.5999999999999</v>
      </c>
      <c r="M37" s="31">
        <v>120.4841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6275.2</v>
      </c>
      <c r="D38" s="36">
        <v>6311.1499999999987</v>
      </c>
      <c r="E38" s="36">
        <v>6220.1999999999971</v>
      </c>
      <c r="F38" s="36">
        <v>6165.199999999998</v>
      </c>
      <c r="G38" s="36">
        <v>6074.2499999999964</v>
      </c>
      <c r="H38" s="36">
        <v>6366.1499999999978</v>
      </c>
      <c r="I38" s="36">
        <v>6457.1</v>
      </c>
      <c r="J38" s="36">
        <v>6512.0999999999985</v>
      </c>
      <c r="K38" s="31">
        <v>6402.1</v>
      </c>
      <c r="L38" s="31">
        <v>6256.15</v>
      </c>
      <c r="M38" s="31">
        <v>5.5352199999999998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1733.15</v>
      </c>
      <c r="D39" s="36">
        <v>1730.9666666666665</v>
      </c>
      <c r="E39" s="36">
        <v>1720.9333333333329</v>
      </c>
      <c r="F39" s="36">
        <v>1708.7166666666665</v>
      </c>
      <c r="G39" s="36">
        <v>1698.6833333333329</v>
      </c>
      <c r="H39" s="36">
        <v>1743.1833333333329</v>
      </c>
      <c r="I39" s="36">
        <v>1753.2166666666662</v>
      </c>
      <c r="J39" s="36">
        <v>1765.4333333333329</v>
      </c>
      <c r="K39" s="31">
        <v>1741</v>
      </c>
      <c r="L39" s="31">
        <v>1718.75</v>
      </c>
      <c r="M39" s="31">
        <v>14.86079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7969.8</v>
      </c>
      <c r="D40" s="36">
        <v>8074.5166666666664</v>
      </c>
      <c r="E40" s="36">
        <v>7779.0333333333328</v>
      </c>
      <c r="F40" s="36">
        <v>7588.2666666666664</v>
      </c>
      <c r="G40" s="36">
        <v>7292.7833333333328</v>
      </c>
      <c r="H40" s="36">
        <v>8265.2833333333328</v>
      </c>
      <c r="I40" s="36">
        <v>8560.7666666666664</v>
      </c>
      <c r="J40" s="36">
        <v>8751.5333333333328</v>
      </c>
      <c r="K40" s="31">
        <v>8370</v>
      </c>
      <c r="L40" s="31">
        <v>7883.75</v>
      </c>
      <c r="M40" s="31">
        <v>0.75532999999999995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7515.05</v>
      </c>
      <c r="D41" s="36">
        <v>7496.3166666666666</v>
      </c>
      <c r="E41" s="36">
        <v>7463.7333333333336</v>
      </c>
      <c r="F41" s="36">
        <v>7412.416666666667</v>
      </c>
      <c r="G41" s="36">
        <v>7379.8333333333339</v>
      </c>
      <c r="H41" s="36">
        <v>7547.6333333333332</v>
      </c>
      <c r="I41" s="36">
        <v>7580.2166666666672</v>
      </c>
      <c r="J41" s="36">
        <v>7631.5333333333328</v>
      </c>
      <c r="K41" s="31">
        <v>7528.9</v>
      </c>
      <c r="L41" s="31">
        <v>7445</v>
      </c>
      <c r="M41" s="31">
        <v>11.739380000000001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2571.1999999999998</v>
      </c>
      <c r="D42" s="36">
        <v>2589.0666666666666</v>
      </c>
      <c r="E42" s="36">
        <v>2546.1333333333332</v>
      </c>
      <c r="F42" s="36">
        <v>2521.0666666666666</v>
      </c>
      <c r="G42" s="36">
        <v>2478.1333333333332</v>
      </c>
      <c r="H42" s="36">
        <v>2614.1333333333332</v>
      </c>
      <c r="I42" s="36">
        <v>2657.0666666666666</v>
      </c>
      <c r="J42" s="36">
        <v>2682.1333333333332</v>
      </c>
      <c r="K42" s="31">
        <v>2632</v>
      </c>
      <c r="L42" s="31">
        <v>2564</v>
      </c>
      <c r="M42" s="31">
        <v>1.6893400000000001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253.8</v>
      </c>
      <c r="D43" s="36">
        <v>251.33333333333334</v>
      </c>
      <c r="E43" s="36">
        <v>246.9666666666667</v>
      </c>
      <c r="F43" s="36">
        <v>240.13333333333335</v>
      </c>
      <c r="G43" s="36">
        <v>235.76666666666671</v>
      </c>
      <c r="H43" s="36">
        <v>258.16666666666669</v>
      </c>
      <c r="I43" s="36">
        <v>262.5333333333333</v>
      </c>
      <c r="J43" s="36">
        <v>269.36666666666667</v>
      </c>
      <c r="K43" s="31">
        <v>255.7</v>
      </c>
      <c r="L43" s="31">
        <v>244.5</v>
      </c>
      <c r="M43" s="31">
        <v>305.16701999999998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224.7</v>
      </c>
      <c r="D44" s="36">
        <v>223.25</v>
      </c>
      <c r="E44" s="36">
        <v>220.1</v>
      </c>
      <c r="F44" s="36">
        <v>215.5</v>
      </c>
      <c r="G44" s="36">
        <v>212.35</v>
      </c>
      <c r="H44" s="36">
        <v>227.85</v>
      </c>
      <c r="I44" s="36">
        <v>230.99999999999997</v>
      </c>
      <c r="J44" s="36">
        <v>235.6</v>
      </c>
      <c r="K44" s="31">
        <v>226.4</v>
      </c>
      <c r="L44" s="31">
        <v>218.65</v>
      </c>
      <c r="M44" s="31">
        <v>233.78701000000001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112.55</v>
      </c>
      <c r="D45" s="36">
        <v>112.06666666666666</v>
      </c>
      <c r="E45" s="36">
        <v>110.33333333333333</v>
      </c>
      <c r="F45" s="36">
        <v>108.11666666666666</v>
      </c>
      <c r="G45" s="36">
        <v>106.38333333333333</v>
      </c>
      <c r="H45" s="36">
        <v>114.28333333333333</v>
      </c>
      <c r="I45" s="36">
        <v>116.01666666666668</v>
      </c>
      <c r="J45" s="36">
        <v>118.23333333333333</v>
      </c>
      <c r="K45" s="31">
        <v>113.8</v>
      </c>
      <c r="L45" s="31">
        <v>109.85</v>
      </c>
      <c r="M45" s="31">
        <v>406.33749999999998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1646.65</v>
      </c>
      <c r="D46" s="36">
        <v>1655.3</v>
      </c>
      <c r="E46" s="36">
        <v>1630.6</v>
      </c>
      <c r="F46" s="36">
        <v>1614.55</v>
      </c>
      <c r="G46" s="36">
        <v>1589.85</v>
      </c>
      <c r="H46" s="36">
        <v>1671.35</v>
      </c>
      <c r="I46" s="36">
        <v>1696.0500000000002</v>
      </c>
      <c r="J46" s="36">
        <v>1712.1</v>
      </c>
      <c r="K46" s="31">
        <v>1680</v>
      </c>
      <c r="L46" s="31">
        <v>1639.25</v>
      </c>
      <c r="M46" s="31">
        <v>4.3641899999999998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169.05</v>
      </c>
      <c r="D47" s="36">
        <v>168.16666666666666</v>
      </c>
      <c r="E47" s="36">
        <v>166.13333333333333</v>
      </c>
      <c r="F47" s="36">
        <v>163.21666666666667</v>
      </c>
      <c r="G47" s="36">
        <v>161.18333333333334</v>
      </c>
      <c r="H47" s="36">
        <v>171.08333333333331</v>
      </c>
      <c r="I47" s="36">
        <v>173.11666666666667</v>
      </c>
      <c r="J47" s="36">
        <v>176.0333333333333</v>
      </c>
      <c r="K47" s="31">
        <v>170.2</v>
      </c>
      <c r="L47" s="31">
        <v>165.25</v>
      </c>
      <c r="M47" s="31">
        <v>397.66631000000001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585.79999999999995</v>
      </c>
      <c r="D48" s="36">
        <v>584.5333333333333</v>
      </c>
      <c r="E48" s="36">
        <v>579.36666666666656</v>
      </c>
      <c r="F48" s="36">
        <v>572.93333333333328</v>
      </c>
      <c r="G48" s="36">
        <v>567.76666666666654</v>
      </c>
      <c r="H48" s="36">
        <v>590.96666666666658</v>
      </c>
      <c r="I48" s="36">
        <v>596.13333333333333</v>
      </c>
      <c r="J48" s="36">
        <v>602.56666666666661</v>
      </c>
      <c r="K48" s="31">
        <v>589.70000000000005</v>
      </c>
      <c r="L48" s="31">
        <v>578.1</v>
      </c>
      <c r="M48" s="31">
        <v>16.022670000000002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1196.7</v>
      </c>
      <c r="D49" s="36">
        <v>1196.5666666666666</v>
      </c>
      <c r="E49" s="36">
        <v>1188.1333333333332</v>
      </c>
      <c r="F49" s="36">
        <v>1179.5666666666666</v>
      </c>
      <c r="G49" s="36">
        <v>1171.1333333333332</v>
      </c>
      <c r="H49" s="36">
        <v>1205.1333333333332</v>
      </c>
      <c r="I49" s="36">
        <v>1213.5666666666666</v>
      </c>
      <c r="J49" s="36">
        <v>1222.1333333333332</v>
      </c>
      <c r="K49" s="31">
        <v>1205</v>
      </c>
      <c r="L49" s="31">
        <v>1188</v>
      </c>
      <c r="M49" s="31">
        <v>4.86937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992.55</v>
      </c>
      <c r="D50" s="36">
        <v>997.2166666666667</v>
      </c>
      <c r="E50" s="36">
        <v>983.58333333333337</v>
      </c>
      <c r="F50" s="36">
        <v>974.61666666666667</v>
      </c>
      <c r="G50" s="36">
        <v>960.98333333333335</v>
      </c>
      <c r="H50" s="36">
        <v>1006.1833333333334</v>
      </c>
      <c r="I50" s="36">
        <v>1019.8166666666666</v>
      </c>
      <c r="J50" s="36">
        <v>1028.7833333333333</v>
      </c>
      <c r="K50" s="31">
        <v>1010.85</v>
      </c>
      <c r="L50" s="31">
        <v>988.25</v>
      </c>
      <c r="M50" s="31">
        <v>101.19597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181.55</v>
      </c>
      <c r="D51" s="36">
        <v>182.91666666666666</v>
      </c>
      <c r="E51" s="36">
        <v>179.63333333333333</v>
      </c>
      <c r="F51" s="36">
        <v>177.71666666666667</v>
      </c>
      <c r="G51" s="36">
        <v>174.43333333333334</v>
      </c>
      <c r="H51" s="36">
        <v>184.83333333333331</v>
      </c>
      <c r="I51" s="36">
        <v>188.11666666666667</v>
      </c>
      <c r="J51" s="36">
        <v>190.0333333333333</v>
      </c>
      <c r="K51" s="31">
        <v>186.2</v>
      </c>
      <c r="L51" s="31">
        <v>181</v>
      </c>
      <c r="M51" s="31">
        <v>251.57198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251.7</v>
      </c>
      <c r="D52" s="36">
        <v>251.96666666666667</v>
      </c>
      <c r="E52" s="36">
        <v>248.98333333333335</v>
      </c>
      <c r="F52" s="36">
        <v>246.26666666666668</v>
      </c>
      <c r="G52" s="36">
        <v>243.28333333333336</v>
      </c>
      <c r="H52" s="36">
        <v>254.68333333333334</v>
      </c>
      <c r="I52" s="36">
        <v>257.66666666666663</v>
      </c>
      <c r="J52" s="36">
        <v>260.38333333333333</v>
      </c>
      <c r="K52" s="31">
        <v>254.95</v>
      </c>
      <c r="L52" s="31">
        <v>249.25</v>
      </c>
      <c r="M52" s="31">
        <v>68.158929999999998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21708.15</v>
      </c>
      <c r="D53" s="36">
        <v>21845.016666666666</v>
      </c>
      <c r="E53" s="36">
        <v>21526.133333333331</v>
      </c>
      <c r="F53" s="36">
        <v>21344.116666666665</v>
      </c>
      <c r="G53" s="36">
        <v>21025.23333333333</v>
      </c>
      <c r="H53" s="36">
        <v>22027.033333333333</v>
      </c>
      <c r="I53" s="36">
        <v>22345.916666666672</v>
      </c>
      <c r="J53" s="36">
        <v>22527.933333333334</v>
      </c>
      <c r="K53" s="31">
        <v>22163.9</v>
      </c>
      <c r="L53" s="31">
        <v>21663</v>
      </c>
      <c r="M53" s="31">
        <v>0.34392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449</v>
      </c>
      <c r="D54" s="36">
        <v>448.2166666666667</v>
      </c>
      <c r="E54" s="36">
        <v>442.98333333333341</v>
      </c>
      <c r="F54" s="36">
        <v>436.9666666666667</v>
      </c>
      <c r="G54" s="36">
        <v>431.73333333333341</v>
      </c>
      <c r="H54" s="36">
        <v>454.23333333333341</v>
      </c>
      <c r="I54" s="36">
        <v>459.46666666666675</v>
      </c>
      <c r="J54" s="36">
        <v>465.48333333333341</v>
      </c>
      <c r="K54" s="31">
        <v>453.45</v>
      </c>
      <c r="L54" s="31">
        <v>442.2</v>
      </c>
      <c r="M54" s="31">
        <v>110.39574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4913.8999999999996</v>
      </c>
      <c r="D55" s="36">
        <v>4921.416666666667</v>
      </c>
      <c r="E55" s="36">
        <v>4872.9833333333336</v>
      </c>
      <c r="F55" s="36">
        <v>4832.0666666666666</v>
      </c>
      <c r="G55" s="36">
        <v>4783.6333333333332</v>
      </c>
      <c r="H55" s="36">
        <v>4962.3333333333339</v>
      </c>
      <c r="I55" s="36">
        <v>5010.7666666666664</v>
      </c>
      <c r="J55" s="36">
        <v>5051.6833333333343</v>
      </c>
      <c r="K55" s="31">
        <v>4969.8500000000004</v>
      </c>
      <c r="L55" s="31">
        <v>4880.5</v>
      </c>
      <c r="M55" s="31">
        <v>2.1657899999999999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449.15</v>
      </c>
      <c r="D56" s="36">
        <v>447.7</v>
      </c>
      <c r="E56" s="36">
        <v>442.54999999999995</v>
      </c>
      <c r="F56" s="36">
        <v>435.95</v>
      </c>
      <c r="G56" s="36">
        <v>430.79999999999995</v>
      </c>
      <c r="H56" s="36">
        <v>454.29999999999995</v>
      </c>
      <c r="I56" s="36">
        <v>459.44999999999993</v>
      </c>
      <c r="J56" s="36">
        <v>466.04999999999995</v>
      </c>
      <c r="K56" s="31">
        <v>452.85</v>
      </c>
      <c r="L56" s="31">
        <v>441.1</v>
      </c>
      <c r="M56" s="31">
        <v>110.49526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459.65</v>
      </c>
      <c r="D57" s="36">
        <v>459.73333333333329</v>
      </c>
      <c r="E57" s="36">
        <v>455.01666666666659</v>
      </c>
      <c r="F57" s="36">
        <v>450.38333333333333</v>
      </c>
      <c r="G57" s="36">
        <v>445.66666666666663</v>
      </c>
      <c r="H57" s="36">
        <v>464.36666666666656</v>
      </c>
      <c r="I57" s="36">
        <v>469.08333333333326</v>
      </c>
      <c r="J57" s="36">
        <v>473.71666666666653</v>
      </c>
      <c r="K57" s="31">
        <v>464.45</v>
      </c>
      <c r="L57" s="31">
        <v>455.1</v>
      </c>
      <c r="M57" s="31">
        <v>22.264379999999999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1243.8</v>
      </c>
      <c r="D58" s="36">
        <v>1240.0666666666668</v>
      </c>
      <c r="E58" s="36">
        <v>1233.1333333333337</v>
      </c>
      <c r="F58" s="36">
        <v>1222.4666666666669</v>
      </c>
      <c r="G58" s="36">
        <v>1215.5333333333338</v>
      </c>
      <c r="H58" s="36">
        <v>1250.7333333333336</v>
      </c>
      <c r="I58" s="36">
        <v>1257.6666666666665</v>
      </c>
      <c r="J58" s="36">
        <v>1268.3333333333335</v>
      </c>
      <c r="K58" s="31">
        <v>1247</v>
      </c>
      <c r="L58" s="31">
        <v>1229.4000000000001</v>
      </c>
      <c r="M58" s="31">
        <v>21.237549999999999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1207.0999999999999</v>
      </c>
      <c r="D59" s="36">
        <v>1209.1833333333332</v>
      </c>
      <c r="E59" s="36">
        <v>1200.7666666666664</v>
      </c>
      <c r="F59" s="36">
        <v>1194.4333333333332</v>
      </c>
      <c r="G59" s="36">
        <v>1186.0166666666664</v>
      </c>
      <c r="H59" s="36">
        <v>1215.5166666666664</v>
      </c>
      <c r="I59" s="36">
        <v>1223.9333333333329</v>
      </c>
      <c r="J59" s="36">
        <v>1230.2666666666664</v>
      </c>
      <c r="K59" s="31">
        <v>1217.5999999999999</v>
      </c>
      <c r="L59" s="31">
        <v>1202.8499999999999</v>
      </c>
      <c r="M59" s="31">
        <v>19.761119999999998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350</v>
      </c>
      <c r="D60" s="36">
        <v>350.93333333333334</v>
      </c>
      <c r="E60" s="36">
        <v>347.51666666666665</v>
      </c>
      <c r="F60" s="36">
        <v>345.0333333333333</v>
      </c>
      <c r="G60" s="36">
        <v>341.61666666666662</v>
      </c>
      <c r="H60" s="36">
        <v>353.41666666666669</v>
      </c>
      <c r="I60" s="36">
        <v>356.83333333333331</v>
      </c>
      <c r="J60" s="36">
        <v>359.31666666666672</v>
      </c>
      <c r="K60" s="31">
        <v>354.35</v>
      </c>
      <c r="L60" s="31">
        <v>348.45</v>
      </c>
      <c r="M60" s="31">
        <v>143.31890000000001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6439.85</v>
      </c>
      <c r="D61" s="36">
        <v>6381.6333333333341</v>
      </c>
      <c r="E61" s="36">
        <v>6233.2666666666682</v>
      </c>
      <c r="F61" s="36">
        <v>6026.6833333333343</v>
      </c>
      <c r="G61" s="36">
        <v>5878.3166666666684</v>
      </c>
      <c r="H61" s="36">
        <v>6588.2166666666681</v>
      </c>
      <c r="I61" s="36">
        <v>6736.5833333333348</v>
      </c>
      <c r="J61" s="36">
        <v>6943.1666666666679</v>
      </c>
      <c r="K61" s="31">
        <v>6530</v>
      </c>
      <c r="L61" s="31">
        <v>6175.05</v>
      </c>
      <c r="M61" s="31">
        <v>12.602539999999999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2385.6999999999998</v>
      </c>
      <c r="D62" s="36">
        <v>2386.3166666666671</v>
      </c>
      <c r="E62" s="36">
        <v>2363.983333333334</v>
      </c>
      <c r="F62" s="36">
        <v>2342.2666666666669</v>
      </c>
      <c r="G62" s="36">
        <v>2319.9333333333338</v>
      </c>
      <c r="H62" s="36">
        <v>2408.0333333333342</v>
      </c>
      <c r="I62" s="36">
        <v>2430.3666666666672</v>
      </c>
      <c r="J62" s="36">
        <v>2452.0833333333344</v>
      </c>
      <c r="K62" s="31">
        <v>2408.65</v>
      </c>
      <c r="L62" s="31">
        <v>2364.6</v>
      </c>
      <c r="M62" s="31">
        <v>5.4151699999999998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859.9</v>
      </c>
      <c r="D63" s="36">
        <v>865.76666666666677</v>
      </c>
      <c r="E63" s="36">
        <v>851.63333333333355</v>
      </c>
      <c r="F63" s="36">
        <v>843.36666666666679</v>
      </c>
      <c r="G63" s="36">
        <v>829.23333333333358</v>
      </c>
      <c r="H63" s="36">
        <v>874.03333333333353</v>
      </c>
      <c r="I63" s="36">
        <v>888.16666666666674</v>
      </c>
      <c r="J63" s="36">
        <v>896.43333333333351</v>
      </c>
      <c r="K63" s="31">
        <v>879.9</v>
      </c>
      <c r="L63" s="31">
        <v>857.5</v>
      </c>
      <c r="M63" s="31">
        <v>14.765510000000001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1243.3499999999999</v>
      </c>
      <c r="D64" s="36">
        <v>1248.5166666666667</v>
      </c>
      <c r="E64" s="36">
        <v>1230.0333333333333</v>
      </c>
      <c r="F64" s="36">
        <v>1216.7166666666667</v>
      </c>
      <c r="G64" s="36">
        <v>1198.2333333333333</v>
      </c>
      <c r="H64" s="36">
        <v>1261.8333333333333</v>
      </c>
      <c r="I64" s="36">
        <v>1280.3166666666664</v>
      </c>
      <c r="J64" s="36">
        <v>1293.6333333333332</v>
      </c>
      <c r="K64" s="31">
        <v>1267</v>
      </c>
      <c r="L64" s="31">
        <v>1235.2</v>
      </c>
      <c r="M64" s="31">
        <v>4.2601599999999999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288.85000000000002</v>
      </c>
      <c r="D65" s="36">
        <v>289.93333333333334</v>
      </c>
      <c r="E65" s="36">
        <v>286.4666666666667</v>
      </c>
      <c r="F65" s="36">
        <v>284.08333333333337</v>
      </c>
      <c r="G65" s="36">
        <v>280.61666666666673</v>
      </c>
      <c r="H65" s="36">
        <v>292.31666666666666</v>
      </c>
      <c r="I65" s="36">
        <v>295.78333333333325</v>
      </c>
      <c r="J65" s="36">
        <v>298.16666666666663</v>
      </c>
      <c r="K65" s="31">
        <v>293.39999999999998</v>
      </c>
      <c r="L65" s="31">
        <v>287.55</v>
      </c>
      <c r="M65" s="31">
        <v>30.189509999999999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1926.5</v>
      </c>
      <c r="D66" s="36">
        <v>1941.4833333333333</v>
      </c>
      <c r="E66" s="36">
        <v>1904.0166666666667</v>
      </c>
      <c r="F66" s="36">
        <v>1881.5333333333333</v>
      </c>
      <c r="G66" s="36">
        <v>1844.0666666666666</v>
      </c>
      <c r="H66" s="36">
        <v>1963.9666666666667</v>
      </c>
      <c r="I66" s="36">
        <v>2001.4333333333334</v>
      </c>
      <c r="J66" s="36">
        <v>2023.9166666666667</v>
      </c>
      <c r="K66" s="31">
        <v>1978.95</v>
      </c>
      <c r="L66" s="31">
        <v>1919</v>
      </c>
      <c r="M66" s="31">
        <v>7.4040499999999998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539.70000000000005</v>
      </c>
      <c r="D67" s="36">
        <v>541.65</v>
      </c>
      <c r="E67" s="36">
        <v>535.29999999999995</v>
      </c>
      <c r="F67" s="36">
        <v>530.9</v>
      </c>
      <c r="G67" s="36">
        <v>524.54999999999995</v>
      </c>
      <c r="H67" s="36">
        <v>546.04999999999995</v>
      </c>
      <c r="I67" s="36">
        <v>552.40000000000009</v>
      </c>
      <c r="J67" s="36">
        <v>556.79999999999995</v>
      </c>
      <c r="K67" s="31">
        <v>548</v>
      </c>
      <c r="L67" s="31">
        <v>537.25</v>
      </c>
      <c r="M67" s="31">
        <v>26.55593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2362</v>
      </c>
      <c r="D68" s="36">
        <v>2376.6666666666665</v>
      </c>
      <c r="E68" s="36">
        <v>2336.333333333333</v>
      </c>
      <c r="F68" s="36">
        <v>2310.6666666666665</v>
      </c>
      <c r="G68" s="36">
        <v>2270.333333333333</v>
      </c>
      <c r="H68" s="36">
        <v>2402.333333333333</v>
      </c>
      <c r="I68" s="36">
        <v>2442.6666666666661</v>
      </c>
      <c r="J68" s="36">
        <v>2468.333333333333</v>
      </c>
      <c r="K68" s="31">
        <v>2417</v>
      </c>
      <c r="L68" s="31">
        <v>2351</v>
      </c>
      <c r="M68" s="31">
        <v>2.8016399999999999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2306.35</v>
      </c>
      <c r="D69" s="36">
        <v>2326.8333333333335</v>
      </c>
      <c r="E69" s="36">
        <v>2243.666666666667</v>
      </c>
      <c r="F69" s="36">
        <v>2180.9833333333336</v>
      </c>
      <c r="G69" s="36">
        <v>2097.8166666666671</v>
      </c>
      <c r="H69" s="36">
        <v>2389.5166666666669</v>
      </c>
      <c r="I69" s="36">
        <v>2472.6833333333338</v>
      </c>
      <c r="J69" s="36">
        <v>2535.3666666666668</v>
      </c>
      <c r="K69" s="31">
        <v>2410</v>
      </c>
      <c r="L69" s="31">
        <v>2264.15</v>
      </c>
      <c r="M69" s="31">
        <v>19.65334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358.05</v>
      </c>
      <c r="D70" s="36">
        <v>362.01666666666665</v>
      </c>
      <c r="E70" s="36">
        <v>350.23333333333329</v>
      </c>
      <c r="F70" s="36">
        <v>342.41666666666663</v>
      </c>
      <c r="G70" s="36">
        <v>330.63333333333327</v>
      </c>
      <c r="H70" s="36">
        <v>369.83333333333331</v>
      </c>
      <c r="I70" s="36">
        <v>381.61666666666662</v>
      </c>
      <c r="J70" s="36">
        <v>389.43333333333334</v>
      </c>
      <c r="K70" s="31">
        <v>373.8</v>
      </c>
      <c r="L70" s="31">
        <v>354.2</v>
      </c>
      <c r="M70" s="31">
        <v>33.670180000000002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184.9</v>
      </c>
      <c r="D71" s="36">
        <v>184.7166666666667</v>
      </c>
      <c r="E71" s="36">
        <v>183.23333333333341</v>
      </c>
      <c r="F71" s="36">
        <v>181.56666666666672</v>
      </c>
      <c r="G71" s="36">
        <v>180.08333333333343</v>
      </c>
      <c r="H71" s="36">
        <v>186.38333333333338</v>
      </c>
      <c r="I71" s="36">
        <v>187.86666666666667</v>
      </c>
      <c r="J71" s="36">
        <v>189.53333333333336</v>
      </c>
      <c r="K71" s="31">
        <v>186.2</v>
      </c>
      <c r="L71" s="31">
        <v>183.05</v>
      </c>
      <c r="M71" s="31">
        <v>22.397480000000002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3697.05</v>
      </c>
      <c r="D72" s="36">
        <v>3698.8000000000006</v>
      </c>
      <c r="E72" s="36">
        <v>3677.3000000000011</v>
      </c>
      <c r="F72" s="36">
        <v>3657.5500000000006</v>
      </c>
      <c r="G72" s="36">
        <v>3636.0500000000011</v>
      </c>
      <c r="H72" s="36">
        <v>3718.5500000000011</v>
      </c>
      <c r="I72" s="36">
        <v>3740.05</v>
      </c>
      <c r="J72" s="36">
        <v>3759.8000000000011</v>
      </c>
      <c r="K72" s="31">
        <v>3720.3</v>
      </c>
      <c r="L72" s="31">
        <v>3679.05</v>
      </c>
      <c r="M72" s="31">
        <v>3.3828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6316.9</v>
      </c>
      <c r="D73" s="36">
        <v>6341.3</v>
      </c>
      <c r="E73" s="36">
        <v>6278.6</v>
      </c>
      <c r="F73" s="36">
        <v>6240.3</v>
      </c>
      <c r="G73" s="36">
        <v>6177.6</v>
      </c>
      <c r="H73" s="36">
        <v>6379.6</v>
      </c>
      <c r="I73" s="36">
        <v>6442.2999999999993</v>
      </c>
      <c r="J73" s="36">
        <v>6480.6</v>
      </c>
      <c r="K73" s="31">
        <v>6404</v>
      </c>
      <c r="L73" s="31">
        <v>6303</v>
      </c>
      <c r="M73" s="31">
        <v>4.4108900000000002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705.3</v>
      </c>
      <c r="D74" s="36">
        <v>703.1</v>
      </c>
      <c r="E74" s="36">
        <v>697.2</v>
      </c>
      <c r="F74" s="36">
        <v>689.1</v>
      </c>
      <c r="G74" s="36">
        <v>683.2</v>
      </c>
      <c r="H74" s="36">
        <v>711.2</v>
      </c>
      <c r="I74" s="36">
        <v>717.09999999999991</v>
      </c>
      <c r="J74" s="36">
        <v>725.2</v>
      </c>
      <c r="K74" s="31">
        <v>709</v>
      </c>
      <c r="L74" s="31">
        <v>695</v>
      </c>
      <c r="M74" s="31">
        <v>41.371429999999997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4045.65</v>
      </c>
      <c r="D75" s="36">
        <v>4053.5166666666664</v>
      </c>
      <c r="E75" s="36">
        <v>4009.1333333333332</v>
      </c>
      <c r="F75" s="36">
        <v>3972.6166666666668</v>
      </c>
      <c r="G75" s="36">
        <v>3928.2333333333336</v>
      </c>
      <c r="H75" s="36">
        <v>4090.0333333333328</v>
      </c>
      <c r="I75" s="36">
        <v>4134.4166666666661</v>
      </c>
      <c r="J75" s="36">
        <v>4170.9333333333325</v>
      </c>
      <c r="K75" s="31">
        <v>4097.8999999999996</v>
      </c>
      <c r="L75" s="31">
        <v>4017</v>
      </c>
      <c r="M75" s="31">
        <v>3.0026999999999999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5589.45</v>
      </c>
      <c r="D76" s="36">
        <v>5582.1500000000005</v>
      </c>
      <c r="E76" s="36">
        <v>5549.3000000000011</v>
      </c>
      <c r="F76" s="36">
        <v>5509.1500000000005</v>
      </c>
      <c r="G76" s="36">
        <v>5476.3000000000011</v>
      </c>
      <c r="H76" s="36">
        <v>5622.3000000000011</v>
      </c>
      <c r="I76" s="36">
        <v>5655.1500000000015</v>
      </c>
      <c r="J76" s="36">
        <v>5695.3000000000011</v>
      </c>
      <c r="K76" s="31">
        <v>5615</v>
      </c>
      <c r="L76" s="31">
        <v>5542</v>
      </c>
      <c r="M76" s="31">
        <v>7.2724399999999996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4059.9</v>
      </c>
      <c r="D77" s="36">
        <v>4080.0666666666671</v>
      </c>
      <c r="E77" s="36">
        <v>4024.8333333333339</v>
      </c>
      <c r="F77" s="36">
        <v>3989.7666666666669</v>
      </c>
      <c r="G77" s="36">
        <v>3934.5333333333338</v>
      </c>
      <c r="H77" s="36">
        <v>4115.1333333333341</v>
      </c>
      <c r="I77" s="36">
        <v>4170.3666666666668</v>
      </c>
      <c r="J77" s="36">
        <v>4205.4333333333343</v>
      </c>
      <c r="K77" s="31">
        <v>4135.3</v>
      </c>
      <c r="L77" s="31">
        <v>4045</v>
      </c>
      <c r="M77" s="31">
        <v>9.5493299999999994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3130.2</v>
      </c>
      <c r="D78" s="36">
        <v>3137.2666666666664</v>
      </c>
      <c r="E78" s="36">
        <v>3104.1833333333329</v>
      </c>
      <c r="F78" s="36">
        <v>3078.1666666666665</v>
      </c>
      <c r="G78" s="36">
        <v>3045.083333333333</v>
      </c>
      <c r="H78" s="36">
        <v>3163.2833333333328</v>
      </c>
      <c r="I78" s="36">
        <v>3196.3666666666668</v>
      </c>
      <c r="J78" s="36">
        <v>3222.3833333333328</v>
      </c>
      <c r="K78" s="31">
        <v>3170.35</v>
      </c>
      <c r="L78" s="31">
        <v>3111.25</v>
      </c>
      <c r="M78" s="31">
        <v>2.8969999999999998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157.05000000000001</v>
      </c>
      <c r="D79" s="36">
        <v>156.06666666666669</v>
      </c>
      <c r="E79" s="36">
        <v>154.08333333333337</v>
      </c>
      <c r="F79" s="36">
        <v>151.11666666666667</v>
      </c>
      <c r="G79" s="36">
        <v>149.13333333333335</v>
      </c>
      <c r="H79" s="36">
        <v>159.03333333333339</v>
      </c>
      <c r="I79" s="36">
        <v>161.01666666666668</v>
      </c>
      <c r="J79" s="36">
        <v>163.98333333333341</v>
      </c>
      <c r="K79" s="31">
        <v>158.05000000000001</v>
      </c>
      <c r="L79" s="31">
        <v>153.1</v>
      </c>
      <c r="M79" s="31">
        <v>144.15539000000001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3252.25</v>
      </c>
      <c r="D80" s="36">
        <v>3225.1666666666665</v>
      </c>
      <c r="E80" s="36">
        <v>3186.333333333333</v>
      </c>
      <c r="F80" s="36">
        <v>3120.4166666666665</v>
      </c>
      <c r="G80" s="36">
        <v>3081.583333333333</v>
      </c>
      <c r="H80" s="36">
        <v>3291.083333333333</v>
      </c>
      <c r="I80" s="36">
        <v>3329.9166666666661</v>
      </c>
      <c r="J80" s="36">
        <v>3395.833333333333</v>
      </c>
      <c r="K80" s="31">
        <v>3264</v>
      </c>
      <c r="L80" s="31">
        <v>3159.25</v>
      </c>
      <c r="M80" s="31">
        <v>2.0930399999999998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394.2</v>
      </c>
      <c r="D81" s="36">
        <v>394.18333333333334</v>
      </c>
      <c r="E81" s="36">
        <v>388.9666666666667</v>
      </c>
      <c r="F81" s="36">
        <v>383.73333333333335</v>
      </c>
      <c r="G81" s="36">
        <v>378.51666666666671</v>
      </c>
      <c r="H81" s="36">
        <v>399.41666666666669</v>
      </c>
      <c r="I81" s="36">
        <v>404.63333333333327</v>
      </c>
      <c r="J81" s="36">
        <v>409.86666666666667</v>
      </c>
      <c r="K81" s="31">
        <v>399.4</v>
      </c>
      <c r="L81" s="31">
        <v>388.95</v>
      </c>
      <c r="M81" s="31">
        <v>34.95008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145.85</v>
      </c>
      <c r="D82" s="36">
        <v>146.66666666666666</v>
      </c>
      <c r="E82" s="36">
        <v>144.18333333333331</v>
      </c>
      <c r="F82" s="36">
        <v>142.51666666666665</v>
      </c>
      <c r="G82" s="36">
        <v>140.0333333333333</v>
      </c>
      <c r="H82" s="36">
        <v>148.33333333333331</v>
      </c>
      <c r="I82" s="36">
        <v>150.81666666666666</v>
      </c>
      <c r="J82" s="36">
        <v>152.48333333333332</v>
      </c>
      <c r="K82" s="31">
        <v>149.15</v>
      </c>
      <c r="L82" s="31">
        <v>145</v>
      </c>
      <c r="M82" s="31">
        <v>283.83879999999999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1811.9</v>
      </c>
      <c r="D83" s="36">
        <v>1815.9833333333333</v>
      </c>
      <c r="E83" s="36">
        <v>1785.9666666666667</v>
      </c>
      <c r="F83" s="36">
        <v>1760.0333333333333</v>
      </c>
      <c r="G83" s="36">
        <v>1730.0166666666667</v>
      </c>
      <c r="H83" s="36">
        <v>1841.9166666666667</v>
      </c>
      <c r="I83" s="36">
        <v>1871.9333333333336</v>
      </c>
      <c r="J83" s="36">
        <v>1897.8666666666668</v>
      </c>
      <c r="K83" s="31">
        <v>1846</v>
      </c>
      <c r="L83" s="31">
        <v>1790.05</v>
      </c>
      <c r="M83" s="31">
        <v>1.1299699999999999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1042.1500000000001</v>
      </c>
      <c r="D84" s="36">
        <v>1041.3166666666666</v>
      </c>
      <c r="E84" s="36">
        <v>1035.8333333333333</v>
      </c>
      <c r="F84" s="36">
        <v>1029.5166666666667</v>
      </c>
      <c r="G84" s="36">
        <v>1024.0333333333333</v>
      </c>
      <c r="H84" s="36">
        <v>1047.6333333333332</v>
      </c>
      <c r="I84" s="36">
        <v>1053.1166666666668</v>
      </c>
      <c r="J84" s="36">
        <v>1059.4333333333332</v>
      </c>
      <c r="K84" s="31">
        <v>1046.8</v>
      </c>
      <c r="L84" s="31">
        <v>1035</v>
      </c>
      <c r="M84" s="31">
        <v>10.45194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2052.1</v>
      </c>
      <c r="D85" s="36">
        <v>2052.3833333333337</v>
      </c>
      <c r="E85" s="36">
        <v>2029.2666666666673</v>
      </c>
      <c r="F85" s="36">
        <v>2006.4333333333336</v>
      </c>
      <c r="G85" s="36">
        <v>1983.3166666666673</v>
      </c>
      <c r="H85" s="36">
        <v>2075.2166666666672</v>
      </c>
      <c r="I85" s="36">
        <v>2098.333333333333</v>
      </c>
      <c r="J85" s="36">
        <v>2121.1666666666674</v>
      </c>
      <c r="K85" s="31">
        <v>2075.5</v>
      </c>
      <c r="L85" s="31">
        <v>2029.55</v>
      </c>
      <c r="M85" s="31">
        <v>10.23312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2127.6999999999998</v>
      </c>
      <c r="D86" s="36">
        <v>2120.8166666666666</v>
      </c>
      <c r="E86" s="36">
        <v>2108.8833333333332</v>
      </c>
      <c r="F86" s="36">
        <v>2090.0666666666666</v>
      </c>
      <c r="G86" s="36">
        <v>2078.1333333333332</v>
      </c>
      <c r="H86" s="36">
        <v>2139.6333333333332</v>
      </c>
      <c r="I86" s="36">
        <v>2151.5666666666666</v>
      </c>
      <c r="J86" s="36">
        <v>2170.3833333333332</v>
      </c>
      <c r="K86" s="31">
        <v>2132.75</v>
      </c>
      <c r="L86" s="31">
        <v>2102</v>
      </c>
      <c r="M86" s="31">
        <v>7.2432699999999999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448.4</v>
      </c>
      <c r="D87" s="36">
        <v>448.39999999999992</v>
      </c>
      <c r="E87" s="36">
        <v>443.14999999999986</v>
      </c>
      <c r="F87" s="36">
        <v>437.89999999999992</v>
      </c>
      <c r="G87" s="36">
        <v>432.64999999999986</v>
      </c>
      <c r="H87" s="36">
        <v>453.64999999999986</v>
      </c>
      <c r="I87" s="36">
        <v>458.9</v>
      </c>
      <c r="J87" s="36">
        <v>464.14999999999986</v>
      </c>
      <c r="K87" s="31">
        <v>453.65</v>
      </c>
      <c r="L87" s="31">
        <v>443.15</v>
      </c>
      <c r="M87" s="31">
        <v>18.5593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2761.8</v>
      </c>
      <c r="D88" s="36">
        <v>2756.8833333333332</v>
      </c>
      <c r="E88" s="36">
        <v>2721.0166666666664</v>
      </c>
      <c r="F88" s="36">
        <v>2680.2333333333331</v>
      </c>
      <c r="G88" s="36">
        <v>2644.3666666666663</v>
      </c>
      <c r="H88" s="36">
        <v>2797.6666666666665</v>
      </c>
      <c r="I88" s="36">
        <v>2833.5333333333333</v>
      </c>
      <c r="J88" s="36">
        <v>2874.3166666666666</v>
      </c>
      <c r="K88" s="31">
        <v>2792.75</v>
      </c>
      <c r="L88" s="31">
        <v>2716.1</v>
      </c>
      <c r="M88" s="31">
        <v>14.30382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1332.4</v>
      </c>
      <c r="D89" s="36">
        <v>1334.8000000000002</v>
      </c>
      <c r="E89" s="36">
        <v>1324.6500000000003</v>
      </c>
      <c r="F89" s="36">
        <v>1316.9</v>
      </c>
      <c r="G89" s="36">
        <v>1306.7500000000002</v>
      </c>
      <c r="H89" s="36">
        <v>1342.5500000000004</v>
      </c>
      <c r="I89" s="36">
        <v>1352.7</v>
      </c>
      <c r="J89" s="36">
        <v>1360.4500000000005</v>
      </c>
      <c r="K89" s="31">
        <v>1344.95</v>
      </c>
      <c r="L89" s="31">
        <v>1327.05</v>
      </c>
      <c r="M89" s="31">
        <v>5.2657299999999996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1491.3</v>
      </c>
      <c r="D90" s="36">
        <v>1470.1000000000001</v>
      </c>
      <c r="E90" s="36">
        <v>1443.2000000000003</v>
      </c>
      <c r="F90" s="36">
        <v>1395.1000000000001</v>
      </c>
      <c r="G90" s="36">
        <v>1368.2000000000003</v>
      </c>
      <c r="H90" s="36">
        <v>1518.2000000000003</v>
      </c>
      <c r="I90" s="36">
        <v>1545.1000000000004</v>
      </c>
      <c r="J90" s="36">
        <v>1593.2000000000003</v>
      </c>
      <c r="K90" s="31">
        <v>1497</v>
      </c>
      <c r="L90" s="31">
        <v>1422</v>
      </c>
      <c r="M90" s="31">
        <v>73.742900000000006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3024.7</v>
      </c>
      <c r="D91" s="36">
        <v>3037.4499999999994</v>
      </c>
      <c r="E91" s="36">
        <v>3003.9499999999989</v>
      </c>
      <c r="F91" s="36">
        <v>2983.1999999999994</v>
      </c>
      <c r="G91" s="36">
        <v>2949.6999999999989</v>
      </c>
      <c r="H91" s="36">
        <v>3058.1999999999989</v>
      </c>
      <c r="I91" s="36">
        <v>3091.7</v>
      </c>
      <c r="J91" s="36">
        <v>3112.4499999999989</v>
      </c>
      <c r="K91" s="31">
        <v>3070.95</v>
      </c>
      <c r="L91" s="31">
        <v>3016.7</v>
      </c>
      <c r="M91" s="31">
        <v>3.85459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1656.55</v>
      </c>
      <c r="D92" s="36">
        <v>1657.05</v>
      </c>
      <c r="E92" s="36">
        <v>1646.1</v>
      </c>
      <c r="F92" s="36">
        <v>1635.6499999999999</v>
      </c>
      <c r="G92" s="36">
        <v>1624.6999999999998</v>
      </c>
      <c r="H92" s="36">
        <v>1667.5</v>
      </c>
      <c r="I92" s="36">
        <v>1678.4500000000003</v>
      </c>
      <c r="J92" s="36">
        <v>1688.9</v>
      </c>
      <c r="K92" s="31">
        <v>1668</v>
      </c>
      <c r="L92" s="31">
        <v>1646.6</v>
      </c>
      <c r="M92" s="31">
        <v>694.18565000000001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673.1</v>
      </c>
      <c r="D93" s="36">
        <v>674.7833333333333</v>
      </c>
      <c r="E93" s="36">
        <v>661.56666666666661</v>
      </c>
      <c r="F93" s="36">
        <v>650.0333333333333</v>
      </c>
      <c r="G93" s="36">
        <v>636.81666666666661</v>
      </c>
      <c r="H93" s="36">
        <v>686.31666666666661</v>
      </c>
      <c r="I93" s="36">
        <v>699.5333333333333</v>
      </c>
      <c r="J93" s="36">
        <v>711.06666666666661</v>
      </c>
      <c r="K93" s="31">
        <v>688</v>
      </c>
      <c r="L93" s="31">
        <v>663.25</v>
      </c>
      <c r="M93" s="31">
        <v>87.206100000000006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3896.55</v>
      </c>
      <c r="D94" s="36">
        <v>3907.5666666666671</v>
      </c>
      <c r="E94" s="36">
        <v>3875.1333333333341</v>
      </c>
      <c r="F94" s="36">
        <v>3853.7166666666672</v>
      </c>
      <c r="G94" s="36">
        <v>3821.2833333333342</v>
      </c>
      <c r="H94" s="36">
        <v>3928.983333333334</v>
      </c>
      <c r="I94" s="36">
        <v>3961.4166666666674</v>
      </c>
      <c r="J94" s="36">
        <v>3982.8333333333339</v>
      </c>
      <c r="K94" s="31">
        <v>3940</v>
      </c>
      <c r="L94" s="31">
        <v>3886.15</v>
      </c>
      <c r="M94" s="31">
        <v>9.2459900000000008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557.25</v>
      </c>
      <c r="D95" s="36">
        <v>554.83333333333337</v>
      </c>
      <c r="E95" s="36">
        <v>550.61666666666679</v>
      </c>
      <c r="F95" s="36">
        <v>543.98333333333346</v>
      </c>
      <c r="G95" s="36">
        <v>539.76666666666688</v>
      </c>
      <c r="H95" s="36">
        <v>561.4666666666667</v>
      </c>
      <c r="I95" s="36">
        <v>565.68333333333317</v>
      </c>
      <c r="J95" s="36">
        <v>572.31666666666661</v>
      </c>
      <c r="K95" s="31">
        <v>559.04999999999995</v>
      </c>
      <c r="L95" s="31">
        <v>548.20000000000005</v>
      </c>
      <c r="M95" s="31">
        <v>81.910049999999998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383.9</v>
      </c>
      <c r="D96" s="36">
        <v>381.06666666666666</v>
      </c>
      <c r="E96" s="36">
        <v>369.38333333333333</v>
      </c>
      <c r="F96" s="36">
        <v>354.86666666666667</v>
      </c>
      <c r="G96" s="36">
        <v>343.18333333333334</v>
      </c>
      <c r="H96" s="36">
        <v>395.58333333333331</v>
      </c>
      <c r="I96" s="36">
        <v>407.26666666666659</v>
      </c>
      <c r="J96" s="36">
        <v>421.7833333333333</v>
      </c>
      <c r="K96" s="31">
        <v>392.75</v>
      </c>
      <c r="L96" s="31">
        <v>366.55</v>
      </c>
      <c r="M96" s="31">
        <v>126.18943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2522.9</v>
      </c>
      <c r="D97" s="36">
        <v>2520.6333333333332</v>
      </c>
      <c r="E97" s="36">
        <v>2509.2666666666664</v>
      </c>
      <c r="F97" s="36">
        <v>2495.6333333333332</v>
      </c>
      <c r="G97" s="36">
        <v>2484.2666666666664</v>
      </c>
      <c r="H97" s="36">
        <v>2534.2666666666664</v>
      </c>
      <c r="I97" s="36">
        <v>2545.6333333333332</v>
      </c>
      <c r="J97" s="36">
        <v>2559.2666666666664</v>
      </c>
      <c r="K97" s="31">
        <v>2532</v>
      </c>
      <c r="L97" s="31">
        <v>2507</v>
      </c>
      <c r="M97" s="31">
        <v>25.43337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316.35000000000002</v>
      </c>
      <c r="D98" s="36">
        <v>316.95</v>
      </c>
      <c r="E98" s="36">
        <v>313.89999999999998</v>
      </c>
      <c r="F98" s="36">
        <v>311.45</v>
      </c>
      <c r="G98" s="36">
        <v>308.39999999999998</v>
      </c>
      <c r="H98" s="36">
        <v>319.39999999999998</v>
      </c>
      <c r="I98" s="36">
        <v>322.45000000000005</v>
      </c>
      <c r="J98" s="36">
        <v>324.89999999999998</v>
      </c>
      <c r="K98" s="31">
        <v>320</v>
      </c>
      <c r="L98" s="31">
        <v>314.5</v>
      </c>
      <c r="M98" s="31">
        <v>7.7833600000000001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35367.449999999997</v>
      </c>
      <c r="D99" s="36">
        <v>35551.15</v>
      </c>
      <c r="E99" s="36">
        <v>35106.300000000003</v>
      </c>
      <c r="F99" s="36">
        <v>34845.15</v>
      </c>
      <c r="G99" s="36">
        <v>34400.300000000003</v>
      </c>
      <c r="H99" s="36">
        <v>35812.300000000003</v>
      </c>
      <c r="I99" s="36">
        <v>36257.149999999994</v>
      </c>
      <c r="J99" s="36">
        <v>36518.300000000003</v>
      </c>
      <c r="K99" s="31">
        <v>35996</v>
      </c>
      <c r="L99" s="31">
        <v>35290</v>
      </c>
      <c r="M99" s="31">
        <v>0.13113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1037.4000000000001</v>
      </c>
      <c r="D100" s="36">
        <v>1035.6000000000001</v>
      </c>
      <c r="E100" s="36">
        <v>1027.5000000000002</v>
      </c>
      <c r="F100" s="36">
        <v>1017.6000000000001</v>
      </c>
      <c r="G100" s="36">
        <v>1009.5000000000002</v>
      </c>
      <c r="H100" s="36">
        <v>1045.5000000000002</v>
      </c>
      <c r="I100" s="36">
        <v>1053.6000000000001</v>
      </c>
      <c r="J100" s="36">
        <v>1063.5000000000002</v>
      </c>
      <c r="K100" s="31">
        <v>1043.7</v>
      </c>
      <c r="L100" s="31">
        <v>1025.7</v>
      </c>
      <c r="M100" s="31">
        <v>143.06066999999999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1451.65</v>
      </c>
      <c r="D101" s="36">
        <v>1457.45</v>
      </c>
      <c r="E101" s="36">
        <v>1441.95</v>
      </c>
      <c r="F101" s="36">
        <v>1432.25</v>
      </c>
      <c r="G101" s="36">
        <v>1416.75</v>
      </c>
      <c r="H101" s="36">
        <v>1467.15</v>
      </c>
      <c r="I101" s="36">
        <v>1482.65</v>
      </c>
      <c r="J101" s="36">
        <v>1492.3500000000001</v>
      </c>
      <c r="K101" s="31">
        <v>1472.95</v>
      </c>
      <c r="L101" s="31">
        <v>1447.75</v>
      </c>
      <c r="M101" s="31">
        <v>4.2332700000000001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519.20000000000005</v>
      </c>
      <c r="D102" s="36">
        <v>524.31666666666672</v>
      </c>
      <c r="E102" s="36">
        <v>511.18333333333339</v>
      </c>
      <c r="F102" s="36">
        <v>503.16666666666663</v>
      </c>
      <c r="G102" s="36">
        <v>490.0333333333333</v>
      </c>
      <c r="H102" s="36">
        <v>532.33333333333348</v>
      </c>
      <c r="I102" s="36">
        <v>545.46666666666692</v>
      </c>
      <c r="J102" s="36">
        <v>553.48333333333358</v>
      </c>
      <c r="K102" s="31">
        <v>537.45000000000005</v>
      </c>
      <c r="L102" s="31">
        <v>516.29999999999995</v>
      </c>
      <c r="M102" s="31">
        <v>36.500109999999999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14.05</v>
      </c>
      <c r="D103" s="36">
        <v>13.950000000000001</v>
      </c>
      <c r="E103" s="36">
        <v>13.650000000000002</v>
      </c>
      <c r="F103" s="36">
        <v>13.250000000000002</v>
      </c>
      <c r="G103" s="36">
        <v>12.950000000000003</v>
      </c>
      <c r="H103" s="36">
        <v>14.350000000000001</v>
      </c>
      <c r="I103" s="36">
        <v>14.650000000000002</v>
      </c>
      <c r="J103" s="36">
        <v>15.05</v>
      </c>
      <c r="K103" s="31">
        <v>14.25</v>
      </c>
      <c r="L103" s="31">
        <v>13.55</v>
      </c>
      <c r="M103" s="31">
        <v>3549.22019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90</v>
      </c>
      <c r="D104" s="36">
        <v>89.55</v>
      </c>
      <c r="E104" s="36">
        <v>88.85</v>
      </c>
      <c r="F104" s="36">
        <v>87.7</v>
      </c>
      <c r="G104" s="36">
        <v>87</v>
      </c>
      <c r="H104" s="36">
        <v>90.699999999999989</v>
      </c>
      <c r="I104" s="36">
        <v>91.4</v>
      </c>
      <c r="J104" s="36">
        <v>92.549999999999983</v>
      </c>
      <c r="K104" s="31">
        <v>90.25</v>
      </c>
      <c r="L104" s="31">
        <v>88.4</v>
      </c>
      <c r="M104" s="31">
        <v>529.76414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400.05</v>
      </c>
      <c r="D105" s="36">
        <v>401.2833333333333</v>
      </c>
      <c r="E105" s="36">
        <v>397.56666666666661</v>
      </c>
      <c r="F105" s="36">
        <v>395.08333333333331</v>
      </c>
      <c r="G105" s="36">
        <v>391.36666666666662</v>
      </c>
      <c r="H105" s="36">
        <v>403.76666666666659</v>
      </c>
      <c r="I105" s="36">
        <v>407.48333333333329</v>
      </c>
      <c r="J105" s="36">
        <v>409.96666666666658</v>
      </c>
      <c r="K105" s="31">
        <v>405</v>
      </c>
      <c r="L105" s="31">
        <v>398.8</v>
      </c>
      <c r="M105" s="31">
        <v>25.87575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439.65</v>
      </c>
      <c r="D106" s="36">
        <v>440.55</v>
      </c>
      <c r="E106" s="36">
        <v>436.5</v>
      </c>
      <c r="F106" s="36">
        <v>433.34999999999997</v>
      </c>
      <c r="G106" s="36">
        <v>429.29999999999995</v>
      </c>
      <c r="H106" s="36">
        <v>443.70000000000005</v>
      </c>
      <c r="I106" s="36">
        <v>447.75000000000011</v>
      </c>
      <c r="J106" s="36">
        <v>450.90000000000009</v>
      </c>
      <c r="K106" s="31">
        <v>444.6</v>
      </c>
      <c r="L106" s="31">
        <v>437.4</v>
      </c>
      <c r="M106" s="31">
        <v>26.42024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453.9</v>
      </c>
      <c r="D107" s="36">
        <v>450.66666666666669</v>
      </c>
      <c r="E107" s="36">
        <v>443.33333333333337</v>
      </c>
      <c r="F107" s="36">
        <v>432.76666666666671</v>
      </c>
      <c r="G107" s="36">
        <v>425.43333333333339</v>
      </c>
      <c r="H107" s="36">
        <v>461.23333333333335</v>
      </c>
      <c r="I107" s="36">
        <v>468.56666666666672</v>
      </c>
      <c r="J107" s="36">
        <v>479.13333333333333</v>
      </c>
      <c r="K107" s="31">
        <v>458</v>
      </c>
      <c r="L107" s="31">
        <v>440.1</v>
      </c>
      <c r="M107" s="31">
        <v>24.567810000000001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2914.4</v>
      </c>
      <c r="D108" s="36">
        <v>2935.5166666666664</v>
      </c>
      <c r="E108" s="36">
        <v>2881.0333333333328</v>
      </c>
      <c r="F108" s="36">
        <v>2847.6666666666665</v>
      </c>
      <c r="G108" s="36">
        <v>2793.1833333333329</v>
      </c>
      <c r="H108" s="36">
        <v>2968.8833333333328</v>
      </c>
      <c r="I108" s="36">
        <v>3023.3666666666663</v>
      </c>
      <c r="J108" s="36">
        <v>3056.7333333333327</v>
      </c>
      <c r="K108" s="31">
        <v>2990</v>
      </c>
      <c r="L108" s="31">
        <v>2902.15</v>
      </c>
      <c r="M108" s="31">
        <v>19.587800000000001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1570.8</v>
      </c>
      <c r="D109" s="36">
        <v>1565.2833333333335</v>
      </c>
      <c r="E109" s="36">
        <v>1552.5666666666671</v>
      </c>
      <c r="F109" s="36">
        <v>1534.3333333333335</v>
      </c>
      <c r="G109" s="36">
        <v>1521.616666666667</v>
      </c>
      <c r="H109" s="36">
        <v>1583.5166666666671</v>
      </c>
      <c r="I109" s="36">
        <v>1596.2333333333338</v>
      </c>
      <c r="J109" s="36">
        <v>1614.4666666666672</v>
      </c>
      <c r="K109" s="31">
        <v>1578</v>
      </c>
      <c r="L109" s="31">
        <v>1547.05</v>
      </c>
      <c r="M109" s="31">
        <v>34.786430000000003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197.65</v>
      </c>
      <c r="D110" s="36">
        <v>198.9</v>
      </c>
      <c r="E110" s="36">
        <v>194.8</v>
      </c>
      <c r="F110" s="36">
        <v>191.95000000000002</v>
      </c>
      <c r="G110" s="36">
        <v>187.85000000000002</v>
      </c>
      <c r="H110" s="36">
        <v>201.75</v>
      </c>
      <c r="I110" s="36">
        <v>205.84999999999997</v>
      </c>
      <c r="J110" s="36">
        <v>208.7</v>
      </c>
      <c r="K110" s="31">
        <v>203</v>
      </c>
      <c r="L110" s="31">
        <v>196.05</v>
      </c>
      <c r="M110" s="31">
        <v>103.10677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1578.4</v>
      </c>
      <c r="D111" s="36">
        <v>1562.6499999999999</v>
      </c>
      <c r="E111" s="36">
        <v>1536.7499999999998</v>
      </c>
      <c r="F111" s="36">
        <v>1495.1</v>
      </c>
      <c r="G111" s="36">
        <v>1469.1999999999998</v>
      </c>
      <c r="H111" s="36">
        <v>1604.2999999999997</v>
      </c>
      <c r="I111" s="36">
        <v>1630.1999999999998</v>
      </c>
      <c r="J111" s="36">
        <v>1671.8499999999997</v>
      </c>
      <c r="K111" s="31">
        <v>1588.55</v>
      </c>
      <c r="L111" s="31">
        <v>1521</v>
      </c>
      <c r="M111" s="31">
        <v>183.95389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123.8</v>
      </c>
      <c r="D112" s="36">
        <v>122.8</v>
      </c>
      <c r="E112" s="36">
        <v>120.64999999999999</v>
      </c>
      <c r="F112" s="36">
        <v>117.5</v>
      </c>
      <c r="G112" s="36">
        <v>115.35</v>
      </c>
      <c r="H112" s="36">
        <v>125.94999999999999</v>
      </c>
      <c r="I112" s="36">
        <v>128.1</v>
      </c>
      <c r="J112" s="36">
        <v>131.25</v>
      </c>
      <c r="K112" s="31">
        <v>124.95</v>
      </c>
      <c r="L112" s="31">
        <v>119.65</v>
      </c>
      <c r="M112" s="31">
        <v>432.00716999999997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1114.3499999999999</v>
      </c>
      <c r="D113" s="36">
        <v>1109.0666666666666</v>
      </c>
      <c r="E113" s="36">
        <v>1097.7333333333331</v>
      </c>
      <c r="F113" s="36">
        <v>1081.1166666666666</v>
      </c>
      <c r="G113" s="36">
        <v>1069.7833333333331</v>
      </c>
      <c r="H113" s="36">
        <v>1125.6833333333332</v>
      </c>
      <c r="I113" s="36">
        <v>1137.0166666666667</v>
      </c>
      <c r="J113" s="36">
        <v>1153.6333333333332</v>
      </c>
      <c r="K113" s="31">
        <v>1120.4000000000001</v>
      </c>
      <c r="L113" s="31">
        <v>1092.45</v>
      </c>
      <c r="M113" s="31">
        <v>3.5226000000000002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780.85</v>
      </c>
      <c r="D114" s="36">
        <v>785.5</v>
      </c>
      <c r="E114" s="36">
        <v>774</v>
      </c>
      <c r="F114" s="36">
        <v>767.15</v>
      </c>
      <c r="G114" s="36">
        <v>755.65</v>
      </c>
      <c r="H114" s="36">
        <v>792.35</v>
      </c>
      <c r="I114" s="36">
        <v>803.85</v>
      </c>
      <c r="J114" s="36">
        <v>810.7</v>
      </c>
      <c r="K114" s="31">
        <v>797</v>
      </c>
      <c r="L114" s="31">
        <v>778.65</v>
      </c>
      <c r="M114" s="31">
        <v>28.941859999999998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94.7</v>
      </c>
      <c r="D115" s="36">
        <v>96.533333333333346</v>
      </c>
      <c r="E115" s="36">
        <v>92.266666666666694</v>
      </c>
      <c r="F115" s="36">
        <v>89.833333333333343</v>
      </c>
      <c r="G115" s="36">
        <v>85.566666666666691</v>
      </c>
      <c r="H115" s="36">
        <v>98.966666666666697</v>
      </c>
      <c r="I115" s="36">
        <v>103.23333333333335</v>
      </c>
      <c r="J115" s="36">
        <v>105.6666666666667</v>
      </c>
      <c r="K115" s="31">
        <v>100.8</v>
      </c>
      <c r="L115" s="31">
        <v>94.1</v>
      </c>
      <c r="M115" s="31">
        <v>3251.5027700000001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458.2</v>
      </c>
      <c r="D116" s="36">
        <v>458.7166666666667</v>
      </c>
      <c r="E116" s="36">
        <v>454.48333333333341</v>
      </c>
      <c r="F116" s="36">
        <v>450.76666666666671</v>
      </c>
      <c r="G116" s="36">
        <v>446.53333333333342</v>
      </c>
      <c r="H116" s="36">
        <v>462.43333333333339</v>
      </c>
      <c r="I116" s="36">
        <v>466.66666666666674</v>
      </c>
      <c r="J116" s="36">
        <v>470.38333333333338</v>
      </c>
      <c r="K116" s="31">
        <v>462.95</v>
      </c>
      <c r="L116" s="31">
        <v>455</v>
      </c>
      <c r="M116" s="31">
        <v>157.89845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724.4</v>
      </c>
      <c r="D117" s="36">
        <v>730.54999999999984</v>
      </c>
      <c r="E117" s="36">
        <v>715.64999999999964</v>
      </c>
      <c r="F117" s="36">
        <v>706.89999999999975</v>
      </c>
      <c r="G117" s="36">
        <v>691.99999999999955</v>
      </c>
      <c r="H117" s="36">
        <v>739.29999999999973</v>
      </c>
      <c r="I117" s="36">
        <v>754.2</v>
      </c>
      <c r="J117" s="36">
        <v>762.94999999999982</v>
      </c>
      <c r="K117" s="31">
        <v>745.45</v>
      </c>
      <c r="L117" s="31">
        <v>721.8</v>
      </c>
      <c r="M117" s="31">
        <v>29.712499999999999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434.75</v>
      </c>
      <c r="D118" s="36">
        <v>440.5333333333333</v>
      </c>
      <c r="E118" s="36">
        <v>426.21666666666658</v>
      </c>
      <c r="F118" s="36">
        <v>417.68333333333328</v>
      </c>
      <c r="G118" s="36">
        <v>403.36666666666656</v>
      </c>
      <c r="H118" s="36">
        <v>449.06666666666661</v>
      </c>
      <c r="I118" s="36">
        <v>463.38333333333333</v>
      </c>
      <c r="J118" s="36">
        <v>471.91666666666663</v>
      </c>
      <c r="K118" s="31">
        <v>454.85</v>
      </c>
      <c r="L118" s="31">
        <v>432</v>
      </c>
      <c r="M118" s="31">
        <v>34.932499999999997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867.2</v>
      </c>
      <c r="D119" s="36">
        <v>863.11666666666667</v>
      </c>
      <c r="E119" s="36">
        <v>855.68333333333339</v>
      </c>
      <c r="F119" s="36">
        <v>844.16666666666674</v>
      </c>
      <c r="G119" s="36">
        <v>836.73333333333346</v>
      </c>
      <c r="H119" s="36">
        <v>874.63333333333333</v>
      </c>
      <c r="I119" s="36">
        <v>882.06666666666649</v>
      </c>
      <c r="J119" s="36">
        <v>893.58333333333326</v>
      </c>
      <c r="K119" s="31">
        <v>870.55</v>
      </c>
      <c r="L119" s="31">
        <v>851.6</v>
      </c>
      <c r="M119" s="31">
        <v>40.580440000000003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565.45000000000005</v>
      </c>
      <c r="D120" s="36">
        <v>568.65</v>
      </c>
      <c r="E120" s="36">
        <v>559.34999999999991</v>
      </c>
      <c r="F120" s="36">
        <v>553.24999999999989</v>
      </c>
      <c r="G120" s="36">
        <v>543.94999999999982</v>
      </c>
      <c r="H120" s="36">
        <v>574.75</v>
      </c>
      <c r="I120" s="36">
        <v>584.04999999999995</v>
      </c>
      <c r="J120" s="36">
        <v>590.15000000000009</v>
      </c>
      <c r="K120" s="31">
        <v>577.95000000000005</v>
      </c>
      <c r="L120" s="31">
        <v>562.54999999999995</v>
      </c>
      <c r="M120" s="31">
        <v>16.682459999999999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1850.6</v>
      </c>
      <c r="D121" s="36">
        <v>1852.7833333333335</v>
      </c>
      <c r="E121" s="36">
        <v>1840.5666666666671</v>
      </c>
      <c r="F121" s="36">
        <v>1830.5333333333335</v>
      </c>
      <c r="G121" s="36">
        <v>1818.3166666666671</v>
      </c>
      <c r="H121" s="36">
        <v>1862.8166666666671</v>
      </c>
      <c r="I121" s="36">
        <v>1875.0333333333338</v>
      </c>
      <c r="J121" s="36">
        <v>1885.0666666666671</v>
      </c>
      <c r="K121" s="31">
        <v>1865</v>
      </c>
      <c r="L121" s="31">
        <v>1842.75</v>
      </c>
      <c r="M121" s="31">
        <v>38.771970000000003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161.25</v>
      </c>
      <c r="D122" s="36">
        <v>161.5</v>
      </c>
      <c r="E122" s="36">
        <v>160.44999999999999</v>
      </c>
      <c r="F122" s="36">
        <v>159.64999999999998</v>
      </c>
      <c r="G122" s="36">
        <v>158.59999999999997</v>
      </c>
      <c r="H122" s="36">
        <v>162.30000000000001</v>
      </c>
      <c r="I122" s="36">
        <v>163.35000000000002</v>
      </c>
      <c r="J122" s="36">
        <v>164.15000000000003</v>
      </c>
      <c r="K122" s="31">
        <v>162.55000000000001</v>
      </c>
      <c r="L122" s="31">
        <v>160.69999999999999</v>
      </c>
      <c r="M122" s="31">
        <v>102.4252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2528</v>
      </c>
      <c r="D123" s="36">
        <v>2540.7999999999997</v>
      </c>
      <c r="E123" s="36">
        <v>2510.6999999999994</v>
      </c>
      <c r="F123" s="36">
        <v>2493.3999999999996</v>
      </c>
      <c r="G123" s="36">
        <v>2463.2999999999993</v>
      </c>
      <c r="H123" s="36">
        <v>2558.0999999999995</v>
      </c>
      <c r="I123" s="36">
        <v>2588.1999999999998</v>
      </c>
      <c r="J123" s="36">
        <v>2605.4999999999995</v>
      </c>
      <c r="K123" s="31">
        <v>2570.9</v>
      </c>
      <c r="L123" s="31">
        <v>2523.5</v>
      </c>
      <c r="M123" s="31">
        <v>1.12612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385.7</v>
      </c>
      <c r="D124" s="36">
        <v>386.16666666666669</v>
      </c>
      <c r="E124" s="36">
        <v>383.53333333333336</v>
      </c>
      <c r="F124" s="36">
        <v>381.36666666666667</v>
      </c>
      <c r="G124" s="36">
        <v>378.73333333333335</v>
      </c>
      <c r="H124" s="36">
        <v>388.33333333333337</v>
      </c>
      <c r="I124" s="36">
        <v>390.9666666666667</v>
      </c>
      <c r="J124" s="36">
        <v>393.13333333333338</v>
      </c>
      <c r="K124" s="31">
        <v>388.8</v>
      </c>
      <c r="L124" s="31">
        <v>384</v>
      </c>
      <c r="M124" s="31">
        <v>8.6380599999999994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540.45000000000005</v>
      </c>
      <c r="D125" s="36">
        <v>538.43333333333339</v>
      </c>
      <c r="E125" s="36">
        <v>534.86666666666679</v>
      </c>
      <c r="F125" s="36">
        <v>529.28333333333342</v>
      </c>
      <c r="G125" s="36">
        <v>525.71666666666681</v>
      </c>
      <c r="H125" s="36">
        <v>544.01666666666677</v>
      </c>
      <c r="I125" s="36">
        <v>547.58333333333337</v>
      </c>
      <c r="J125" s="36">
        <v>553.16666666666674</v>
      </c>
      <c r="K125" s="31">
        <v>542</v>
      </c>
      <c r="L125" s="31">
        <v>532.85</v>
      </c>
      <c r="M125" s="31">
        <v>24.70309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796.15</v>
      </c>
      <c r="D126" s="36">
        <v>802.35</v>
      </c>
      <c r="E126" s="36">
        <v>785.80000000000007</v>
      </c>
      <c r="F126" s="36">
        <v>775.45</v>
      </c>
      <c r="G126" s="36">
        <v>758.90000000000009</v>
      </c>
      <c r="H126" s="36">
        <v>812.7</v>
      </c>
      <c r="I126" s="36">
        <v>829.25</v>
      </c>
      <c r="J126" s="36">
        <v>839.6</v>
      </c>
      <c r="K126" s="31">
        <v>818.9</v>
      </c>
      <c r="L126" s="31">
        <v>792</v>
      </c>
      <c r="M126" s="31">
        <v>29.641459999999999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3488</v>
      </c>
      <c r="D127" s="36">
        <v>3473.25</v>
      </c>
      <c r="E127" s="36">
        <v>3447.6</v>
      </c>
      <c r="F127" s="36">
        <v>3407.2</v>
      </c>
      <c r="G127" s="36">
        <v>3381.5499999999997</v>
      </c>
      <c r="H127" s="36">
        <v>3513.65</v>
      </c>
      <c r="I127" s="36">
        <v>3539.2999999999997</v>
      </c>
      <c r="J127" s="36">
        <v>3579.7000000000003</v>
      </c>
      <c r="K127" s="31">
        <v>3498.9</v>
      </c>
      <c r="L127" s="31">
        <v>3432.85</v>
      </c>
      <c r="M127" s="31">
        <v>26.329350000000002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6129.3</v>
      </c>
      <c r="D128" s="36">
        <v>6093.4333333333334</v>
      </c>
      <c r="E128" s="36">
        <v>5971.8666666666668</v>
      </c>
      <c r="F128" s="36">
        <v>5814.4333333333334</v>
      </c>
      <c r="G128" s="36">
        <v>5692.8666666666668</v>
      </c>
      <c r="H128" s="36">
        <v>6250.8666666666668</v>
      </c>
      <c r="I128" s="36">
        <v>6372.4333333333343</v>
      </c>
      <c r="J128" s="36">
        <v>6529.8666666666668</v>
      </c>
      <c r="K128" s="31">
        <v>6215</v>
      </c>
      <c r="L128" s="31">
        <v>5936</v>
      </c>
      <c r="M128" s="31">
        <v>16.187909999999999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5263.45</v>
      </c>
      <c r="D129" s="36">
        <v>5239.4833333333336</v>
      </c>
      <c r="E129" s="36">
        <v>5184.9666666666672</v>
      </c>
      <c r="F129" s="36">
        <v>5106.4833333333336</v>
      </c>
      <c r="G129" s="36">
        <v>5051.9666666666672</v>
      </c>
      <c r="H129" s="36">
        <v>5317.9666666666672</v>
      </c>
      <c r="I129" s="36">
        <v>5372.4833333333336</v>
      </c>
      <c r="J129" s="36">
        <v>5450.9666666666672</v>
      </c>
      <c r="K129" s="31">
        <v>5294</v>
      </c>
      <c r="L129" s="31">
        <v>5161</v>
      </c>
      <c r="M129" s="31">
        <v>5.0936300000000001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1246.0999999999999</v>
      </c>
      <c r="D130" s="36">
        <v>1251.4166666666667</v>
      </c>
      <c r="E130" s="36">
        <v>1237.6833333333334</v>
      </c>
      <c r="F130" s="36">
        <v>1229.2666666666667</v>
      </c>
      <c r="G130" s="36">
        <v>1215.5333333333333</v>
      </c>
      <c r="H130" s="36">
        <v>1259.8333333333335</v>
      </c>
      <c r="I130" s="36">
        <v>1273.5666666666666</v>
      </c>
      <c r="J130" s="36">
        <v>1281.9833333333336</v>
      </c>
      <c r="K130" s="31">
        <v>1265.1500000000001</v>
      </c>
      <c r="L130" s="31">
        <v>1243</v>
      </c>
      <c r="M130" s="31">
        <v>7.9890100000000004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1724.95</v>
      </c>
      <c r="D131" s="36">
        <v>1720.8500000000001</v>
      </c>
      <c r="E131" s="36">
        <v>1702.1000000000004</v>
      </c>
      <c r="F131" s="36">
        <v>1679.2500000000002</v>
      </c>
      <c r="G131" s="36">
        <v>1660.5000000000005</v>
      </c>
      <c r="H131" s="36">
        <v>1743.7000000000003</v>
      </c>
      <c r="I131" s="36">
        <v>1762.4499999999998</v>
      </c>
      <c r="J131" s="36">
        <v>1785.3000000000002</v>
      </c>
      <c r="K131" s="31">
        <v>1739.6</v>
      </c>
      <c r="L131" s="31">
        <v>1698</v>
      </c>
      <c r="M131" s="31">
        <v>38.585940000000001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286.7</v>
      </c>
      <c r="D132" s="36">
        <v>289.56666666666666</v>
      </c>
      <c r="E132" s="36">
        <v>283.13333333333333</v>
      </c>
      <c r="F132" s="36">
        <v>279.56666666666666</v>
      </c>
      <c r="G132" s="36">
        <v>273.13333333333333</v>
      </c>
      <c r="H132" s="36">
        <v>293.13333333333333</v>
      </c>
      <c r="I132" s="36">
        <v>299.56666666666661</v>
      </c>
      <c r="J132" s="36">
        <v>303.13333333333333</v>
      </c>
      <c r="K132" s="31">
        <v>296</v>
      </c>
      <c r="L132" s="31">
        <v>286</v>
      </c>
      <c r="M132" s="31">
        <v>56.509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1892.95</v>
      </c>
      <c r="D133" s="36">
        <v>1890.5166666666667</v>
      </c>
      <c r="E133" s="36">
        <v>1844.4333333333334</v>
      </c>
      <c r="F133" s="36">
        <v>1795.9166666666667</v>
      </c>
      <c r="G133" s="36">
        <v>1749.8333333333335</v>
      </c>
      <c r="H133" s="36">
        <v>1939.0333333333333</v>
      </c>
      <c r="I133" s="36">
        <v>1985.1166666666668</v>
      </c>
      <c r="J133" s="36">
        <v>2033.6333333333332</v>
      </c>
      <c r="K133" s="31">
        <v>1936.6</v>
      </c>
      <c r="L133" s="31">
        <v>1842</v>
      </c>
      <c r="M133" s="31">
        <v>45.774790000000003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535.20000000000005</v>
      </c>
      <c r="D134" s="36">
        <v>535.6</v>
      </c>
      <c r="E134" s="36">
        <v>532.20000000000005</v>
      </c>
      <c r="F134" s="36">
        <v>529.20000000000005</v>
      </c>
      <c r="G134" s="36">
        <v>525.80000000000007</v>
      </c>
      <c r="H134" s="36">
        <v>538.6</v>
      </c>
      <c r="I134" s="36">
        <v>541.99999999999989</v>
      </c>
      <c r="J134" s="36">
        <v>545</v>
      </c>
      <c r="K134" s="31">
        <v>539</v>
      </c>
      <c r="L134" s="31">
        <v>532.6</v>
      </c>
      <c r="M134" s="31">
        <v>20.035509999999999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10286.4</v>
      </c>
      <c r="D135" s="36">
        <v>10198.583333333334</v>
      </c>
      <c r="E135" s="36">
        <v>9920.4166666666679</v>
      </c>
      <c r="F135" s="36">
        <v>9554.4333333333343</v>
      </c>
      <c r="G135" s="36">
        <v>9276.2666666666682</v>
      </c>
      <c r="H135" s="36">
        <v>10564.566666666668</v>
      </c>
      <c r="I135" s="36">
        <v>10842.733333333335</v>
      </c>
      <c r="J135" s="36">
        <v>11208.716666666667</v>
      </c>
      <c r="K135" s="31">
        <v>10476.75</v>
      </c>
      <c r="L135" s="31">
        <v>9832.6</v>
      </c>
      <c r="M135" s="31">
        <v>12.446809999999999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688.2</v>
      </c>
      <c r="D136" s="36">
        <v>692.53333333333342</v>
      </c>
      <c r="E136" s="36">
        <v>680.71666666666681</v>
      </c>
      <c r="F136" s="36">
        <v>673.23333333333335</v>
      </c>
      <c r="G136" s="36">
        <v>661.41666666666674</v>
      </c>
      <c r="H136" s="36">
        <v>700.01666666666688</v>
      </c>
      <c r="I136" s="36">
        <v>711.83333333333348</v>
      </c>
      <c r="J136" s="36">
        <v>719.31666666666695</v>
      </c>
      <c r="K136" s="31">
        <v>704.35</v>
      </c>
      <c r="L136" s="31">
        <v>685.05</v>
      </c>
      <c r="M136" s="31">
        <v>24.777670000000001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1083.25</v>
      </c>
      <c r="D137" s="36">
        <v>1085.4333333333334</v>
      </c>
      <c r="E137" s="36">
        <v>1075.8666666666668</v>
      </c>
      <c r="F137" s="36">
        <v>1068.4833333333333</v>
      </c>
      <c r="G137" s="36">
        <v>1058.9166666666667</v>
      </c>
      <c r="H137" s="36">
        <v>1092.8166666666668</v>
      </c>
      <c r="I137" s="36">
        <v>1102.3833333333334</v>
      </c>
      <c r="J137" s="36">
        <v>1109.7666666666669</v>
      </c>
      <c r="K137" s="31">
        <v>1095</v>
      </c>
      <c r="L137" s="31">
        <v>1078.05</v>
      </c>
      <c r="M137" s="31">
        <v>13.22021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973.9</v>
      </c>
      <c r="D138" s="36">
        <v>990.61666666666667</v>
      </c>
      <c r="E138" s="36">
        <v>952.0333333333333</v>
      </c>
      <c r="F138" s="36">
        <v>930.16666666666663</v>
      </c>
      <c r="G138" s="36">
        <v>891.58333333333326</v>
      </c>
      <c r="H138" s="36">
        <v>1012.4833333333333</v>
      </c>
      <c r="I138" s="36">
        <v>1051.0666666666666</v>
      </c>
      <c r="J138" s="36">
        <v>1072.9333333333334</v>
      </c>
      <c r="K138" s="31">
        <v>1029.2</v>
      </c>
      <c r="L138" s="31">
        <v>968.75</v>
      </c>
      <c r="M138" s="31">
        <v>29.008459999999999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98.25</v>
      </c>
      <c r="D139" s="36">
        <v>98.649999999999991</v>
      </c>
      <c r="E139" s="36">
        <v>97.399999999999977</v>
      </c>
      <c r="F139" s="36">
        <v>96.549999999999983</v>
      </c>
      <c r="G139" s="36">
        <v>95.299999999999969</v>
      </c>
      <c r="H139" s="36">
        <v>99.499999999999986</v>
      </c>
      <c r="I139" s="36">
        <v>100.75000000000001</v>
      </c>
      <c r="J139" s="36">
        <v>101.6</v>
      </c>
      <c r="K139" s="31">
        <v>99.9</v>
      </c>
      <c r="L139" s="31">
        <v>97.8</v>
      </c>
      <c r="M139" s="31">
        <v>169.50337999999999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2658.9</v>
      </c>
      <c r="D140" s="36">
        <v>2637.9</v>
      </c>
      <c r="E140" s="36">
        <v>2598</v>
      </c>
      <c r="F140" s="36">
        <v>2537.1</v>
      </c>
      <c r="G140" s="36">
        <v>2497.1999999999998</v>
      </c>
      <c r="H140" s="36">
        <v>2698.8</v>
      </c>
      <c r="I140" s="36">
        <v>2738.7000000000007</v>
      </c>
      <c r="J140" s="36">
        <v>2799.6000000000004</v>
      </c>
      <c r="K140" s="31">
        <v>2677.8</v>
      </c>
      <c r="L140" s="31">
        <v>2577</v>
      </c>
      <c r="M140" s="31">
        <v>17.143280000000001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120084.05</v>
      </c>
      <c r="D141" s="36">
        <v>120376.26666666668</v>
      </c>
      <c r="E141" s="36">
        <v>119559.18333333335</v>
      </c>
      <c r="F141" s="36">
        <v>119034.31666666667</v>
      </c>
      <c r="G141" s="36">
        <v>118217.23333333334</v>
      </c>
      <c r="H141" s="36">
        <v>120901.13333333336</v>
      </c>
      <c r="I141" s="36">
        <v>121718.2166666667</v>
      </c>
      <c r="J141" s="36">
        <v>122243.08333333337</v>
      </c>
      <c r="K141" s="31">
        <v>121193.35</v>
      </c>
      <c r="L141" s="31">
        <v>119851.4</v>
      </c>
      <c r="M141" s="31">
        <v>4.8570000000000002E-2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60.85</v>
      </c>
      <c r="D142" s="36">
        <v>60.866666666666674</v>
      </c>
      <c r="E142" s="36">
        <v>60.533333333333346</v>
      </c>
      <c r="F142" s="36">
        <v>60.216666666666669</v>
      </c>
      <c r="G142" s="36">
        <v>59.88333333333334</v>
      </c>
      <c r="H142" s="36">
        <v>61.183333333333351</v>
      </c>
      <c r="I142" s="36">
        <v>61.51666666666668</v>
      </c>
      <c r="J142" s="36">
        <v>61.833333333333357</v>
      </c>
      <c r="K142" s="31">
        <v>61.2</v>
      </c>
      <c r="L142" s="31">
        <v>60.55</v>
      </c>
      <c r="M142" s="31">
        <v>46.199849999999998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1488</v>
      </c>
      <c r="D143" s="36">
        <v>1488.9666666666665</v>
      </c>
      <c r="E143" s="36">
        <v>1480.0333333333328</v>
      </c>
      <c r="F143" s="36">
        <v>1472.0666666666664</v>
      </c>
      <c r="G143" s="36">
        <v>1463.1333333333328</v>
      </c>
      <c r="H143" s="36">
        <v>1496.9333333333329</v>
      </c>
      <c r="I143" s="36">
        <v>1505.8666666666668</v>
      </c>
      <c r="J143" s="36">
        <v>1513.833333333333</v>
      </c>
      <c r="K143" s="31">
        <v>1497.9</v>
      </c>
      <c r="L143" s="31">
        <v>1481</v>
      </c>
      <c r="M143" s="31">
        <v>3.45092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5220.8500000000004</v>
      </c>
      <c r="D144" s="36">
        <v>5185.2833333333338</v>
      </c>
      <c r="E144" s="36">
        <v>5135.5666666666675</v>
      </c>
      <c r="F144" s="36">
        <v>5050.2833333333338</v>
      </c>
      <c r="G144" s="36">
        <v>5000.5666666666675</v>
      </c>
      <c r="H144" s="36">
        <v>5270.5666666666675</v>
      </c>
      <c r="I144" s="36">
        <v>5320.2833333333328</v>
      </c>
      <c r="J144" s="36">
        <v>5405.5666666666675</v>
      </c>
      <c r="K144" s="31">
        <v>5235</v>
      </c>
      <c r="L144" s="31">
        <v>5100</v>
      </c>
      <c r="M144" s="31">
        <v>5.5395099999999999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3870.75</v>
      </c>
      <c r="D145" s="36">
        <v>3892.3666666666668</v>
      </c>
      <c r="E145" s="36">
        <v>3805.2833333333338</v>
      </c>
      <c r="F145" s="36">
        <v>3739.8166666666671</v>
      </c>
      <c r="G145" s="36">
        <v>3652.733333333334</v>
      </c>
      <c r="H145" s="36">
        <v>3957.8333333333335</v>
      </c>
      <c r="I145" s="36">
        <v>4044.9166666666665</v>
      </c>
      <c r="J145" s="36">
        <v>4110.3833333333332</v>
      </c>
      <c r="K145" s="31">
        <v>3979.45</v>
      </c>
      <c r="L145" s="31">
        <v>3826.9</v>
      </c>
      <c r="M145" s="31">
        <v>4.2104900000000001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24366.400000000001</v>
      </c>
      <c r="D146" s="36">
        <v>24512.850000000002</v>
      </c>
      <c r="E146" s="36">
        <v>24073.550000000003</v>
      </c>
      <c r="F146" s="36">
        <v>23780.7</v>
      </c>
      <c r="G146" s="36">
        <v>23341.4</v>
      </c>
      <c r="H146" s="36">
        <v>24805.700000000004</v>
      </c>
      <c r="I146" s="36">
        <v>25245</v>
      </c>
      <c r="J146" s="36">
        <v>25537.850000000006</v>
      </c>
      <c r="K146" s="31">
        <v>24952.15</v>
      </c>
      <c r="L146" s="31">
        <v>24220</v>
      </c>
      <c r="M146" s="31">
        <v>1.59541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65.05</v>
      </c>
      <c r="D147" s="36">
        <v>65.249999999999986</v>
      </c>
      <c r="E147" s="36">
        <v>63.899999999999977</v>
      </c>
      <c r="F147" s="36">
        <v>62.749999999999986</v>
      </c>
      <c r="G147" s="36">
        <v>61.399999999999977</v>
      </c>
      <c r="H147" s="36">
        <v>66.399999999999977</v>
      </c>
      <c r="I147" s="36">
        <v>67.749999999999972</v>
      </c>
      <c r="J147" s="36">
        <v>68.899999999999977</v>
      </c>
      <c r="K147" s="31">
        <v>66.599999999999994</v>
      </c>
      <c r="L147" s="31">
        <v>64.099999999999994</v>
      </c>
      <c r="M147" s="31">
        <v>473.27748000000003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194.95</v>
      </c>
      <c r="D148" s="36">
        <v>195.56666666666669</v>
      </c>
      <c r="E148" s="36">
        <v>193.33333333333337</v>
      </c>
      <c r="F148" s="36">
        <v>191.71666666666667</v>
      </c>
      <c r="G148" s="36">
        <v>189.48333333333335</v>
      </c>
      <c r="H148" s="36">
        <v>197.18333333333339</v>
      </c>
      <c r="I148" s="36">
        <v>199.41666666666669</v>
      </c>
      <c r="J148" s="36">
        <v>201.03333333333342</v>
      </c>
      <c r="K148" s="31">
        <v>197.8</v>
      </c>
      <c r="L148" s="31">
        <v>193.95</v>
      </c>
      <c r="M148" s="31">
        <v>132.29093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305.10000000000002</v>
      </c>
      <c r="D149" s="36">
        <v>302.36666666666667</v>
      </c>
      <c r="E149" s="36">
        <v>297.73333333333335</v>
      </c>
      <c r="F149" s="36">
        <v>290.36666666666667</v>
      </c>
      <c r="G149" s="36">
        <v>285.73333333333335</v>
      </c>
      <c r="H149" s="36">
        <v>309.73333333333335</v>
      </c>
      <c r="I149" s="36">
        <v>314.36666666666667</v>
      </c>
      <c r="J149" s="36">
        <v>321.73333333333335</v>
      </c>
      <c r="K149" s="31">
        <v>307</v>
      </c>
      <c r="L149" s="31">
        <v>295</v>
      </c>
      <c r="M149" s="31">
        <v>288.43558000000002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176.85</v>
      </c>
      <c r="D150" s="36">
        <v>177.70000000000002</v>
      </c>
      <c r="E150" s="36">
        <v>173.65000000000003</v>
      </c>
      <c r="F150" s="36">
        <v>170.45000000000002</v>
      </c>
      <c r="G150" s="36">
        <v>166.40000000000003</v>
      </c>
      <c r="H150" s="36">
        <v>180.90000000000003</v>
      </c>
      <c r="I150" s="36">
        <v>184.95000000000005</v>
      </c>
      <c r="J150" s="36">
        <v>188.15000000000003</v>
      </c>
      <c r="K150" s="31">
        <v>181.75</v>
      </c>
      <c r="L150" s="31">
        <v>174.5</v>
      </c>
      <c r="M150" s="31">
        <v>79.582300000000004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1476.7</v>
      </c>
      <c r="D151" s="36">
        <v>1483.0166666666667</v>
      </c>
      <c r="E151" s="36">
        <v>1463.4833333333333</v>
      </c>
      <c r="F151" s="36">
        <v>1450.2666666666667</v>
      </c>
      <c r="G151" s="36">
        <v>1430.7333333333333</v>
      </c>
      <c r="H151" s="36">
        <v>1496.2333333333333</v>
      </c>
      <c r="I151" s="36">
        <v>1515.7666666666667</v>
      </c>
      <c r="J151" s="36">
        <v>1528.9833333333333</v>
      </c>
      <c r="K151" s="31">
        <v>1502.55</v>
      </c>
      <c r="L151" s="31">
        <v>1469.8</v>
      </c>
      <c r="M151" s="31">
        <v>9.9639000000000006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4360.75</v>
      </c>
      <c r="D152" s="36">
        <v>4304.6500000000005</v>
      </c>
      <c r="E152" s="36">
        <v>4234.3500000000013</v>
      </c>
      <c r="F152" s="36">
        <v>4107.9500000000007</v>
      </c>
      <c r="G152" s="36">
        <v>4037.6500000000015</v>
      </c>
      <c r="H152" s="36">
        <v>4431.0500000000011</v>
      </c>
      <c r="I152" s="36">
        <v>4501.3500000000004</v>
      </c>
      <c r="J152" s="36">
        <v>4627.7500000000009</v>
      </c>
      <c r="K152" s="31">
        <v>4374.95</v>
      </c>
      <c r="L152" s="31">
        <v>4178.25</v>
      </c>
      <c r="M152" s="31">
        <v>3.9908999999999999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323.35000000000002</v>
      </c>
      <c r="D153" s="36">
        <v>324.53333333333336</v>
      </c>
      <c r="E153" s="36">
        <v>318.56666666666672</v>
      </c>
      <c r="F153" s="36">
        <v>313.78333333333336</v>
      </c>
      <c r="G153" s="36">
        <v>307.81666666666672</v>
      </c>
      <c r="H153" s="36">
        <v>329.31666666666672</v>
      </c>
      <c r="I153" s="36">
        <v>335.2833333333333</v>
      </c>
      <c r="J153" s="36">
        <v>340.06666666666672</v>
      </c>
      <c r="K153" s="31">
        <v>330.5</v>
      </c>
      <c r="L153" s="31">
        <v>319.75</v>
      </c>
      <c r="M153" s="31">
        <v>28.06232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201.05</v>
      </c>
      <c r="D154" s="36">
        <v>199.95000000000002</v>
      </c>
      <c r="E154" s="36">
        <v>197.95000000000005</v>
      </c>
      <c r="F154" s="36">
        <v>194.85000000000002</v>
      </c>
      <c r="G154" s="36">
        <v>192.85000000000005</v>
      </c>
      <c r="H154" s="36">
        <v>203.05000000000004</v>
      </c>
      <c r="I154" s="36">
        <v>205.04999999999998</v>
      </c>
      <c r="J154" s="36">
        <v>208.15000000000003</v>
      </c>
      <c r="K154" s="31">
        <v>201.95</v>
      </c>
      <c r="L154" s="31">
        <v>196.85</v>
      </c>
      <c r="M154" s="31">
        <v>228.63981000000001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37852.300000000003</v>
      </c>
      <c r="D155" s="36">
        <v>37872.450000000004</v>
      </c>
      <c r="E155" s="36">
        <v>37658.900000000009</v>
      </c>
      <c r="F155" s="36">
        <v>37465.500000000007</v>
      </c>
      <c r="G155" s="36">
        <v>37251.950000000012</v>
      </c>
      <c r="H155" s="36">
        <v>38065.850000000006</v>
      </c>
      <c r="I155" s="36">
        <v>38279.400000000009</v>
      </c>
      <c r="J155" s="36">
        <v>38472.800000000003</v>
      </c>
      <c r="K155" s="31">
        <v>38086</v>
      </c>
      <c r="L155" s="31">
        <v>37679.050000000003</v>
      </c>
      <c r="M155" s="31">
        <v>0.26189000000000001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1568.4</v>
      </c>
      <c r="D156" s="36">
        <v>1567.1333333333332</v>
      </c>
      <c r="E156" s="36">
        <v>1553.2666666666664</v>
      </c>
      <c r="F156" s="36">
        <v>1538.1333333333332</v>
      </c>
      <c r="G156" s="36">
        <v>1524.2666666666664</v>
      </c>
      <c r="H156" s="36">
        <v>1582.2666666666664</v>
      </c>
      <c r="I156" s="36">
        <v>1596.1333333333332</v>
      </c>
      <c r="J156" s="36">
        <v>1611.2666666666664</v>
      </c>
      <c r="K156" s="31">
        <v>1581</v>
      </c>
      <c r="L156" s="31">
        <v>1552</v>
      </c>
      <c r="M156" s="31">
        <v>3.66073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606.1</v>
      </c>
      <c r="D157" s="36">
        <v>604.86666666666667</v>
      </c>
      <c r="E157" s="36">
        <v>600.2833333333333</v>
      </c>
      <c r="F157" s="36">
        <v>594.46666666666658</v>
      </c>
      <c r="G157" s="36">
        <v>589.88333333333321</v>
      </c>
      <c r="H157" s="36">
        <v>610.68333333333339</v>
      </c>
      <c r="I157" s="36">
        <v>615.26666666666665</v>
      </c>
      <c r="J157" s="36">
        <v>621.08333333333348</v>
      </c>
      <c r="K157" s="31">
        <v>609.45000000000005</v>
      </c>
      <c r="L157" s="31">
        <v>599.04999999999995</v>
      </c>
      <c r="M157" s="31">
        <v>55.492699999999999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969.3</v>
      </c>
      <c r="D158" s="36">
        <v>966.09999999999991</v>
      </c>
      <c r="E158" s="36">
        <v>955.54999999999984</v>
      </c>
      <c r="F158" s="36">
        <v>941.8</v>
      </c>
      <c r="G158" s="36">
        <v>931.24999999999989</v>
      </c>
      <c r="H158" s="36">
        <v>979.8499999999998</v>
      </c>
      <c r="I158" s="36">
        <v>990.4</v>
      </c>
      <c r="J158" s="36">
        <v>1004.1499999999997</v>
      </c>
      <c r="K158" s="31">
        <v>976.65</v>
      </c>
      <c r="L158" s="31">
        <v>952.35</v>
      </c>
      <c r="M158" s="31">
        <v>35.274149999999999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7224.85</v>
      </c>
      <c r="D159" s="36">
        <v>7163.6333333333341</v>
      </c>
      <c r="E159" s="36">
        <v>6927.0166666666682</v>
      </c>
      <c r="F159" s="36">
        <v>6629.1833333333343</v>
      </c>
      <c r="G159" s="36">
        <v>6392.5666666666684</v>
      </c>
      <c r="H159" s="36">
        <v>7461.4666666666681</v>
      </c>
      <c r="I159" s="36">
        <v>7698.0833333333348</v>
      </c>
      <c r="J159" s="36">
        <v>7995.9166666666679</v>
      </c>
      <c r="K159" s="31">
        <v>7400.25</v>
      </c>
      <c r="L159" s="31">
        <v>6865.8</v>
      </c>
      <c r="M159" s="31">
        <v>14.61431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214.05</v>
      </c>
      <c r="D160" s="36">
        <v>214.5</v>
      </c>
      <c r="E160" s="36">
        <v>212.8</v>
      </c>
      <c r="F160" s="36">
        <v>211.55</v>
      </c>
      <c r="G160" s="36">
        <v>209.85000000000002</v>
      </c>
      <c r="H160" s="36">
        <v>215.75</v>
      </c>
      <c r="I160" s="36">
        <v>217.45</v>
      </c>
      <c r="J160" s="36">
        <v>218.7</v>
      </c>
      <c r="K160" s="31">
        <v>216.2</v>
      </c>
      <c r="L160" s="31">
        <v>213.25</v>
      </c>
      <c r="M160" s="31">
        <v>87.030540000000002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412.3</v>
      </c>
      <c r="D161" s="36">
        <v>416.2</v>
      </c>
      <c r="E161" s="36">
        <v>406.09999999999997</v>
      </c>
      <c r="F161" s="36">
        <v>399.9</v>
      </c>
      <c r="G161" s="36">
        <v>389.79999999999995</v>
      </c>
      <c r="H161" s="36">
        <v>422.4</v>
      </c>
      <c r="I161" s="36">
        <v>432.5</v>
      </c>
      <c r="J161" s="36">
        <v>438.7</v>
      </c>
      <c r="K161" s="31">
        <v>426.3</v>
      </c>
      <c r="L161" s="31">
        <v>410</v>
      </c>
      <c r="M161" s="31">
        <v>197.59589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17478.95</v>
      </c>
      <c r="D162" s="36">
        <v>17407.149999999998</v>
      </c>
      <c r="E162" s="36">
        <v>17258.849999999995</v>
      </c>
      <c r="F162" s="36">
        <v>17038.749999999996</v>
      </c>
      <c r="G162" s="36">
        <v>16890.449999999993</v>
      </c>
      <c r="H162" s="36">
        <v>17627.249999999996</v>
      </c>
      <c r="I162" s="36">
        <v>17775.55</v>
      </c>
      <c r="J162" s="36">
        <v>17995.649999999998</v>
      </c>
      <c r="K162" s="31">
        <v>17555.45</v>
      </c>
      <c r="L162" s="31">
        <v>17187.05</v>
      </c>
      <c r="M162" s="31">
        <v>5.4339999999999999E-2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2651.05</v>
      </c>
      <c r="D163" s="36">
        <v>2643.9833333333331</v>
      </c>
      <c r="E163" s="36">
        <v>2631.0166666666664</v>
      </c>
      <c r="F163" s="36">
        <v>2610.9833333333331</v>
      </c>
      <c r="G163" s="36">
        <v>2598.0166666666664</v>
      </c>
      <c r="H163" s="36">
        <v>2664.0166666666664</v>
      </c>
      <c r="I163" s="36">
        <v>2676.9833333333327</v>
      </c>
      <c r="J163" s="36">
        <v>2697.0166666666664</v>
      </c>
      <c r="K163" s="31">
        <v>2656.95</v>
      </c>
      <c r="L163" s="31">
        <v>2623.95</v>
      </c>
      <c r="M163" s="31">
        <v>5.1559900000000001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3400.7</v>
      </c>
      <c r="D164" s="36">
        <v>3403.3333333333335</v>
      </c>
      <c r="E164" s="36">
        <v>3362.666666666667</v>
      </c>
      <c r="F164" s="36">
        <v>3324.6333333333337</v>
      </c>
      <c r="G164" s="36">
        <v>3283.9666666666672</v>
      </c>
      <c r="H164" s="36">
        <v>3441.3666666666668</v>
      </c>
      <c r="I164" s="36">
        <v>3482.0333333333338</v>
      </c>
      <c r="J164" s="36">
        <v>3520.0666666666666</v>
      </c>
      <c r="K164" s="31">
        <v>3444</v>
      </c>
      <c r="L164" s="31">
        <v>3365.3</v>
      </c>
      <c r="M164" s="31">
        <v>14.88926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91.25</v>
      </c>
      <c r="D165" s="36">
        <v>90.95</v>
      </c>
      <c r="E165" s="36">
        <v>89.9</v>
      </c>
      <c r="F165" s="36">
        <v>88.55</v>
      </c>
      <c r="G165" s="36">
        <v>87.5</v>
      </c>
      <c r="H165" s="36">
        <v>92.300000000000011</v>
      </c>
      <c r="I165" s="36">
        <v>93.35</v>
      </c>
      <c r="J165" s="36">
        <v>94.700000000000017</v>
      </c>
      <c r="K165" s="31">
        <v>92</v>
      </c>
      <c r="L165" s="31">
        <v>89.6</v>
      </c>
      <c r="M165" s="31">
        <v>573.82725000000005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789.35</v>
      </c>
      <c r="D166" s="36">
        <v>808.4</v>
      </c>
      <c r="E166" s="36">
        <v>762</v>
      </c>
      <c r="F166" s="36">
        <v>734.65</v>
      </c>
      <c r="G166" s="36">
        <v>688.25</v>
      </c>
      <c r="H166" s="36">
        <v>835.75</v>
      </c>
      <c r="I166" s="36">
        <v>882.14999999999986</v>
      </c>
      <c r="J166" s="36">
        <v>909.5</v>
      </c>
      <c r="K166" s="31">
        <v>854.8</v>
      </c>
      <c r="L166" s="31">
        <v>781.05</v>
      </c>
      <c r="M166" s="31">
        <v>12.666840000000001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5670</v>
      </c>
      <c r="D167" s="36">
        <v>5663.75</v>
      </c>
      <c r="E167" s="36">
        <v>5627.5</v>
      </c>
      <c r="F167" s="36">
        <v>5585</v>
      </c>
      <c r="G167" s="36">
        <v>5548.75</v>
      </c>
      <c r="H167" s="36">
        <v>5706.25</v>
      </c>
      <c r="I167" s="36">
        <v>5742.5</v>
      </c>
      <c r="J167" s="36">
        <v>5785</v>
      </c>
      <c r="K167" s="31">
        <v>5700</v>
      </c>
      <c r="L167" s="31">
        <v>5621.25</v>
      </c>
      <c r="M167" s="31">
        <v>2.6797300000000002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439.65</v>
      </c>
      <c r="D168" s="36">
        <v>438.56666666666666</v>
      </c>
      <c r="E168" s="36">
        <v>433.58333333333331</v>
      </c>
      <c r="F168" s="36">
        <v>427.51666666666665</v>
      </c>
      <c r="G168" s="36">
        <v>422.5333333333333</v>
      </c>
      <c r="H168" s="36">
        <v>444.63333333333333</v>
      </c>
      <c r="I168" s="36">
        <v>449.61666666666667</v>
      </c>
      <c r="J168" s="36">
        <v>455.68333333333334</v>
      </c>
      <c r="K168" s="31">
        <v>443.55</v>
      </c>
      <c r="L168" s="31">
        <v>432.5</v>
      </c>
      <c r="M168" s="31">
        <v>76.386570000000006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237.35</v>
      </c>
      <c r="D169" s="36">
        <v>234.20000000000002</v>
      </c>
      <c r="E169" s="36">
        <v>230.30000000000004</v>
      </c>
      <c r="F169" s="36">
        <v>223.25000000000003</v>
      </c>
      <c r="G169" s="36">
        <v>219.35000000000005</v>
      </c>
      <c r="H169" s="36">
        <v>241.25000000000003</v>
      </c>
      <c r="I169" s="36">
        <v>245.15</v>
      </c>
      <c r="J169" s="36">
        <v>252.20000000000002</v>
      </c>
      <c r="K169" s="31">
        <v>238.1</v>
      </c>
      <c r="L169" s="31">
        <v>227.15</v>
      </c>
      <c r="M169" s="31">
        <v>413.4169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1113.9000000000001</v>
      </c>
      <c r="D170" s="36">
        <v>1129.5</v>
      </c>
      <c r="E170" s="36">
        <v>1089.4000000000001</v>
      </c>
      <c r="F170" s="36">
        <v>1064.9000000000001</v>
      </c>
      <c r="G170" s="36">
        <v>1024.8000000000002</v>
      </c>
      <c r="H170" s="36">
        <v>1154</v>
      </c>
      <c r="I170" s="36">
        <v>1194.0999999999999</v>
      </c>
      <c r="J170" s="36">
        <v>1218.5999999999999</v>
      </c>
      <c r="K170" s="31">
        <v>1169.5999999999999</v>
      </c>
      <c r="L170" s="31">
        <v>1105</v>
      </c>
      <c r="M170" s="31">
        <v>18.391739999999999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1035.05</v>
      </c>
      <c r="D171" s="36">
        <v>1037.8500000000001</v>
      </c>
      <c r="E171" s="36">
        <v>1026.9500000000003</v>
      </c>
      <c r="F171" s="36">
        <v>1018.8500000000001</v>
      </c>
      <c r="G171" s="36">
        <v>1007.9500000000003</v>
      </c>
      <c r="H171" s="36">
        <v>1045.9500000000003</v>
      </c>
      <c r="I171" s="36">
        <v>1056.8500000000004</v>
      </c>
      <c r="J171" s="36">
        <v>1064.9500000000003</v>
      </c>
      <c r="K171" s="31">
        <v>1048.75</v>
      </c>
      <c r="L171" s="31">
        <v>1029.75</v>
      </c>
      <c r="M171" s="31">
        <v>3.5669400000000002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431.85</v>
      </c>
      <c r="D172" s="36">
        <v>433.41666666666669</v>
      </c>
      <c r="E172" s="36">
        <v>422.08333333333337</v>
      </c>
      <c r="F172" s="36">
        <v>412.31666666666666</v>
      </c>
      <c r="G172" s="36">
        <v>400.98333333333335</v>
      </c>
      <c r="H172" s="36">
        <v>443.18333333333339</v>
      </c>
      <c r="I172" s="36">
        <v>454.51666666666677</v>
      </c>
      <c r="J172" s="36">
        <v>464.28333333333342</v>
      </c>
      <c r="K172" s="31">
        <v>444.75</v>
      </c>
      <c r="L172" s="31">
        <v>423.65</v>
      </c>
      <c r="M172" s="31">
        <v>206.31949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2495.6</v>
      </c>
      <c r="D173" s="36">
        <v>2488.5500000000002</v>
      </c>
      <c r="E173" s="36">
        <v>2477.1000000000004</v>
      </c>
      <c r="F173" s="36">
        <v>2458.6000000000004</v>
      </c>
      <c r="G173" s="36">
        <v>2447.1500000000005</v>
      </c>
      <c r="H173" s="36">
        <v>2507.0500000000002</v>
      </c>
      <c r="I173" s="36">
        <v>2518.5</v>
      </c>
      <c r="J173" s="36">
        <v>2537</v>
      </c>
      <c r="K173" s="31">
        <v>2500</v>
      </c>
      <c r="L173" s="31">
        <v>2470.0500000000002</v>
      </c>
      <c r="M173" s="31">
        <v>79.660759999999996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111.45</v>
      </c>
      <c r="D174" s="36">
        <v>111.40000000000002</v>
      </c>
      <c r="E174" s="36">
        <v>109.45000000000005</v>
      </c>
      <c r="F174" s="36">
        <v>107.45000000000003</v>
      </c>
      <c r="G174" s="36">
        <v>105.50000000000006</v>
      </c>
      <c r="H174" s="36">
        <v>113.40000000000003</v>
      </c>
      <c r="I174" s="36">
        <v>115.35</v>
      </c>
      <c r="J174" s="36">
        <v>117.35000000000002</v>
      </c>
      <c r="K174" s="31">
        <v>113.35</v>
      </c>
      <c r="L174" s="31">
        <v>109.4</v>
      </c>
      <c r="M174" s="31">
        <v>694.03737999999998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776.35</v>
      </c>
      <c r="D175" s="36">
        <v>775.41666666666663</v>
      </c>
      <c r="E175" s="36">
        <v>770.93333333333328</v>
      </c>
      <c r="F175" s="36">
        <v>765.51666666666665</v>
      </c>
      <c r="G175" s="36">
        <v>761.0333333333333</v>
      </c>
      <c r="H175" s="36">
        <v>780.83333333333326</v>
      </c>
      <c r="I175" s="36">
        <v>785.31666666666661</v>
      </c>
      <c r="J175" s="36">
        <v>790.73333333333323</v>
      </c>
      <c r="K175" s="31">
        <v>779.9</v>
      </c>
      <c r="L175" s="31">
        <v>770</v>
      </c>
      <c r="M175" s="31">
        <v>22.016909999999999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1452.5</v>
      </c>
      <c r="D176" s="36">
        <v>1462.0333333333335</v>
      </c>
      <c r="E176" s="36">
        <v>1439.0666666666671</v>
      </c>
      <c r="F176" s="36">
        <v>1425.6333333333334</v>
      </c>
      <c r="G176" s="36">
        <v>1402.666666666667</v>
      </c>
      <c r="H176" s="36">
        <v>1475.4666666666672</v>
      </c>
      <c r="I176" s="36">
        <v>1498.4333333333338</v>
      </c>
      <c r="J176" s="36">
        <v>1511.8666666666672</v>
      </c>
      <c r="K176" s="31">
        <v>1485</v>
      </c>
      <c r="L176" s="31">
        <v>1448.6</v>
      </c>
      <c r="M176" s="31">
        <v>14.827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648.25</v>
      </c>
      <c r="D177" s="36">
        <v>639.36666666666667</v>
      </c>
      <c r="E177" s="36">
        <v>628.73333333333335</v>
      </c>
      <c r="F177" s="36">
        <v>609.2166666666667</v>
      </c>
      <c r="G177" s="36">
        <v>598.58333333333337</v>
      </c>
      <c r="H177" s="36">
        <v>658.88333333333333</v>
      </c>
      <c r="I177" s="36">
        <v>669.51666666666677</v>
      </c>
      <c r="J177" s="36">
        <v>689.0333333333333</v>
      </c>
      <c r="K177" s="31">
        <v>650</v>
      </c>
      <c r="L177" s="31">
        <v>619.85</v>
      </c>
      <c r="M177" s="31">
        <v>298.13571999999999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28758.9</v>
      </c>
      <c r="D178" s="36">
        <v>28798.850000000002</v>
      </c>
      <c r="E178" s="36">
        <v>28600.050000000003</v>
      </c>
      <c r="F178" s="36">
        <v>28441.200000000001</v>
      </c>
      <c r="G178" s="36">
        <v>28242.400000000001</v>
      </c>
      <c r="H178" s="36">
        <v>28957.700000000004</v>
      </c>
      <c r="I178" s="36">
        <v>29156.5</v>
      </c>
      <c r="J178" s="36">
        <v>29315.350000000006</v>
      </c>
      <c r="K178" s="31">
        <v>28997.65</v>
      </c>
      <c r="L178" s="31">
        <v>28640</v>
      </c>
      <c r="M178" s="31">
        <v>0.18437000000000001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2077.6999999999998</v>
      </c>
      <c r="D179" s="36">
        <v>2089.7999999999997</v>
      </c>
      <c r="E179" s="36">
        <v>2057.9999999999995</v>
      </c>
      <c r="F179" s="36">
        <v>2038.2999999999997</v>
      </c>
      <c r="G179" s="36">
        <v>2006.4999999999995</v>
      </c>
      <c r="H179" s="36">
        <v>2109.4999999999995</v>
      </c>
      <c r="I179" s="36">
        <v>2141.2999999999997</v>
      </c>
      <c r="J179" s="36">
        <v>2160.9999999999995</v>
      </c>
      <c r="K179" s="31">
        <v>2121.6</v>
      </c>
      <c r="L179" s="31">
        <v>2070.1</v>
      </c>
      <c r="M179" s="31">
        <v>22.456530000000001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3907.3</v>
      </c>
      <c r="D180" s="36">
        <v>3908.8333333333335</v>
      </c>
      <c r="E180" s="36">
        <v>3862.666666666667</v>
      </c>
      <c r="F180" s="36">
        <v>3818.0333333333333</v>
      </c>
      <c r="G180" s="36">
        <v>3771.8666666666668</v>
      </c>
      <c r="H180" s="36">
        <v>3953.4666666666672</v>
      </c>
      <c r="I180" s="36">
        <v>3999.6333333333341</v>
      </c>
      <c r="J180" s="36">
        <v>4044.2666666666673</v>
      </c>
      <c r="K180" s="31">
        <v>3955</v>
      </c>
      <c r="L180" s="31">
        <v>3864.2</v>
      </c>
      <c r="M180" s="31">
        <v>3.7318199999999999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552.79999999999995</v>
      </c>
      <c r="D181" s="36">
        <v>554.65</v>
      </c>
      <c r="E181" s="36">
        <v>546.65</v>
      </c>
      <c r="F181" s="36">
        <v>540.5</v>
      </c>
      <c r="G181" s="36">
        <v>532.5</v>
      </c>
      <c r="H181" s="36">
        <v>560.79999999999995</v>
      </c>
      <c r="I181" s="36">
        <v>568.79999999999995</v>
      </c>
      <c r="J181" s="36">
        <v>574.94999999999993</v>
      </c>
      <c r="K181" s="31">
        <v>562.65</v>
      </c>
      <c r="L181" s="31">
        <v>548.5</v>
      </c>
      <c r="M181" s="31">
        <v>12.542389999999999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2439.75</v>
      </c>
      <c r="D182" s="36">
        <v>2443.9166666666665</v>
      </c>
      <c r="E182" s="36">
        <v>2410.833333333333</v>
      </c>
      <c r="F182" s="36">
        <v>2381.9166666666665</v>
      </c>
      <c r="G182" s="36">
        <v>2348.833333333333</v>
      </c>
      <c r="H182" s="36">
        <v>2472.833333333333</v>
      </c>
      <c r="I182" s="36">
        <v>2505.9166666666661</v>
      </c>
      <c r="J182" s="36">
        <v>2534.833333333333</v>
      </c>
      <c r="K182" s="31">
        <v>2477</v>
      </c>
      <c r="L182" s="31">
        <v>2415</v>
      </c>
      <c r="M182" s="31">
        <v>6.2169299999999996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1235.75</v>
      </c>
      <c r="D183" s="36">
        <v>1238.4166666666667</v>
      </c>
      <c r="E183" s="36">
        <v>1230.3333333333335</v>
      </c>
      <c r="F183" s="36">
        <v>1224.9166666666667</v>
      </c>
      <c r="G183" s="36">
        <v>1216.8333333333335</v>
      </c>
      <c r="H183" s="36">
        <v>1243.8333333333335</v>
      </c>
      <c r="I183" s="36">
        <v>1251.916666666667</v>
      </c>
      <c r="J183" s="36">
        <v>1257.3333333333335</v>
      </c>
      <c r="K183" s="31">
        <v>1246.5</v>
      </c>
      <c r="L183" s="31">
        <v>1233</v>
      </c>
      <c r="M183" s="31">
        <v>34.74624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695.7</v>
      </c>
      <c r="D184" s="36">
        <v>694.5</v>
      </c>
      <c r="E184" s="36">
        <v>689.8</v>
      </c>
      <c r="F184" s="36">
        <v>683.9</v>
      </c>
      <c r="G184" s="36">
        <v>679.19999999999993</v>
      </c>
      <c r="H184" s="36">
        <v>700.4</v>
      </c>
      <c r="I184" s="36">
        <v>705.1</v>
      </c>
      <c r="J184" s="36">
        <v>711</v>
      </c>
      <c r="K184" s="31">
        <v>699.2</v>
      </c>
      <c r="L184" s="31">
        <v>688.6</v>
      </c>
      <c r="M184" s="31">
        <v>9.7589000000000006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702.1</v>
      </c>
      <c r="D185" s="36">
        <v>700.0333333333333</v>
      </c>
      <c r="E185" s="36">
        <v>696.06666666666661</v>
      </c>
      <c r="F185" s="36">
        <v>690.0333333333333</v>
      </c>
      <c r="G185" s="36">
        <v>686.06666666666661</v>
      </c>
      <c r="H185" s="36">
        <v>706.06666666666661</v>
      </c>
      <c r="I185" s="36">
        <v>710.0333333333333</v>
      </c>
      <c r="J185" s="36">
        <v>716.06666666666661</v>
      </c>
      <c r="K185" s="31">
        <v>704</v>
      </c>
      <c r="L185" s="31">
        <v>694</v>
      </c>
      <c r="M185" s="31">
        <v>6.0720599999999996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1030</v>
      </c>
      <c r="D186" s="36">
        <v>1029.05</v>
      </c>
      <c r="E186" s="36">
        <v>1013.1999999999998</v>
      </c>
      <c r="F186" s="36">
        <v>996.39999999999986</v>
      </c>
      <c r="G186" s="36">
        <v>980.54999999999973</v>
      </c>
      <c r="H186" s="36">
        <v>1045.8499999999999</v>
      </c>
      <c r="I186" s="36">
        <v>1061.6999999999998</v>
      </c>
      <c r="J186" s="36">
        <v>1078.5</v>
      </c>
      <c r="K186" s="31">
        <v>1044.9000000000001</v>
      </c>
      <c r="L186" s="31">
        <v>1012.25</v>
      </c>
      <c r="M186" s="31">
        <v>26.559280000000001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1813.35</v>
      </c>
      <c r="D187" s="36">
        <v>1795.4666666666665</v>
      </c>
      <c r="E187" s="36">
        <v>1770.9333333333329</v>
      </c>
      <c r="F187" s="36">
        <v>1728.5166666666664</v>
      </c>
      <c r="G187" s="36">
        <v>1703.9833333333329</v>
      </c>
      <c r="H187" s="36">
        <v>1837.883333333333</v>
      </c>
      <c r="I187" s="36">
        <v>1862.4166666666663</v>
      </c>
      <c r="J187" s="36">
        <v>1904.833333333333</v>
      </c>
      <c r="K187" s="31">
        <v>1820</v>
      </c>
      <c r="L187" s="31">
        <v>1753.05</v>
      </c>
      <c r="M187" s="31">
        <v>19.193100000000001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954.7</v>
      </c>
      <c r="D188" s="36">
        <v>954.51666666666677</v>
      </c>
      <c r="E188" s="36">
        <v>949.08333333333348</v>
      </c>
      <c r="F188" s="36">
        <v>943.4666666666667</v>
      </c>
      <c r="G188" s="36">
        <v>938.03333333333342</v>
      </c>
      <c r="H188" s="36">
        <v>960.13333333333355</v>
      </c>
      <c r="I188" s="36">
        <v>965.56666666666672</v>
      </c>
      <c r="J188" s="36">
        <v>971.18333333333362</v>
      </c>
      <c r="K188" s="31">
        <v>959.95</v>
      </c>
      <c r="L188" s="31">
        <v>948.9</v>
      </c>
      <c r="M188" s="31">
        <v>11.555020000000001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9053.6</v>
      </c>
      <c r="D189" s="36">
        <v>9053.35</v>
      </c>
      <c r="E189" s="36">
        <v>8961.2000000000007</v>
      </c>
      <c r="F189" s="36">
        <v>8868.8000000000011</v>
      </c>
      <c r="G189" s="36">
        <v>8776.6500000000015</v>
      </c>
      <c r="H189" s="36">
        <v>9145.75</v>
      </c>
      <c r="I189" s="36">
        <v>9237.8999999999978</v>
      </c>
      <c r="J189" s="36">
        <v>9330.2999999999993</v>
      </c>
      <c r="K189" s="31">
        <v>9145.5</v>
      </c>
      <c r="L189" s="31">
        <v>8960.9500000000007</v>
      </c>
      <c r="M189" s="31">
        <v>2.2753199999999998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732.4</v>
      </c>
      <c r="D190" s="36">
        <v>729.2166666666667</v>
      </c>
      <c r="E190" s="36">
        <v>724.43333333333339</v>
      </c>
      <c r="F190" s="36">
        <v>716.4666666666667</v>
      </c>
      <c r="G190" s="36">
        <v>711.68333333333339</v>
      </c>
      <c r="H190" s="36">
        <v>737.18333333333339</v>
      </c>
      <c r="I190" s="36">
        <v>741.9666666666667</v>
      </c>
      <c r="J190" s="36">
        <v>749.93333333333339</v>
      </c>
      <c r="K190" s="31">
        <v>734</v>
      </c>
      <c r="L190" s="31">
        <v>721.25</v>
      </c>
      <c r="M190" s="31">
        <v>120.82079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333.2</v>
      </c>
      <c r="D191" s="36">
        <v>334.5</v>
      </c>
      <c r="E191" s="36">
        <v>330.5</v>
      </c>
      <c r="F191" s="36">
        <v>327.8</v>
      </c>
      <c r="G191" s="36">
        <v>323.8</v>
      </c>
      <c r="H191" s="36">
        <v>337.2</v>
      </c>
      <c r="I191" s="36">
        <v>341.2</v>
      </c>
      <c r="J191" s="36">
        <v>343.9</v>
      </c>
      <c r="K191" s="31">
        <v>338.5</v>
      </c>
      <c r="L191" s="31">
        <v>331.8</v>
      </c>
      <c r="M191" s="31">
        <v>170.80409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136.44999999999999</v>
      </c>
      <c r="D192" s="36">
        <v>135.4</v>
      </c>
      <c r="E192" s="36">
        <v>134.05000000000001</v>
      </c>
      <c r="F192" s="36">
        <v>131.65</v>
      </c>
      <c r="G192" s="36">
        <v>130.30000000000001</v>
      </c>
      <c r="H192" s="36">
        <v>137.80000000000001</v>
      </c>
      <c r="I192" s="36">
        <v>139.14999999999998</v>
      </c>
      <c r="J192" s="36">
        <v>141.55000000000001</v>
      </c>
      <c r="K192" s="31">
        <v>136.75</v>
      </c>
      <c r="L192" s="31">
        <v>133</v>
      </c>
      <c r="M192" s="31">
        <v>773.77445999999998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3861</v>
      </c>
      <c r="D193" s="36">
        <v>3807.8833333333332</v>
      </c>
      <c r="E193" s="36">
        <v>3719.8166666666666</v>
      </c>
      <c r="F193" s="36">
        <v>3578.6333333333332</v>
      </c>
      <c r="G193" s="36">
        <v>3490.5666666666666</v>
      </c>
      <c r="H193" s="36">
        <v>3949.0666666666666</v>
      </c>
      <c r="I193" s="36">
        <v>4037.1333333333332</v>
      </c>
      <c r="J193" s="36">
        <v>4178.3166666666666</v>
      </c>
      <c r="K193" s="31">
        <v>3895.95</v>
      </c>
      <c r="L193" s="31">
        <v>3666.7</v>
      </c>
      <c r="M193" s="31">
        <v>85.312299999999993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1306.0999999999999</v>
      </c>
      <c r="D194" s="36">
        <v>1297.8</v>
      </c>
      <c r="E194" s="36">
        <v>1270.8</v>
      </c>
      <c r="F194" s="36">
        <v>1235.5</v>
      </c>
      <c r="G194" s="36">
        <v>1208.5</v>
      </c>
      <c r="H194" s="36">
        <v>1333.1</v>
      </c>
      <c r="I194" s="36">
        <v>1360.1</v>
      </c>
      <c r="J194" s="36">
        <v>1395.3999999999999</v>
      </c>
      <c r="K194" s="31">
        <v>1324.8</v>
      </c>
      <c r="L194" s="31">
        <v>1262.5</v>
      </c>
      <c r="M194" s="31">
        <v>59.003810000000001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3656.55</v>
      </c>
      <c r="D195" s="36">
        <v>3675.7333333333336</v>
      </c>
      <c r="E195" s="36">
        <v>3624.8166666666671</v>
      </c>
      <c r="F195" s="36">
        <v>3593.0833333333335</v>
      </c>
      <c r="G195" s="36">
        <v>3542.166666666667</v>
      </c>
      <c r="H195" s="36">
        <v>3707.4666666666672</v>
      </c>
      <c r="I195" s="36">
        <v>3758.3833333333332</v>
      </c>
      <c r="J195" s="36">
        <v>3790.1166666666672</v>
      </c>
      <c r="K195" s="31">
        <v>3726.65</v>
      </c>
      <c r="L195" s="31">
        <v>3644</v>
      </c>
      <c r="M195" s="31">
        <v>3.3435299999999999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3600.55</v>
      </c>
      <c r="D196" s="36">
        <v>3600.1166666666668</v>
      </c>
      <c r="E196" s="36">
        <v>3585.2333333333336</v>
      </c>
      <c r="F196" s="36">
        <v>3569.916666666667</v>
      </c>
      <c r="G196" s="36">
        <v>3555.0333333333338</v>
      </c>
      <c r="H196" s="36">
        <v>3615.4333333333334</v>
      </c>
      <c r="I196" s="36">
        <v>3630.3166666666666</v>
      </c>
      <c r="J196" s="36">
        <v>3645.6333333333332</v>
      </c>
      <c r="K196" s="31">
        <v>3615</v>
      </c>
      <c r="L196" s="31">
        <v>3584.8</v>
      </c>
      <c r="M196" s="31">
        <v>9.0627099999999992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2093.35</v>
      </c>
      <c r="D197" s="36">
        <v>2092.5666666666671</v>
      </c>
      <c r="E197" s="36">
        <v>2075.1333333333341</v>
      </c>
      <c r="F197" s="36">
        <v>2056.916666666667</v>
      </c>
      <c r="G197" s="36">
        <v>2039.483333333334</v>
      </c>
      <c r="H197" s="36">
        <v>2110.7833333333342</v>
      </c>
      <c r="I197" s="36">
        <v>2128.2166666666676</v>
      </c>
      <c r="J197" s="36">
        <v>2146.4333333333343</v>
      </c>
      <c r="K197" s="31">
        <v>2110</v>
      </c>
      <c r="L197" s="31">
        <v>2074.35</v>
      </c>
      <c r="M197" s="31">
        <v>5.5053400000000003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897.5</v>
      </c>
      <c r="D198" s="36">
        <v>906.4666666666667</v>
      </c>
      <c r="E198" s="36">
        <v>879.03333333333342</v>
      </c>
      <c r="F198" s="36">
        <v>860.56666666666672</v>
      </c>
      <c r="G198" s="36">
        <v>833.13333333333344</v>
      </c>
      <c r="H198" s="36">
        <v>924.93333333333339</v>
      </c>
      <c r="I198" s="36">
        <v>952.36666666666679</v>
      </c>
      <c r="J198" s="36">
        <v>970.83333333333337</v>
      </c>
      <c r="K198" s="31">
        <v>933.9</v>
      </c>
      <c r="L198" s="31">
        <v>888</v>
      </c>
      <c r="M198" s="31">
        <v>7.1074000000000002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2989.75</v>
      </c>
      <c r="D199" s="36">
        <v>2998.1166666666668</v>
      </c>
      <c r="E199" s="36">
        <v>2971.6833333333334</v>
      </c>
      <c r="F199" s="36">
        <v>2953.6166666666668</v>
      </c>
      <c r="G199" s="36">
        <v>2927.1833333333334</v>
      </c>
      <c r="H199" s="36">
        <v>3016.1833333333334</v>
      </c>
      <c r="I199" s="36">
        <v>3042.6166666666668</v>
      </c>
      <c r="J199" s="36">
        <v>3060.6833333333334</v>
      </c>
      <c r="K199" s="31">
        <v>3024.55</v>
      </c>
      <c r="L199" s="31">
        <v>2980.05</v>
      </c>
      <c r="M199" s="31">
        <v>6.8255299999999997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</v>
      </c>
      <c r="D200" s="36">
        <v>37.200000000000003</v>
      </c>
      <c r="E200" s="36">
        <v>36.750000000000007</v>
      </c>
      <c r="F200" s="36">
        <v>36.500000000000007</v>
      </c>
      <c r="G200" s="36">
        <v>36.050000000000011</v>
      </c>
      <c r="H200" s="36">
        <v>37.450000000000003</v>
      </c>
      <c r="I200" s="36">
        <v>37.899999999999991</v>
      </c>
      <c r="J200" s="36">
        <v>38.15</v>
      </c>
      <c r="K200" s="31">
        <v>37.65</v>
      </c>
      <c r="L200" s="31">
        <v>36.950000000000003</v>
      </c>
      <c r="M200" s="31">
        <v>110.90419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91.15</v>
      </c>
      <c r="D201" s="36">
        <v>91.75</v>
      </c>
      <c r="E201" s="36">
        <v>90.1</v>
      </c>
      <c r="F201" s="36">
        <v>89.05</v>
      </c>
      <c r="G201" s="36">
        <v>87.399999999999991</v>
      </c>
      <c r="H201" s="36">
        <v>92.8</v>
      </c>
      <c r="I201" s="36">
        <v>94.45</v>
      </c>
      <c r="J201" s="36">
        <v>95.5</v>
      </c>
      <c r="K201" s="31">
        <v>93.4</v>
      </c>
      <c r="L201" s="31">
        <v>90.7</v>
      </c>
      <c r="M201" s="31">
        <v>43.367730000000002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2018.55</v>
      </c>
      <c r="D202" s="36">
        <v>2025.5166666666667</v>
      </c>
      <c r="E202" s="36">
        <v>1996.8333333333335</v>
      </c>
      <c r="F202" s="36">
        <v>1975.1166666666668</v>
      </c>
      <c r="G202" s="36">
        <v>1946.4333333333336</v>
      </c>
      <c r="H202" s="36">
        <v>2047.2333333333333</v>
      </c>
      <c r="I202" s="36">
        <v>2075.9166666666661</v>
      </c>
      <c r="J202" s="36">
        <v>2097.6333333333332</v>
      </c>
      <c r="K202" s="31">
        <v>2054.1999999999998</v>
      </c>
      <c r="L202" s="31">
        <v>2003.8</v>
      </c>
      <c r="M202" s="31">
        <v>9.0203000000000007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1718.1</v>
      </c>
      <c r="D203" s="36">
        <v>1715.1833333333334</v>
      </c>
      <c r="E203" s="36">
        <v>1707.9166666666667</v>
      </c>
      <c r="F203" s="36">
        <v>1697.7333333333333</v>
      </c>
      <c r="G203" s="36">
        <v>1690.4666666666667</v>
      </c>
      <c r="H203" s="36">
        <v>1725.3666666666668</v>
      </c>
      <c r="I203" s="36">
        <v>1732.6333333333332</v>
      </c>
      <c r="J203" s="36">
        <v>1742.8166666666668</v>
      </c>
      <c r="K203" s="31">
        <v>1722.45</v>
      </c>
      <c r="L203" s="31">
        <v>1705</v>
      </c>
      <c r="M203" s="31">
        <v>1.4602299999999999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10029.450000000001</v>
      </c>
      <c r="D204" s="36">
        <v>9996.5333333333328</v>
      </c>
      <c r="E204" s="36">
        <v>9933.5666666666657</v>
      </c>
      <c r="F204" s="36">
        <v>9837.6833333333325</v>
      </c>
      <c r="G204" s="36">
        <v>9774.7166666666653</v>
      </c>
      <c r="H204" s="36">
        <v>10092.416666666666</v>
      </c>
      <c r="I204" s="36">
        <v>10155.383333333333</v>
      </c>
      <c r="J204" s="36">
        <v>10251.266666666666</v>
      </c>
      <c r="K204" s="31">
        <v>10059.5</v>
      </c>
      <c r="L204" s="31">
        <v>9900.65</v>
      </c>
      <c r="M204" s="31">
        <v>4.3951599999999997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128.30000000000001</v>
      </c>
      <c r="D205" s="36">
        <v>126.80000000000001</v>
      </c>
      <c r="E205" s="36">
        <v>124.20000000000002</v>
      </c>
      <c r="F205" s="36">
        <v>120.10000000000001</v>
      </c>
      <c r="G205" s="36">
        <v>117.50000000000001</v>
      </c>
      <c r="H205" s="36">
        <v>130.90000000000003</v>
      </c>
      <c r="I205" s="36">
        <v>133.50000000000006</v>
      </c>
      <c r="J205" s="36">
        <v>137.60000000000002</v>
      </c>
      <c r="K205" s="31">
        <v>129.4</v>
      </c>
      <c r="L205" s="31">
        <v>122.7</v>
      </c>
      <c r="M205" s="31">
        <v>394.63828000000001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610.85</v>
      </c>
      <c r="D206" s="36">
        <v>608.36666666666667</v>
      </c>
      <c r="E206" s="36">
        <v>603.93333333333339</v>
      </c>
      <c r="F206" s="36">
        <v>597.01666666666677</v>
      </c>
      <c r="G206" s="36">
        <v>592.58333333333348</v>
      </c>
      <c r="H206" s="36">
        <v>615.2833333333333</v>
      </c>
      <c r="I206" s="36">
        <v>619.71666666666647</v>
      </c>
      <c r="J206" s="36">
        <v>626.63333333333321</v>
      </c>
      <c r="K206" s="31">
        <v>612.79999999999995</v>
      </c>
      <c r="L206" s="31">
        <v>601.45000000000005</v>
      </c>
      <c r="M206" s="31">
        <v>49.411790000000003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1099</v>
      </c>
      <c r="D207" s="36">
        <v>1104.6000000000001</v>
      </c>
      <c r="E207" s="36">
        <v>1089.4000000000003</v>
      </c>
      <c r="F207" s="36">
        <v>1079.8000000000002</v>
      </c>
      <c r="G207" s="36">
        <v>1064.6000000000004</v>
      </c>
      <c r="H207" s="36">
        <v>1114.2000000000003</v>
      </c>
      <c r="I207" s="36">
        <v>1129.4000000000001</v>
      </c>
      <c r="J207" s="36">
        <v>1139.0000000000002</v>
      </c>
      <c r="K207" s="31">
        <v>1119.8</v>
      </c>
      <c r="L207" s="31">
        <v>1095</v>
      </c>
      <c r="M207" s="31">
        <v>11.60389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257.2</v>
      </c>
      <c r="D208" s="36">
        <v>257.56666666666666</v>
      </c>
      <c r="E208" s="36">
        <v>255.2833333333333</v>
      </c>
      <c r="F208" s="36">
        <v>253.36666666666665</v>
      </c>
      <c r="G208" s="36">
        <v>251.08333333333329</v>
      </c>
      <c r="H208" s="36">
        <v>259.48333333333335</v>
      </c>
      <c r="I208" s="36">
        <v>261.76666666666677</v>
      </c>
      <c r="J208" s="36">
        <v>263.68333333333334</v>
      </c>
      <c r="K208" s="31">
        <v>259.85000000000002</v>
      </c>
      <c r="L208" s="31">
        <v>255.65</v>
      </c>
      <c r="M208" s="31">
        <v>172.35864000000001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859.85</v>
      </c>
      <c r="D209" s="36">
        <v>861.55000000000007</v>
      </c>
      <c r="E209" s="36">
        <v>853.20000000000016</v>
      </c>
      <c r="F209" s="36">
        <v>846.55000000000007</v>
      </c>
      <c r="G209" s="36">
        <v>838.20000000000016</v>
      </c>
      <c r="H209" s="36">
        <v>868.20000000000016</v>
      </c>
      <c r="I209" s="36">
        <v>876.55000000000007</v>
      </c>
      <c r="J209" s="36">
        <v>883.20000000000016</v>
      </c>
      <c r="K209" s="31">
        <v>869.9</v>
      </c>
      <c r="L209" s="31">
        <v>854.9</v>
      </c>
      <c r="M209" s="31">
        <v>16.311250000000001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1347.05</v>
      </c>
      <c r="D210" s="36">
        <v>1348.4999999999998</v>
      </c>
      <c r="E210" s="36">
        <v>1339.6499999999996</v>
      </c>
      <c r="F210" s="36">
        <v>1332.2499999999998</v>
      </c>
      <c r="G210" s="36">
        <v>1323.3999999999996</v>
      </c>
      <c r="H210" s="36">
        <v>1355.8999999999996</v>
      </c>
      <c r="I210" s="36">
        <v>1364.7499999999995</v>
      </c>
      <c r="J210" s="36">
        <v>1372.1499999999996</v>
      </c>
      <c r="K210" s="31">
        <v>1357.35</v>
      </c>
      <c r="L210" s="31">
        <v>1341.1</v>
      </c>
      <c r="M210" s="31">
        <v>1.30145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446.55</v>
      </c>
      <c r="D211" s="36">
        <v>443.18333333333334</v>
      </c>
      <c r="E211" s="36">
        <v>436.86666666666667</v>
      </c>
      <c r="F211" s="36">
        <v>427.18333333333334</v>
      </c>
      <c r="G211" s="36">
        <v>420.86666666666667</v>
      </c>
      <c r="H211" s="36">
        <v>452.86666666666667</v>
      </c>
      <c r="I211" s="36">
        <v>459.18333333333339</v>
      </c>
      <c r="J211" s="36">
        <v>468.86666666666667</v>
      </c>
      <c r="K211" s="31">
        <v>449.5</v>
      </c>
      <c r="L211" s="31">
        <v>433.5</v>
      </c>
      <c r="M211" s="31">
        <v>207.83617000000001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21.95</v>
      </c>
      <c r="D212" s="36">
        <v>21.816666666666663</v>
      </c>
      <c r="E212" s="36">
        <v>21.533333333333324</v>
      </c>
      <c r="F212" s="36">
        <v>21.11666666666666</v>
      </c>
      <c r="G212" s="36">
        <v>20.833333333333321</v>
      </c>
      <c r="H212" s="36">
        <v>22.233333333333327</v>
      </c>
      <c r="I212" s="36">
        <v>22.516666666666666</v>
      </c>
      <c r="J212" s="36">
        <v>22.93333333333333</v>
      </c>
      <c r="K212" s="31">
        <v>22.1</v>
      </c>
      <c r="L212" s="31">
        <v>21.4</v>
      </c>
      <c r="M212" s="31">
        <v>3379.3955599999999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277.60000000000002</v>
      </c>
      <c r="D213" s="36">
        <v>279.05</v>
      </c>
      <c r="E213" s="36">
        <v>271.55</v>
      </c>
      <c r="F213" s="36">
        <v>265.5</v>
      </c>
      <c r="G213" s="36">
        <v>258</v>
      </c>
      <c r="H213" s="36">
        <v>285.10000000000002</v>
      </c>
      <c r="I213" s="36">
        <v>292.60000000000002</v>
      </c>
      <c r="J213" s="36">
        <v>298.65000000000003</v>
      </c>
      <c r="K213" s="31">
        <v>286.55</v>
      </c>
      <c r="L213" s="31">
        <v>273</v>
      </c>
      <c r="M213" s="31">
        <v>279.48050999999998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123.6</v>
      </c>
      <c r="D214" s="36">
        <v>123.66666666666667</v>
      </c>
      <c r="E214" s="36">
        <v>122.33333333333334</v>
      </c>
      <c r="F214" s="36">
        <v>121.06666666666668</v>
      </c>
      <c r="G214" s="36">
        <v>119.73333333333335</v>
      </c>
      <c r="H214" s="36">
        <v>124.93333333333334</v>
      </c>
      <c r="I214" s="36">
        <v>126.26666666666668</v>
      </c>
      <c r="J214" s="36">
        <v>127.53333333333333</v>
      </c>
      <c r="K214" s="31">
        <v>125</v>
      </c>
      <c r="L214" s="31">
        <v>122.4</v>
      </c>
      <c r="M214" s="31">
        <v>395.42770000000002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645.9</v>
      </c>
      <c r="D215" s="36">
        <v>646.26666666666654</v>
      </c>
      <c r="E215" s="36">
        <v>641.98333333333312</v>
      </c>
      <c r="F215" s="36">
        <v>638.06666666666661</v>
      </c>
      <c r="G215" s="36">
        <v>633.78333333333319</v>
      </c>
      <c r="H215" s="36">
        <v>650.18333333333305</v>
      </c>
      <c r="I215" s="36">
        <v>654.46666666666658</v>
      </c>
      <c r="J215" s="36">
        <v>658.38333333333298</v>
      </c>
      <c r="K215" s="31">
        <v>650.54999999999995</v>
      </c>
      <c r="L215" s="31">
        <v>642.35</v>
      </c>
      <c r="M215" s="31">
        <v>9.5371199999999998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6"/>
      <c r="B1" s="347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45278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0" t="s">
        <v>16</v>
      </c>
      <c r="B9" s="342" t="s">
        <v>18</v>
      </c>
      <c r="C9" s="345" t="s">
        <v>20</v>
      </c>
      <c r="D9" s="345" t="s">
        <v>21</v>
      </c>
      <c r="E9" s="337" t="s">
        <v>22</v>
      </c>
      <c r="F9" s="338"/>
      <c r="G9" s="339"/>
      <c r="H9" s="337" t="s">
        <v>23</v>
      </c>
      <c r="I9" s="338"/>
      <c r="J9" s="339"/>
      <c r="K9" s="26"/>
      <c r="L9" s="27"/>
      <c r="M9" s="48"/>
      <c r="N9" s="1"/>
      <c r="O9" s="1"/>
    </row>
    <row r="10" spans="1:15" ht="42.75" customHeight="1">
      <c r="A10" s="341"/>
      <c r="B10" s="344"/>
      <c r="C10" s="344"/>
      <c r="D10" s="3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669.95</v>
      </c>
      <c r="D11" s="36">
        <v>681.4666666666667</v>
      </c>
      <c r="E11" s="36">
        <v>648.48333333333335</v>
      </c>
      <c r="F11" s="36">
        <v>627.01666666666665</v>
      </c>
      <c r="G11" s="36">
        <v>594.0333333333333</v>
      </c>
      <c r="H11" s="36">
        <v>702.93333333333339</v>
      </c>
      <c r="I11" s="36">
        <v>735.91666666666674</v>
      </c>
      <c r="J11" s="36">
        <v>757.38333333333344</v>
      </c>
      <c r="K11" s="31">
        <v>714.45</v>
      </c>
      <c r="L11" s="31">
        <v>660</v>
      </c>
      <c r="M11" s="31">
        <v>27.389679999999998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31193.05</v>
      </c>
      <c r="D12" s="36">
        <v>31204.399999999998</v>
      </c>
      <c r="E12" s="36">
        <v>30984.649999999994</v>
      </c>
      <c r="F12" s="36">
        <v>30776.249999999996</v>
      </c>
      <c r="G12" s="36">
        <v>30556.499999999993</v>
      </c>
      <c r="H12" s="36">
        <v>31412.799999999996</v>
      </c>
      <c r="I12" s="36">
        <v>31632.550000000003</v>
      </c>
      <c r="J12" s="36">
        <v>31840.949999999997</v>
      </c>
      <c r="K12" s="31">
        <v>31424.15</v>
      </c>
      <c r="L12" s="31">
        <v>30996</v>
      </c>
      <c r="M12" s="31">
        <v>1.9449999999999999E-2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472.85</v>
      </c>
      <c r="D13" s="36">
        <v>476</v>
      </c>
      <c r="E13" s="36">
        <v>467.8</v>
      </c>
      <c r="F13" s="36">
        <v>462.75</v>
      </c>
      <c r="G13" s="36">
        <v>454.55</v>
      </c>
      <c r="H13" s="36">
        <v>481.05</v>
      </c>
      <c r="I13" s="36">
        <v>489.25000000000006</v>
      </c>
      <c r="J13" s="36">
        <v>494.3</v>
      </c>
      <c r="K13" s="31">
        <v>484.2</v>
      </c>
      <c r="L13" s="31">
        <v>470.95</v>
      </c>
      <c r="M13" s="31">
        <v>3.7443200000000001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591.20000000000005</v>
      </c>
      <c r="D14" s="36">
        <v>587.80000000000007</v>
      </c>
      <c r="E14" s="36">
        <v>579.60000000000014</v>
      </c>
      <c r="F14" s="36">
        <v>568.00000000000011</v>
      </c>
      <c r="G14" s="36">
        <v>559.80000000000018</v>
      </c>
      <c r="H14" s="36">
        <v>599.40000000000009</v>
      </c>
      <c r="I14" s="36">
        <v>607.60000000000014</v>
      </c>
      <c r="J14" s="36">
        <v>619.20000000000005</v>
      </c>
      <c r="K14" s="31">
        <v>596</v>
      </c>
      <c r="L14" s="31">
        <v>576.20000000000005</v>
      </c>
      <c r="M14" s="31">
        <v>36.448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1546.15</v>
      </c>
      <c r="D15" s="36">
        <v>1549.3833333333332</v>
      </c>
      <c r="E15" s="36">
        <v>1525.7666666666664</v>
      </c>
      <c r="F15" s="36">
        <v>1505.3833333333332</v>
      </c>
      <c r="G15" s="36">
        <v>1481.7666666666664</v>
      </c>
      <c r="H15" s="36">
        <v>1569.7666666666664</v>
      </c>
      <c r="I15" s="36">
        <v>1593.3833333333332</v>
      </c>
      <c r="J15" s="36">
        <v>1613.7666666666664</v>
      </c>
      <c r="K15" s="31">
        <v>1573</v>
      </c>
      <c r="L15" s="31">
        <v>1529</v>
      </c>
      <c r="M15" s="31">
        <v>1.8972500000000001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4835.1000000000004</v>
      </c>
      <c r="D16" s="36">
        <v>4842.7500000000009</v>
      </c>
      <c r="E16" s="36">
        <v>4755.9500000000016</v>
      </c>
      <c r="F16" s="36">
        <v>4676.8000000000011</v>
      </c>
      <c r="G16" s="36">
        <v>4590.0000000000018</v>
      </c>
      <c r="H16" s="36">
        <v>4921.9000000000015</v>
      </c>
      <c r="I16" s="36">
        <v>5008.7000000000007</v>
      </c>
      <c r="J16" s="36">
        <v>5087.8500000000013</v>
      </c>
      <c r="K16" s="31">
        <v>4929.55</v>
      </c>
      <c r="L16" s="31">
        <v>4763.6000000000004</v>
      </c>
      <c r="M16" s="31">
        <v>3.7189899999999998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22694.799999999999</v>
      </c>
      <c r="D17" s="36">
        <v>22715.283333333336</v>
      </c>
      <c r="E17" s="36">
        <v>22589.516666666674</v>
      </c>
      <c r="F17" s="36">
        <v>22484.233333333337</v>
      </c>
      <c r="G17" s="36">
        <v>22358.466666666674</v>
      </c>
      <c r="H17" s="36">
        <v>22820.566666666673</v>
      </c>
      <c r="I17" s="36">
        <v>22946.333333333336</v>
      </c>
      <c r="J17" s="36">
        <v>23051.616666666672</v>
      </c>
      <c r="K17" s="31">
        <v>22841.05</v>
      </c>
      <c r="L17" s="31">
        <v>22610</v>
      </c>
      <c r="M17" s="31">
        <v>0.11975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2212.35</v>
      </c>
      <c r="D18" s="36">
        <v>2219.9500000000003</v>
      </c>
      <c r="E18" s="36">
        <v>2198.4000000000005</v>
      </c>
      <c r="F18" s="36">
        <v>2184.4500000000003</v>
      </c>
      <c r="G18" s="36">
        <v>2162.9000000000005</v>
      </c>
      <c r="H18" s="36">
        <v>2233.9000000000005</v>
      </c>
      <c r="I18" s="36">
        <v>2255.4500000000007</v>
      </c>
      <c r="J18" s="36">
        <v>2269.4000000000005</v>
      </c>
      <c r="K18" s="31">
        <v>2241.5</v>
      </c>
      <c r="L18" s="31">
        <v>2206</v>
      </c>
      <c r="M18" s="31">
        <v>3.62643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2991.8</v>
      </c>
      <c r="D19" s="36">
        <v>2961.9</v>
      </c>
      <c r="E19" s="36">
        <v>2923.8</v>
      </c>
      <c r="F19" s="36">
        <v>2855.8</v>
      </c>
      <c r="G19" s="36">
        <v>2817.7000000000003</v>
      </c>
      <c r="H19" s="36">
        <v>3029.9</v>
      </c>
      <c r="I19" s="36">
        <v>3067.9999999999995</v>
      </c>
      <c r="J19" s="36">
        <v>3136</v>
      </c>
      <c r="K19" s="31">
        <v>3000</v>
      </c>
      <c r="L19" s="31">
        <v>2893.9</v>
      </c>
      <c r="M19" s="31">
        <v>49.214840000000002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1526.65</v>
      </c>
      <c r="D20" s="36">
        <v>1523.0166666666667</v>
      </c>
      <c r="E20" s="36">
        <v>1505.0333333333333</v>
      </c>
      <c r="F20" s="36">
        <v>1483.4166666666667</v>
      </c>
      <c r="G20" s="36">
        <v>1465.4333333333334</v>
      </c>
      <c r="H20" s="36">
        <v>1544.6333333333332</v>
      </c>
      <c r="I20" s="36">
        <v>1562.6166666666663</v>
      </c>
      <c r="J20" s="36">
        <v>1584.2333333333331</v>
      </c>
      <c r="K20" s="31">
        <v>1541</v>
      </c>
      <c r="L20" s="31">
        <v>1501.4</v>
      </c>
      <c r="M20" s="31">
        <v>16.986219999999999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1078.55</v>
      </c>
      <c r="D21" s="36">
        <v>1077.3666666666668</v>
      </c>
      <c r="E21" s="36">
        <v>1068.2333333333336</v>
      </c>
      <c r="F21" s="36">
        <v>1057.9166666666667</v>
      </c>
      <c r="G21" s="36">
        <v>1048.7833333333335</v>
      </c>
      <c r="H21" s="36">
        <v>1087.6833333333336</v>
      </c>
      <c r="I21" s="36">
        <v>1096.8166666666668</v>
      </c>
      <c r="J21" s="36">
        <v>1107.1333333333337</v>
      </c>
      <c r="K21" s="31">
        <v>1086.5</v>
      </c>
      <c r="L21" s="31">
        <v>1067.05</v>
      </c>
      <c r="M21" s="31">
        <v>116.72787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538.85</v>
      </c>
      <c r="D22" s="36">
        <v>534.98333333333323</v>
      </c>
      <c r="E22" s="36">
        <v>523.46666666666647</v>
      </c>
      <c r="F22" s="36">
        <v>508.08333333333326</v>
      </c>
      <c r="G22" s="36">
        <v>496.56666666666649</v>
      </c>
      <c r="H22" s="36">
        <v>550.36666666666645</v>
      </c>
      <c r="I22" s="36">
        <v>561.8833333333331</v>
      </c>
      <c r="J22" s="36">
        <v>577.26666666666642</v>
      </c>
      <c r="K22" s="31">
        <v>546.5</v>
      </c>
      <c r="L22" s="31">
        <v>519.6</v>
      </c>
      <c r="M22" s="31">
        <v>104.93441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1046.95</v>
      </c>
      <c r="D23" s="36">
        <v>1055.6666666666667</v>
      </c>
      <c r="E23" s="36">
        <v>1026.3333333333335</v>
      </c>
      <c r="F23" s="36">
        <v>1005.7166666666667</v>
      </c>
      <c r="G23" s="36">
        <v>976.38333333333344</v>
      </c>
      <c r="H23" s="36">
        <v>1076.2833333333335</v>
      </c>
      <c r="I23" s="36">
        <v>1105.616666666667</v>
      </c>
      <c r="J23" s="36">
        <v>1126.2333333333336</v>
      </c>
      <c r="K23" s="31">
        <v>1085</v>
      </c>
      <c r="L23" s="31">
        <v>1035.05</v>
      </c>
      <c r="M23" s="31">
        <v>55.678469999999997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369.25</v>
      </c>
      <c r="D24" s="36">
        <v>370.2833333333333</v>
      </c>
      <c r="E24" s="36">
        <v>366.66666666666663</v>
      </c>
      <c r="F24" s="36">
        <v>364.08333333333331</v>
      </c>
      <c r="G24" s="36">
        <v>360.46666666666664</v>
      </c>
      <c r="H24" s="36">
        <v>372.86666666666662</v>
      </c>
      <c r="I24" s="36">
        <v>376.48333333333329</v>
      </c>
      <c r="J24" s="36">
        <v>379.06666666666661</v>
      </c>
      <c r="K24" s="31">
        <v>373.9</v>
      </c>
      <c r="L24" s="31">
        <v>367.7</v>
      </c>
      <c r="M24" s="31">
        <v>19.649380000000001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165.6</v>
      </c>
      <c r="D25" s="36">
        <v>166.08333333333334</v>
      </c>
      <c r="E25" s="36">
        <v>164.51666666666668</v>
      </c>
      <c r="F25" s="36">
        <v>163.43333333333334</v>
      </c>
      <c r="G25" s="36">
        <v>161.86666666666667</v>
      </c>
      <c r="H25" s="36">
        <v>167.16666666666669</v>
      </c>
      <c r="I25" s="36">
        <v>168.73333333333335</v>
      </c>
      <c r="J25" s="36">
        <v>169.81666666666669</v>
      </c>
      <c r="K25" s="31">
        <v>167.65</v>
      </c>
      <c r="L25" s="31">
        <v>165</v>
      </c>
      <c r="M25" s="31">
        <v>34.579090000000001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232.6</v>
      </c>
      <c r="D26" s="36">
        <v>233.20000000000002</v>
      </c>
      <c r="E26" s="36">
        <v>228.80000000000004</v>
      </c>
      <c r="F26" s="36">
        <v>225.00000000000003</v>
      </c>
      <c r="G26" s="36">
        <v>220.60000000000005</v>
      </c>
      <c r="H26" s="36">
        <v>237.00000000000003</v>
      </c>
      <c r="I26" s="36">
        <v>241.4</v>
      </c>
      <c r="J26" s="36">
        <v>245.20000000000002</v>
      </c>
      <c r="K26" s="31">
        <v>237.6</v>
      </c>
      <c r="L26" s="31">
        <v>229.4</v>
      </c>
      <c r="M26" s="31">
        <v>35.647709999999996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369.8</v>
      </c>
      <c r="D27" s="36">
        <v>374.68333333333334</v>
      </c>
      <c r="E27" s="36">
        <v>363.16666666666669</v>
      </c>
      <c r="F27" s="36">
        <v>356.53333333333336</v>
      </c>
      <c r="G27" s="36">
        <v>345.01666666666671</v>
      </c>
      <c r="H27" s="36">
        <v>381.31666666666666</v>
      </c>
      <c r="I27" s="36">
        <v>392.83333333333331</v>
      </c>
      <c r="J27" s="36">
        <v>399.46666666666664</v>
      </c>
      <c r="K27" s="31">
        <v>386.2</v>
      </c>
      <c r="L27" s="31">
        <v>368.05</v>
      </c>
      <c r="M27" s="31">
        <v>7.9838500000000003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910.1</v>
      </c>
      <c r="D28" s="36">
        <v>894.30000000000007</v>
      </c>
      <c r="E28" s="36">
        <v>865.80000000000018</v>
      </c>
      <c r="F28" s="36">
        <v>821.50000000000011</v>
      </c>
      <c r="G28" s="36">
        <v>793.00000000000023</v>
      </c>
      <c r="H28" s="36">
        <v>938.60000000000014</v>
      </c>
      <c r="I28" s="36">
        <v>967.09999999999991</v>
      </c>
      <c r="J28" s="36">
        <v>1011.4000000000001</v>
      </c>
      <c r="K28" s="31">
        <v>922.8</v>
      </c>
      <c r="L28" s="31">
        <v>850</v>
      </c>
      <c r="M28" s="31">
        <v>14.44614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1213.2</v>
      </c>
      <c r="D29" s="36">
        <v>1220.4000000000001</v>
      </c>
      <c r="E29" s="36">
        <v>1195.9500000000003</v>
      </c>
      <c r="F29" s="36">
        <v>1178.7000000000003</v>
      </c>
      <c r="G29" s="36">
        <v>1154.2500000000005</v>
      </c>
      <c r="H29" s="36">
        <v>1237.6500000000001</v>
      </c>
      <c r="I29" s="36">
        <v>1262.0999999999999</v>
      </c>
      <c r="J29" s="36">
        <v>1279.3499999999999</v>
      </c>
      <c r="K29" s="31">
        <v>1244.8499999999999</v>
      </c>
      <c r="L29" s="31">
        <v>1203.1500000000001</v>
      </c>
      <c r="M29" s="31">
        <v>7.4801099999999998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3600.1</v>
      </c>
      <c r="D30" s="36">
        <v>3622.2999999999997</v>
      </c>
      <c r="E30" s="36">
        <v>3559.7999999999993</v>
      </c>
      <c r="F30" s="36">
        <v>3519.4999999999995</v>
      </c>
      <c r="G30" s="36">
        <v>3456.9999999999991</v>
      </c>
      <c r="H30" s="36">
        <v>3662.5999999999995</v>
      </c>
      <c r="I30" s="36">
        <v>3725.1000000000004</v>
      </c>
      <c r="J30" s="36">
        <v>3765.3999999999996</v>
      </c>
      <c r="K30" s="31">
        <v>3684.8</v>
      </c>
      <c r="L30" s="31">
        <v>3582</v>
      </c>
      <c r="M30" s="31">
        <v>0.58538999999999997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1897.5</v>
      </c>
      <c r="D31" s="36">
        <v>1889.5</v>
      </c>
      <c r="E31" s="36">
        <v>1870</v>
      </c>
      <c r="F31" s="36">
        <v>1842.5</v>
      </c>
      <c r="G31" s="36">
        <v>1823</v>
      </c>
      <c r="H31" s="36">
        <v>1917</v>
      </c>
      <c r="I31" s="36">
        <v>1936.5</v>
      </c>
      <c r="J31" s="36">
        <v>1964</v>
      </c>
      <c r="K31" s="31">
        <v>1909</v>
      </c>
      <c r="L31" s="31">
        <v>1862</v>
      </c>
      <c r="M31" s="31">
        <v>0.67020000000000002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767.2</v>
      </c>
      <c r="D32" s="36">
        <v>765.73333333333323</v>
      </c>
      <c r="E32" s="36">
        <v>761.46666666666647</v>
      </c>
      <c r="F32" s="36">
        <v>755.73333333333323</v>
      </c>
      <c r="G32" s="36">
        <v>751.46666666666647</v>
      </c>
      <c r="H32" s="36">
        <v>771.46666666666647</v>
      </c>
      <c r="I32" s="36">
        <v>775.73333333333312</v>
      </c>
      <c r="J32" s="36">
        <v>781.46666666666647</v>
      </c>
      <c r="K32" s="31">
        <v>770</v>
      </c>
      <c r="L32" s="31">
        <v>760</v>
      </c>
      <c r="M32" s="31">
        <v>0.98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4919.3500000000004</v>
      </c>
      <c r="D33" s="36">
        <v>4906.916666666667</v>
      </c>
      <c r="E33" s="36">
        <v>4803.9833333333336</v>
      </c>
      <c r="F33" s="36">
        <v>4688.6166666666668</v>
      </c>
      <c r="G33" s="36">
        <v>4585.6833333333334</v>
      </c>
      <c r="H33" s="36">
        <v>5022.2833333333338</v>
      </c>
      <c r="I33" s="36">
        <v>5125.2166666666662</v>
      </c>
      <c r="J33" s="36">
        <v>5240.5833333333339</v>
      </c>
      <c r="K33" s="31">
        <v>5009.8500000000004</v>
      </c>
      <c r="L33" s="31">
        <v>4791.55</v>
      </c>
      <c r="M33" s="31">
        <v>19.257370000000002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2318.1999999999998</v>
      </c>
      <c r="D34" s="36">
        <v>2311.5666666666671</v>
      </c>
      <c r="E34" s="36">
        <v>2258.233333333334</v>
      </c>
      <c r="F34" s="36">
        <v>2198.2666666666669</v>
      </c>
      <c r="G34" s="36">
        <v>2144.9333333333338</v>
      </c>
      <c r="H34" s="36">
        <v>2371.5333333333342</v>
      </c>
      <c r="I34" s="36">
        <v>2424.8666666666672</v>
      </c>
      <c r="J34" s="36">
        <v>2484.8333333333344</v>
      </c>
      <c r="K34" s="31">
        <v>2364.9</v>
      </c>
      <c r="L34" s="31">
        <v>2251.6</v>
      </c>
      <c r="M34" s="31">
        <v>1.0708899999999999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765.25</v>
      </c>
      <c r="D35" s="36">
        <v>769.4</v>
      </c>
      <c r="E35" s="36">
        <v>758.9</v>
      </c>
      <c r="F35" s="36">
        <v>752.55</v>
      </c>
      <c r="G35" s="36">
        <v>742.05</v>
      </c>
      <c r="H35" s="36">
        <v>775.75</v>
      </c>
      <c r="I35" s="36">
        <v>786.25</v>
      </c>
      <c r="J35" s="36">
        <v>792.6</v>
      </c>
      <c r="K35" s="31">
        <v>779.9</v>
      </c>
      <c r="L35" s="31">
        <v>763.05</v>
      </c>
      <c r="M35" s="31">
        <v>3.5269599999999999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3321.3</v>
      </c>
      <c r="D36" s="36">
        <v>3295.5499999999997</v>
      </c>
      <c r="E36" s="36">
        <v>3203.0999999999995</v>
      </c>
      <c r="F36" s="36">
        <v>3084.8999999999996</v>
      </c>
      <c r="G36" s="36">
        <v>2992.4499999999994</v>
      </c>
      <c r="H36" s="36">
        <v>3413.7499999999995</v>
      </c>
      <c r="I36" s="36">
        <v>3506.1999999999994</v>
      </c>
      <c r="J36" s="36">
        <v>3624.3999999999996</v>
      </c>
      <c r="K36" s="31">
        <v>3388</v>
      </c>
      <c r="L36" s="31">
        <v>3177.35</v>
      </c>
      <c r="M36" s="31">
        <v>10.390499999999999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522.4</v>
      </c>
      <c r="D37" s="36">
        <v>522.1</v>
      </c>
      <c r="E37" s="36">
        <v>514.80000000000007</v>
      </c>
      <c r="F37" s="36">
        <v>507.20000000000005</v>
      </c>
      <c r="G37" s="36">
        <v>499.90000000000009</v>
      </c>
      <c r="H37" s="36">
        <v>529.70000000000005</v>
      </c>
      <c r="I37" s="36">
        <v>537</v>
      </c>
      <c r="J37" s="36">
        <v>544.6</v>
      </c>
      <c r="K37" s="31">
        <v>529.4</v>
      </c>
      <c r="L37" s="31">
        <v>514.5</v>
      </c>
      <c r="M37" s="31">
        <v>57.779670000000003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3261.3</v>
      </c>
      <c r="D38" s="36">
        <v>3241.9166666666665</v>
      </c>
      <c r="E38" s="36">
        <v>3179.583333333333</v>
      </c>
      <c r="F38" s="36">
        <v>3097.8666666666663</v>
      </c>
      <c r="G38" s="36">
        <v>3035.5333333333328</v>
      </c>
      <c r="H38" s="36">
        <v>3323.6333333333332</v>
      </c>
      <c r="I38" s="36">
        <v>3385.9666666666662</v>
      </c>
      <c r="J38" s="36">
        <v>3467.6833333333334</v>
      </c>
      <c r="K38" s="31">
        <v>3304.25</v>
      </c>
      <c r="L38" s="31">
        <v>3160.2</v>
      </c>
      <c r="M38" s="31">
        <v>10.660259999999999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1040.6500000000001</v>
      </c>
      <c r="D39" s="36">
        <v>1037.5166666666667</v>
      </c>
      <c r="E39" s="36">
        <v>1031.6833333333334</v>
      </c>
      <c r="F39" s="36">
        <v>1022.7166666666667</v>
      </c>
      <c r="G39" s="36">
        <v>1016.8833333333334</v>
      </c>
      <c r="H39" s="36">
        <v>1046.4833333333333</v>
      </c>
      <c r="I39" s="36">
        <v>1052.3166666666668</v>
      </c>
      <c r="J39" s="36">
        <v>1061.2833333333333</v>
      </c>
      <c r="K39" s="31">
        <v>1043.3499999999999</v>
      </c>
      <c r="L39" s="31">
        <v>1028.55</v>
      </c>
      <c r="M39" s="31">
        <v>0.51880999999999999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5403.85</v>
      </c>
      <c r="D40" s="36">
        <v>5418.6333333333341</v>
      </c>
      <c r="E40" s="36">
        <v>5372.2666666666682</v>
      </c>
      <c r="F40" s="36">
        <v>5340.6833333333343</v>
      </c>
      <c r="G40" s="36">
        <v>5294.3166666666684</v>
      </c>
      <c r="H40" s="36">
        <v>5450.2166666666681</v>
      </c>
      <c r="I40" s="36">
        <v>5496.5833333333348</v>
      </c>
      <c r="J40" s="36">
        <v>5528.1666666666679</v>
      </c>
      <c r="K40" s="31">
        <v>5465</v>
      </c>
      <c r="L40" s="31">
        <v>5387.05</v>
      </c>
      <c r="M40" s="31">
        <v>0.73124999999999996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1615.85</v>
      </c>
      <c r="D41" s="36">
        <v>1619.1166666666668</v>
      </c>
      <c r="E41" s="36">
        <v>1599.2333333333336</v>
      </c>
      <c r="F41" s="36">
        <v>1582.6166666666668</v>
      </c>
      <c r="G41" s="36">
        <v>1562.7333333333336</v>
      </c>
      <c r="H41" s="36">
        <v>1635.7333333333336</v>
      </c>
      <c r="I41" s="36">
        <v>1655.6166666666668</v>
      </c>
      <c r="J41" s="36">
        <v>1672.2333333333336</v>
      </c>
      <c r="K41" s="31">
        <v>1639</v>
      </c>
      <c r="L41" s="31">
        <v>1602.5</v>
      </c>
      <c r="M41" s="31">
        <v>7.8964999999999996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5551.2</v>
      </c>
      <c r="D42" s="36">
        <v>5546.4000000000005</v>
      </c>
      <c r="E42" s="36">
        <v>5504.8000000000011</v>
      </c>
      <c r="F42" s="36">
        <v>5458.4000000000005</v>
      </c>
      <c r="G42" s="36">
        <v>5416.8000000000011</v>
      </c>
      <c r="H42" s="36">
        <v>5592.8000000000011</v>
      </c>
      <c r="I42" s="36">
        <v>5634.4000000000015</v>
      </c>
      <c r="J42" s="36">
        <v>5680.8000000000011</v>
      </c>
      <c r="K42" s="31">
        <v>5588</v>
      </c>
      <c r="L42" s="31">
        <v>5500</v>
      </c>
      <c r="M42" s="31">
        <v>3.4975800000000001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450.55</v>
      </c>
      <c r="D43" s="36">
        <v>454.25</v>
      </c>
      <c r="E43" s="36">
        <v>442.75</v>
      </c>
      <c r="F43" s="36">
        <v>434.95</v>
      </c>
      <c r="G43" s="36">
        <v>423.45</v>
      </c>
      <c r="H43" s="36">
        <v>462.05</v>
      </c>
      <c r="I43" s="36">
        <v>473.55</v>
      </c>
      <c r="J43" s="36">
        <v>481.35</v>
      </c>
      <c r="K43" s="31">
        <v>465.75</v>
      </c>
      <c r="L43" s="31">
        <v>446.45</v>
      </c>
      <c r="M43" s="31">
        <v>28.537489999999998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323.85000000000002</v>
      </c>
      <c r="D44" s="36">
        <v>325.51666666666665</v>
      </c>
      <c r="E44" s="36">
        <v>320.33333333333331</v>
      </c>
      <c r="F44" s="36">
        <v>316.81666666666666</v>
      </c>
      <c r="G44" s="36">
        <v>311.63333333333333</v>
      </c>
      <c r="H44" s="36">
        <v>329.0333333333333</v>
      </c>
      <c r="I44" s="36">
        <v>334.2166666666667</v>
      </c>
      <c r="J44" s="36">
        <v>337.73333333333329</v>
      </c>
      <c r="K44" s="31">
        <v>330.7</v>
      </c>
      <c r="L44" s="31">
        <v>322</v>
      </c>
      <c r="M44" s="31">
        <v>7.6516500000000001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630.4</v>
      </c>
      <c r="D45" s="36">
        <v>625.1</v>
      </c>
      <c r="E45" s="36">
        <v>616.30000000000007</v>
      </c>
      <c r="F45" s="36">
        <v>602.20000000000005</v>
      </c>
      <c r="G45" s="36">
        <v>593.40000000000009</v>
      </c>
      <c r="H45" s="36">
        <v>639.20000000000005</v>
      </c>
      <c r="I45" s="36">
        <v>648</v>
      </c>
      <c r="J45" s="36">
        <v>662.1</v>
      </c>
      <c r="K45" s="31">
        <v>633.9</v>
      </c>
      <c r="L45" s="31">
        <v>611</v>
      </c>
      <c r="M45" s="31">
        <v>2.8843100000000002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563.75</v>
      </c>
      <c r="D46" s="36">
        <v>560.91666666666663</v>
      </c>
      <c r="E46" s="36">
        <v>556.83333333333326</v>
      </c>
      <c r="F46" s="36">
        <v>549.91666666666663</v>
      </c>
      <c r="G46" s="36">
        <v>545.83333333333326</v>
      </c>
      <c r="H46" s="36">
        <v>567.83333333333326</v>
      </c>
      <c r="I46" s="36">
        <v>571.91666666666652</v>
      </c>
      <c r="J46" s="36">
        <v>578.83333333333326</v>
      </c>
      <c r="K46" s="31">
        <v>565</v>
      </c>
      <c r="L46" s="31">
        <v>554</v>
      </c>
      <c r="M46" s="31">
        <v>1.1192500000000001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174.3</v>
      </c>
      <c r="D47" s="36">
        <v>174.9</v>
      </c>
      <c r="E47" s="36">
        <v>173.15</v>
      </c>
      <c r="F47" s="36">
        <v>172</v>
      </c>
      <c r="G47" s="36">
        <v>170.25</v>
      </c>
      <c r="H47" s="36">
        <v>176.05</v>
      </c>
      <c r="I47" s="36">
        <v>177.8</v>
      </c>
      <c r="J47" s="36">
        <v>178.95000000000002</v>
      </c>
      <c r="K47" s="31">
        <v>176.65</v>
      </c>
      <c r="L47" s="31">
        <v>173.75</v>
      </c>
      <c r="M47" s="31">
        <v>131.55056999999999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3313.9</v>
      </c>
      <c r="D48" s="36">
        <v>3294.0833333333335</v>
      </c>
      <c r="E48" s="36">
        <v>3261.8166666666671</v>
      </c>
      <c r="F48" s="36">
        <v>3209.7333333333336</v>
      </c>
      <c r="G48" s="36">
        <v>3177.4666666666672</v>
      </c>
      <c r="H48" s="36">
        <v>3346.166666666667</v>
      </c>
      <c r="I48" s="36">
        <v>3378.4333333333334</v>
      </c>
      <c r="J48" s="36">
        <v>3430.5166666666669</v>
      </c>
      <c r="K48" s="31">
        <v>3326.35</v>
      </c>
      <c r="L48" s="31">
        <v>3242</v>
      </c>
      <c r="M48" s="31">
        <v>16.316870000000002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395.7</v>
      </c>
      <c r="D49" s="36">
        <v>397.11666666666662</v>
      </c>
      <c r="E49" s="36">
        <v>389.28333333333325</v>
      </c>
      <c r="F49" s="36">
        <v>382.86666666666662</v>
      </c>
      <c r="G49" s="36">
        <v>375.03333333333325</v>
      </c>
      <c r="H49" s="36">
        <v>403.53333333333325</v>
      </c>
      <c r="I49" s="36">
        <v>411.36666666666662</v>
      </c>
      <c r="J49" s="36">
        <v>417.78333333333325</v>
      </c>
      <c r="K49" s="31">
        <v>404.95</v>
      </c>
      <c r="L49" s="31">
        <v>390.7</v>
      </c>
      <c r="M49" s="31">
        <v>10.69576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1960.5</v>
      </c>
      <c r="D50" s="36">
        <v>1962.4666666666665</v>
      </c>
      <c r="E50" s="36">
        <v>1948.2833333333328</v>
      </c>
      <c r="F50" s="36">
        <v>1936.0666666666664</v>
      </c>
      <c r="G50" s="36">
        <v>1921.8833333333328</v>
      </c>
      <c r="H50" s="36">
        <v>1974.6833333333329</v>
      </c>
      <c r="I50" s="36">
        <v>1988.8666666666668</v>
      </c>
      <c r="J50" s="36">
        <v>2001.083333333333</v>
      </c>
      <c r="K50" s="31">
        <v>1976.65</v>
      </c>
      <c r="L50" s="31">
        <v>1950.25</v>
      </c>
      <c r="M50" s="31">
        <v>3.9554800000000001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6987.25</v>
      </c>
      <c r="D51" s="36">
        <v>6997.9333333333334</v>
      </c>
      <c r="E51" s="36">
        <v>6915.8666666666668</v>
      </c>
      <c r="F51" s="36">
        <v>6844.4833333333336</v>
      </c>
      <c r="G51" s="36">
        <v>6762.416666666667</v>
      </c>
      <c r="H51" s="36">
        <v>7069.3166666666666</v>
      </c>
      <c r="I51" s="36">
        <v>7151.3833333333341</v>
      </c>
      <c r="J51" s="36">
        <v>7222.7666666666664</v>
      </c>
      <c r="K51" s="31">
        <v>7080</v>
      </c>
      <c r="L51" s="31">
        <v>6926.55</v>
      </c>
      <c r="M51" s="31">
        <v>0.65190999999999999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758.3</v>
      </c>
      <c r="D52" s="36">
        <v>759.2833333333333</v>
      </c>
      <c r="E52" s="36">
        <v>749.11666666666656</v>
      </c>
      <c r="F52" s="36">
        <v>739.93333333333328</v>
      </c>
      <c r="G52" s="36">
        <v>729.76666666666654</v>
      </c>
      <c r="H52" s="36">
        <v>768.46666666666658</v>
      </c>
      <c r="I52" s="36">
        <v>778.63333333333333</v>
      </c>
      <c r="J52" s="36">
        <v>787.81666666666661</v>
      </c>
      <c r="K52" s="31">
        <v>769.45</v>
      </c>
      <c r="L52" s="31">
        <v>750.1</v>
      </c>
      <c r="M52" s="31">
        <v>22.52891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1026.4000000000001</v>
      </c>
      <c r="D53" s="36">
        <v>1033.2833333333333</v>
      </c>
      <c r="E53" s="36">
        <v>1016.2166666666667</v>
      </c>
      <c r="F53" s="36">
        <v>1006.0333333333334</v>
      </c>
      <c r="G53" s="36">
        <v>988.96666666666681</v>
      </c>
      <c r="H53" s="36">
        <v>1043.4666666666667</v>
      </c>
      <c r="I53" s="36">
        <v>1060.5333333333333</v>
      </c>
      <c r="J53" s="36">
        <v>1070.7166666666665</v>
      </c>
      <c r="K53" s="31">
        <v>1050.3499999999999</v>
      </c>
      <c r="L53" s="31">
        <v>1023.1</v>
      </c>
      <c r="M53" s="31">
        <v>19.067730000000001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398.55</v>
      </c>
      <c r="D54" s="36">
        <v>399.5</v>
      </c>
      <c r="E54" s="36">
        <v>395.05</v>
      </c>
      <c r="F54" s="36">
        <v>391.55</v>
      </c>
      <c r="G54" s="36">
        <v>387.1</v>
      </c>
      <c r="H54" s="36">
        <v>403</v>
      </c>
      <c r="I54" s="36">
        <v>407.45000000000005</v>
      </c>
      <c r="J54" s="36">
        <v>410.95</v>
      </c>
      <c r="K54" s="31">
        <v>403.95</v>
      </c>
      <c r="L54" s="31">
        <v>396</v>
      </c>
      <c r="M54" s="31">
        <v>2.2500900000000001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4045.65</v>
      </c>
      <c r="D55" s="36">
        <v>4053.5166666666664</v>
      </c>
      <c r="E55" s="36">
        <v>4009.1333333333332</v>
      </c>
      <c r="F55" s="36">
        <v>3972.6166666666668</v>
      </c>
      <c r="G55" s="36">
        <v>3928.2333333333336</v>
      </c>
      <c r="H55" s="36">
        <v>4090.0333333333328</v>
      </c>
      <c r="I55" s="36">
        <v>4134.4166666666661</v>
      </c>
      <c r="J55" s="36">
        <v>4170.9333333333325</v>
      </c>
      <c r="K55" s="31">
        <v>4097.8999999999996</v>
      </c>
      <c r="L55" s="31">
        <v>4017</v>
      </c>
      <c r="M55" s="31">
        <v>3.0026999999999999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1120.3499999999999</v>
      </c>
      <c r="D56" s="36">
        <v>1118.9333333333332</v>
      </c>
      <c r="E56" s="36">
        <v>1110.0166666666664</v>
      </c>
      <c r="F56" s="36">
        <v>1099.6833333333332</v>
      </c>
      <c r="G56" s="36">
        <v>1090.7666666666664</v>
      </c>
      <c r="H56" s="36">
        <v>1129.2666666666664</v>
      </c>
      <c r="I56" s="36">
        <v>1138.1833333333329</v>
      </c>
      <c r="J56" s="36">
        <v>1148.5166666666664</v>
      </c>
      <c r="K56" s="31">
        <v>1127.8499999999999</v>
      </c>
      <c r="L56" s="31">
        <v>1108.5999999999999</v>
      </c>
      <c r="M56" s="31">
        <v>120.4841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6275.2</v>
      </c>
      <c r="D57" s="36">
        <v>6311.1499999999987</v>
      </c>
      <c r="E57" s="36">
        <v>6220.1999999999971</v>
      </c>
      <c r="F57" s="36">
        <v>6165.199999999998</v>
      </c>
      <c r="G57" s="36">
        <v>6074.2499999999964</v>
      </c>
      <c r="H57" s="36">
        <v>6366.1499999999978</v>
      </c>
      <c r="I57" s="36">
        <v>6457.1</v>
      </c>
      <c r="J57" s="36">
        <v>6512.0999999999985</v>
      </c>
      <c r="K57" s="31">
        <v>6402.1</v>
      </c>
      <c r="L57" s="31">
        <v>6256.15</v>
      </c>
      <c r="M57" s="31">
        <v>5.5352199999999998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7515.05</v>
      </c>
      <c r="D58" s="36">
        <v>7496.3166666666666</v>
      </c>
      <c r="E58" s="36">
        <v>7463.7333333333336</v>
      </c>
      <c r="F58" s="36">
        <v>7412.416666666667</v>
      </c>
      <c r="G58" s="36">
        <v>7379.8333333333339</v>
      </c>
      <c r="H58" s="36">
        <v>7547.6333333333332</v>
      </c>
      <c r="I58" s="36">
        <v>7580.2166666666672</v>
      </c>
      <c r="J58" s="36">
        <v>7631.5333333333328</v>
      </c>
      <c r="K58" s="31">
        <v>7528.9</v>
      </c>
      <c r="L58" s="31">
        <v>7445</v>
      </c>
      <c r="M58" s="31">
        <v>11.739380000000001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1733.15</v>
      </c>
      <c r="D59" s="36">
        <v>1730.9666666666665</v>
      </c>
      <c r="E59" s="36">
        <v>1720.9333333333329</v>
      </c>
      <c r="F59" s="36">
        <v>1708.7166666666665</v>
      </c>
      <c r="G59" s="36">
        <v>1698.6833333333329</v>
      </c>
      <c r="H59" s="36">
        <v>1743.1833333333329</v>
      </c>
      <c r="I59" s="36">
        <v>1753.2166666666662</v>
      </c>
      <c r="J59" s="36">
        <v>1765.4333333333329</v>
      </c>
      <c r="K59" s="31">
        <v>1741</v>
      </c>
      <c r="L59" s="31">
        <v>1718.75</v>
      </c>
      <c r="M59" s="31">
        <v>14.86079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7969.8</v>
      </c>
      <c r="D60" s="36">
        <v>8074.5166666666664</v>
      </c>
      <c r="E60" s="36">
        <v>7779.0333333333328</v>
      </c>
      <c r="F60" s="36">
        <v>7588.2666666666664</v>
      </c>
      <c r="G60" s="36">
        <v>7292.7833333333328</v>
      </c>
      <c r="H60" s="36">
        <v>8265.2833333333328</v>
      </c>
      <c r="I60" s="36">
        <v>8560.7666666666664</v>
      </c>
      <c r="J60" s="36">
        <v>8751.5333333333328</v>
      </c>
      <c r="K60" s="31">
        <v>8370</v>
      </c>
      <c r="L60" s="31">
        <v>7883.75</v>
      </c>
      <c r="M60" s="31">
        <v>0.75532999999999995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2345.35</v>
      </c>
      <c r="D61" s="36">
        <v>2320.1</v>
      </c>
      <c r="E61" s="36">
        <v>2250.1999999999998</v>
      </c>
      <c r="F61" s="36">
        <v>2155.0499999999997</v>
      </c>
      <c r="G61" s="36">
        <v>2085.1499999999996</v>
      </c>
      <c r="H61" s="36">
        <v>2415.25</v>
      </c>
      <c r="I61" s="36">
        <v>2485.1500000000005</v>
      </c>
      <c r="J61" s="36">
        <v>2580.3000000000002</v>
      </c>
      <c r="K61" s="31">
        <v>2390</v>
      </c>
      <c r="L61" s="31">
        <v>2224.9499999999998</v>
      </c>
      <c r="M61" s="31">
        <v>4.6583899999999998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2571.1999999999998</v>
      </c>
      <c r="D62" s="36">
        <v>2589.0666666666666</v>
      </c>
      <c r="E62" s="36">
        <v>2546.1333333333332</v>
      </c>
      <c r="F62" s="36">
        <v>2521.0666666666666</v>
      </c>
      <c r="G62" s="36">
        <v>2478.1333333333332</v>
      </c>
      <c r="H62" s="36">
        <v>2614.1333333333332</v>
      </c>
      <c r="I62" s="36">
        <v>2657.0666666666666</v>
      </c>
      <c r="J62" s="36">
        <v>2682.1333333333332</v>
      </c>
      <c r="K62" s="31">
        <v>2632</v>
      </c>
      <c r="L62" s="31">
        <v>2564</v>
      </c>
      <c r="M62" s="31">
        <v>1.6893400000000001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384.65</v>
      </c>
      <c r="D63" s="36">
        <v>386.59999999999997</v>
      </c>
      <c r="E63" s="36">
        <v>382.04999999999995</v>
      </c>
      <c r="F63" s="36">
        <v>379.45</v>
      </c>
      <c r="G63" s="36">
        <v>374.9</v>
      </c>
      <c r="H63" s="36">
        <v>389.19999999999993</v>
      </c>
      <c r="I63" s="36">
        <v>393.75</v>
      </c>
      <c r="J63" s="36">
        <v>396.34999999999991</v>
      </c>
      <c r="K63" s="31">
        <v>391.15</v>
      </c>
      <c r="L63" s="31">
        <v>384</v>
      </c>
      <c r="M63" s="31">
        <v>18.911069999999999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253.8</v>
      </c>
      <c r="D64" s="36">
        <v>251.33333333333334</v>
      </c>
      <c r="E64" s="36">
        <v>246.9666666666667</v>
      </c>
      <c r="F64" s="36">
        <v>240.13333333333335</v>
      </c>
      <c r="G64" s="36">
        <v>235.76666666666671</v>
      </c>
      <c r="H64" s="36">
        <v>258.16666666666669</v>
      </c>
      <c r="I64" s="36">
        <v>262.5333333333333</v>
      </c>
      <c r="J64" s="36">
        <v>269.36666666666667</v>
      </c>
      <c r="K64" s="31">
        <v>255.7</v>
      </c>
      <c r="L64" s="31">
        <v>244.5</v>
      </c>
      <c r="M64" s="31">
        <v>305.16701999999998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224.7</v>
      </c>
      <c r="D65" s="36">
        <v>223.25</v>
      </c>
      <c r="E65" s="36">
        <v>220.1</v>
      </c>
      <c r="F65" s="36">
        <v>215.5</v>
      </c>
      <c r="G65" s="36">
        <v>212.35</v>
      </c>
      <c r="H65" s="36">
        <v>227.85</v>
      </c>
      <c r="I65" s="36">
        <v>230.99999999999997</v>
      </c>
      <c r="J65" s="36">
        <v>235.6</v>
      </c>
      <c r="K65" s="31">
        <v>226.4</v>
      </c>
      <c r="L65" s="31">
        <v>218.65</v>
      </c>
      <c r="M65" s="31">
        <v>233.78701000000001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112.55</v>
      </c>
      <c r="D66" s="36">
        <v>112.06666666666666</v>
      </c>
      <c r="E66" s="36">
        <v>110.33333333333333</v>
      </c>
      <c r="F66" s="36">
        <v>108.11666666666666</v>
      </c>
      <c r="G66" s="36">
        <v>106.38333333333333</v>
      </c>
      <c r="H66" s="36">
        <v>114.28333333333333</v>
      </c>
      <c r="I66" s="36">
        <v>116.01666666666668</v>
      </c>
      <c r="J66" s="36">
        <v>118.23333333333333</v>
      </c>
      <c r="K66" s="31">
        <v>113.8</v>
      </c>
      <c r="L66" s="31">
        <v>109.85</v>
      </c>
      <c r="M66" s="31">
        <v>406.33749999999998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47.35</v>
      </c>
      <c r="D67" s="36">
        <v>47.283333333333339</v>
      </c>
      <c r="E67" s="36">
        <v>46.616666666666674</v>
      </c>
      <c r="F67" s="36">
        <v>45.883333333333333</v>
      </c>
      <c r="G67" s="36">
        <v>45.216666666666669</v>
      </c>
      <c r="H67" s="36">
        <v>48.01666666666668</v>
      </c>
      <c r="I67" s="36">
        <v>48.683333333333351</v>
      </c>
      <c r="J67" s="36">
        <v>49.416666666666686</v>
      </c>
      <c r="K67" s="31">
        <v>47.95</v>
      </c>
      <c r="L67" s="31">
        <v>46.55</v>
      </c>
      <c r="M67" s="31">
        <v>317.94121000000001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3082.5</v>
      </c>
      <c r="D68" s="36">
        <v>3054.9500000000003</v>
      </c>
      <c r="E68" s="36">
        <v>2989.9000000000005</v>
      </c>
      <c r="F68" s="36">
        <v>2897.3</v>
      </c>
      <c r="G68" s="36">
        <v>2832.2500000000005</v>
      </c>
      <c r="H68" s="36">
        <v>3147.5500000000006</v>
      </c>
      <c r="I68" s="36">
        <v>3212.6000000000008</v>
      </c>
      <c r="J68" s="36">
        <v>3305.2000000000007</v>
      </c>
      <c r="K68" s="31">
        <v>3120</v>
      </c>
      <c r="L68" s="31">
        <v>2962.35</v>
      </c>
      <c r="M68" s="31">
        <v>1.0890299999999999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1646.65</v>
      </c>
      <c r="D69" s="36">
        <v>1655.3</v>
      </c>
      <c r="E69" s="36">
        <v>1630.6</v>
      </c>
      <c r="F69" s="36">
        <v>1614.55</v>
      </c>
      <c r="G69" s="36">
        <v>1589.85</v>
      </c>
      <c r="H69" s="36">
        <v>1671.35</v>
      </c>
      <c r="I69" s="36">
        <v>1696.0500000000002</v>
      </c>
      <c r="J69" s="36">
        <v>1712.1</v>
      </c>
      <c r="K69" s="31">
        <v>1680</v>
      </c>
      <c r="L69" s="31">
        <v>1639.25</v>
      </c>
      <c r="M69" s="31">
        <v>4.3641899999999998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5400.25</v>
      </c>
      <c r="D70" s="36">
        <v>5406.4</v>
      </c>
      <c r="E70" s="36">
        <v>5354.2499999999991</v>
      </c>
      <c r="F70" s="36">
        <v>5308.2499999999991</v>
      </c>
      <c r="G70" s="36">
        <v>5256.0999999999985</v>
      </c>
      <c r="H70" s="36">
        <v>5452.4</v>
      </c>
      <c r="I70" s="36">
        <v>5504.5500000000011</v>
      </c>
      <c r="J70" s="36">
        <v>5550.55</v>
      </c>
      <c r="K70" s="31">
        <v>5458.55</v>
      </c>
      <c r="L70" s="31">
        <v>5360.4</v>
      </c>
      <c r="M70" s="31">
        <v>0.17385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2585.4499999999998</v>
      </c>
      <c r="D71" s="36">
        <v>2589.75</v>
      </c>
      <c r="E71" s="36">
        <v>2561.5</v>
      </c>
      <c r="F71" s="36">
        <v>2537.5500000000002</v>
      </c>
      <c r="G71" s="36">
        <v>2509.3000000000002</v>
      </c>
      <c r="H71" s="36">
        <v>2613.6999999999998</v>
      </c>
      <c r="I71" s="36">
        <v>2641.95</v>
      </c>
      <c r="J71" s="36">
        <v>2665.8999999999996</v>
      </c>
      <c r="K71" s="31">
        <v>2618</v>
      </c>
      <c r="L71" s="31">
        <v>2565.8000000000002</v>
      </c>
      <c r="M71" s="31">
        <v>2.43512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585.79999999999995</v>
      </c>
      <c r="D72" s="36">
        <v>584.5333333333333</v>
      </c>
      <c r="E72" s="36">
        <v>579.36666666666656</v>
      </c>
      <c r="F72" s="36">
        <v>572.93333333333328</v>
      </c>
      <c r="G72" s="36">
        <v>567.76666666666654</v>
      </c>
      <c r="H72" s="36">
        <v>590.96666666666658</v>
      </c>
      <c r="I72" s="36">
        <v>596.13333333333333</v>
      </c>
      <c r="J72" s="36">
        <v>602.56666666666661</v>
      </c>
      <c r="K72" s="31">
        <v>589.70000000000005</v>
      </c>
      <c r="L72" s="31">
        <v>578.1</v>
      </c>
      <c r="M72" s="31">
        <v>16.022670000000002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1391.75</v>
      </c>
      <c r="D73" s="36">
        <v>1386.9166666666667</v>
      </c>
      <c r="E73" s="36">
        <v>1374.8333333333335</v>
      </c>
      <c r="F73" s="36">
        <v>1357.9166666666667</v>
      </c>
      <c r="G73" s="36">
        <v>1345.8333333333335</v>
      </c>
      <c r="H73" s="36">
        <v>1403.8333333333335</v>
      </c>
      <c r="I73" s="36">
        <v>1415.916666666667</v>
      </c>
      <c r="J73" s="36">
        <v>1432.8333333333335</v>
      </c>
      <c r="K73" s="31">
        <v>1399</v>
      </c>
      <c r="L73" s="31">
        <v>1370</v>
      </c>
      <c r="M73" s="31">
        <v>5.5170300000000001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169.05</v>
      </c>
      <c r="D74" s="36">
        <v>168.16666666666666</v>
      </c>
      <c r="E74" s="36">
        <v>166.13333333333333</v>
      </c>
      <c r="F74" s="36">
        <v>163.21666666666667</v>
      </c>
      <c r="G74" s="36">
        <v>161.18333333333334</v>
      </c>
      <c r="H74" s="36">
        <v>171.08333333333331</v>
      </c>
      <c r="I74" s="36">
        <v>173.11666666666667</v>
      </c>
      <c r="J74" s="36">
        <v>176.0333333333333</v>
      </c>
      <c r="K74" s="31">
        <v>170.2</v>
      </c>
      <c r="L74" s="31">
        <v>165.25</v>
      </c>
      <c r="M74" s="31">
        <v>397.66631000000001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1196.7</v>
      </c>
      <c r="D75" s="36">
        <v>1196.5666666666666</v>
      </c>
      <c r="E75" s="36">
        <v>1188.1333333333332</v>
      </c>
      <c r="F75" s="36">
        <v>1179.5666666666666</v>
      </c>
      <c r="G75" s="36">
        <v>1171.1333333333332</v>
      </c>
      <c r="H75" s="36">
        <v>1205.1333333333332</v>
      </c>
      <c r="I75" s="36">
        <v>1213.5666666666666</v>
      </c>
      <c r="J75" s="36">
        <v>1222.1333333333332</v>
      </c>
      <c r="K75" s="31">
        <v>1205</v>
      </c>
      <c r="L75" s="31">
        <v>1188</v>
      </c>
      <c r="M75" s="31">
        <v>4.86937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181.55</v>
      </c>
      <c r="D76" s="36">
        <v>182.91666666666666</v>
      </c>
      <c r="E76" s="36">
        <v>179.63333333333333</v>
      </c>
      <c r="F76" s="36">
        <v>177.71666666666667</v>
      </c>
      <c r="G76" s="36">
        <v>174.43333333333334</v>
      </c>
      <c r="H76" s="36">
        <v>184.83333333333331</v>
      </c>
      <c r="I76" s="36">
        <v>188.11666666666667</v>
      </c>
      <c r="J76" s="36">
        <v>190.0333333333333</v>
      </c>
      <c r="K76" s="31">
        <v>186.2</v>
      </c>
      <c r="L76" s="31">
        <v>181</v>
      </c>
      <c r="M76" s="31">
        <v>251.57198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449</v>
      </c>
      <c r="D77" s="36">
        <v>448.2166666666667</v>
      </c>
      <c r="E77" s="36">
        <v>442.98333333333341</v>
      </c>
      <c r="F77" s="36">
        <v>436.9666666666667</v>
      </c>
      <c r="G77" s="36">
        <v>431.73333333333341</v>
      </c>
      <c r="H77" s="36">
        <v>454.23333333333341</v>
      </c>
      <c r="I77" s="36">
        <v>459.46666666666675</v>
      </c>
      <c r="J77" s="36">
        <v>465.48333333333341</v>
      </c>
      <c r="K77" s="31">
        <v>453.45</v>
      </c>
      <c r="L77" s="31">
        <v>442.2</v>
      </c>
      <c r="M77" s="31">
        <v>110.39574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992.55</v>
      </c>
      <c r="D78" s="36">
        <v>997.2166666666667</v>
      </c>
      <c r="E78" s="36">
        <v>983.58333333333337</v>
      </c>
      <c r="F78" s="36">
        <v>974.61666666666667</v>
      </c>
      <c r="G78" s="36">
        <v>960.98333333333335</v>
      </c>
      <c r="H78" s="36">
        <v>1006.1833333333334</v>
      </c>
      <c r="I78" s="36">
        <v>1019.8166666666666</v>
      </c>
      <c r="J78" s="36">
        <v>1028.7833333333333</v>
      </c>
      <c r="K78" s="31">
        <v>1010.85</v>
      </c>
      <c r="L78" s="31">
        <v>988.25</v>
      </c>
      <c r="M78" s="31">
        <v>101.19597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547.6</v>
      </c>
      <c r="D79" s="36">
        <v>545.9</v>
      </c>
      <c r="E79" s="36">
        <v>541.79999999999995</v>
      </c>
      <c r="F79" s="36">
        <v>536</v>
      </c>
      <c r="G79" s="36">
        <v>531.9</v>
      </c>
      <c r="H79" s="36">
        <v>551.69999999999993</v>
      </c>
      <c r="I79" s="36">
        <v>555.80000000000007</v>
      </c>
      <c r="J79" s="36">
        <v>561.59999999999991</v>
      </c>
      <c r="K79" s="31">
        <v>550</v>
      </c>
      <c r="L79" s="31">
        <v>540.1</v>
      </c>
      <c r="M79" s="31">
        <v>2.1731199999999999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251.7</v>
      </c>
      <c r="D80" s="36">
        <v>251.96666666666667</v>
      </c>
      <c r="E80" s="36">
        <v>248.98333333333335</v>
      </c>
      <c r="F80" s="36">
        <v>246.26666666666668</v>
      </c>
      <c r="G80" s="36">
        <v>243.28333333333336</v>
      </c>
      <c r="H80" s="36">
        <v>254.68333333333334</v>
      </c>
      <c r="I80" s="36">
        <v>257.66666666666663</v>
      </c>
      <c r="J80" s="36">
        <v>260.38333333333333</v>
      </c>
      <c r="K80" s="31">
        <v>254.95</v>
      </c>
      <c r="L80" s="31">
        <v>249.25</v>
      </c>
      <c r="M80" s="31">
        <v>68.158929999999998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1427.05</v>
      </c>
      <c r="D81" s="36">
        <v>1423</v>
      </c>
      <c r="E81" s="36">
        <v>1406.05</v>
      </c>
      <c r="F81" s="36">
        <v>1385.05</v>
      </c>
      <c r="G81" s="36">
        <v>1368.1</v>
      </c>
      <c r="H81" s="36">
        <v>1444</v>
      </c>
      <c r="I81" s="36">
        <v>1460.9499999999998</v>
      </c>
      <c r="J81" s="36">
        <v>1481.95</v>
      </c>
      <c r="K81" s="31">
        <v>1439.95</v>
      </c>
      <c r="L81" s="31">
        <v>1402</v>
      </c>
      <c r="M81" s="31">
        <v>0.94596000000000002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719.6</v>
      </c>
      <c r="D82" s="36">
        <v>716.55000000000007</v>
      </c>
      <c r="E82" s="36">
        <v>702.05000000000018</v>
      </c>
      <c r="F82" s="36">
        <v>684.50000000000011</v>
      </c>
      <c r="G82" s="36">
        <v>670.00000000000023</v>
      </c>
      <c r="H82" s="36">
        <v>734.10000000000014</v>
      </c>
      <c r="I82" s="36">
        <v>748.59999999999991</v>
      </c>
      <c r="J82" s="36">
        <v>766.15000000000009</v>
      </c>
      <c r="K82" s="31">
        <v>731.05</v>
      </c>
      <c r="L82" s="31">
        <v>699</v>
      </c>
      <c r="M82" s="31">
        <v>54.481589999999997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305.39999999999998</v>
      </c>
      <c r="D83" s="36">
        <v>308.68333333333334</v>
      </c>
      <c r="E83" s="36">
        <v>301.7166666666667</v>
      </c>
      <c r="F83" s="36">
        <v>298.03333333333336</v>
      </c>
      <c r="G83" s="36">
        <v>291.06666666666672</v>
      </c>
      <c r="H83" s="36">
        <v>312.36666666666667</v>
      </c>
      <c r="I83" s="36">
        <v>319.33333333333326</v>
      </c>
      <c r="J83" s="36">
        <v>323.01666666666665</v>
      </c>
      <c r="K83" s="31">
        <v>315.64999999999998</v>
      </c>
      <c r="L83" s="31">
        <v>305</v>
      </c>
      <c r="M83" s="31">
        <v>31.26268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7367.1</v>
      </c>
      <c r="D84" s="36">
        <v>7350.3833333333341</v>
      </c>
      <c r="E84" s="36">
        <v>7309.6666666666679</v>
      </c>
      <c r="F84" s="36">
        <v>7252.2333333333336</v>
      </c>
      <c r="G84" s="36">
        <v>7211.5166666666673</v>
      </c>
      <c r="H84" s="36">
        <v>7407.8166666666684</v>
      </c>
      <c r="I84" s="36">
        <v>7448.5333333333338</v>
      </c>
      <c r="J84" s="36">
        <v>7505.966666666669</v>
      </c>
      <c r="K84" s="31">
        <v>7391.1</v>
      </c>
      <c r="L84" s="31">
        <v>7292.95</v>
      </c>
      <c r="M84" s="31">
        <v>5.6550000000000003E-2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968.55</v>
      </c>
      <c r="D85" s="36">
        <v>974.16666666666663</v>
      </c>
      <c r="E85" s="36">
        <v>947.2833333333333</v>
      </c>
      <c r="F85" s="36">
        <v>926.01666666666665</v>
      </c>
      <c r="G85" s="36">
        <v>899.13333333333333</v>
      </c>
      <c r="H85" s="36">
        <v>995.43333333333328</v>
      </c>
      <c r="I85" s="36">
        <v>1022.3166666666667</v>
      </c>
      <c r="J85" s="36">
        <v>1043.5833333333333</v>
      </c>
      <c r="K85" s="31">
        <v>1001.05</v>
      </c>
      <c r="L85" s="31">
        <v>952.9</v>
      </c>
      <c r="M85" s="31">
        <v>1.31233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1379.1</v>
      </c>
      <c r="D86" s="36">
        <v>1380.5166666666667</v>
      </c>
      <c r="E86" s="36">
        <v>1368.0333333333333</v>
      </c>
      <c r="F86" s="36">
        <v>1356.9666666666667</v>
      </c>
      <c r="G86" s="36">
        <v>1344.4833333333333</v>
      </c>
      <c r="H86" s="36">
        <v>1391.5833333333333</v>
      </c>
      <c r="I86" s="36">
        <v>1404.0666666666664</v>
      </c>
      <c r="J86" s="36">
        <v>1415.1333333333332</v>
      </c>
      <c r="K86" s="31">
        <v>1393</v>
      </c>
      <c r="L86" s="31">
        <v>1369.45</v>
      </c>
      <c r="M86" s="31">
        <v>0.63759999999999994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430.1</v>
      </c>
      <c r="D87" s="36">
        <v>431</v>
      </c>
      <c r="E87" s="36">
        <v>427.1</v>
      </c>
      <c r="F87" s="36">
        <v>424.1</v>
      </c>
      <c r="G87" s="36">
        <v>420.20000000000005</v>
      </c>
      <c r="H87" s="36">
        <v>434</v>
      </c>
      <c r="I87" s="36">
        <v>437.9</v>
      </c>
      <c r="J87" s="36">
        <v>440.9</v>
      </c>
      <c r="K87" s="31">
        <v>434.9</v>
      </c>
      <c r="L87" s="31">
        <v>428</v>
      </c>
      <c r="M87" s="31">
        <v>1.8069999999999999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21708.15</v>
      </c>
      <c r="D88" s="36">
        <v>21845.016666666666</v>
      </c>
      <c r="E88" s="36">
        <v>21526.133333333331</v>
      </c>
      <c r="F88" s="36">
        <v>21344.116666666665</v>
      </c>
      <c r="G88" s="36">
        <v>21025.23333333333</v>
      </c>
      <c r="H88" s="36">
        <v>22027.033333333333</v>
      </c>
      <c r="I88" s="36">
        <v>22345.916666666672</v>
      </c>
      <c r="J88" s="36">
        <v>22527.933333333334</v>
      </c>
      <c r="K88" s="31">
        <v>22163.9</v>
      </c>
      <c r="L88" s="31">
        <v>21663</v>
      </c>
      <c r="M88" s="31">
        <v>0.34392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853.05</v>
      </c>
      <c r="D89" s="36">
        <v>869.4</v>
      </c>
      <c r="E89" s="36">
        <v>821.5</v>
      </c>
      <c r="F89" s="36">
        <v>789.95</v>
      </c>
      <c r="G89" s="36">
        <v>742.05000000000007</v>
      </c>
      <c r="H89" s="36">
        <v>900.94999999999993</v>
      </c>
      <c r="I89" s="36">
        <v>948.8499999999998</v>
      </c>
      <c r="J89" s="36">
        <v>980.39999999999986</v>
      </c>
      <c r="K89" s="31">
        <v>917.3</v>
      </c>
      <c r="L89" s="31">
        <v>837.85</v>
      </c>
      <c r="M89" s="31">
        <v>22.217880000000001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19.95</v>
      </c>
      <c r="D90" s="36">
        <v>20.033333333333331</v>
      </c>
      <c r="E90" s="36">
        <v>19.716666666666661</v>
      </c>
      <c r="F90" s="36">
        <v>19.483333333333331</v>
      </c>
      <c r="G90" s="36">
        <v>19.166666666666661</v>
      </c>
      <c r="H90" s="36">
        <v>20.266666666666662</v>
      </c>
      <c r="I90" s="36">
        <v>20.583333333333332</v>
      </c>
      <c r="J90" s="36">
        <v>20.816666666666663</v>
      </c>
      <c r="K90" s="31">
        <v>20.350000000000001</v>
      </c>
      <c r="L90" s="31">
        <v>19.8</v>
      </c>
      <c r="M90" s="31">
        <v>182.93286000000001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4913.8999999999996</v>
      </c>
      <c r="D91" s="36">
        <v>4921.416666666667</v>
      </c>
      <c r="E91" s="36">
        <v>4872.9833333333336</v>
      </c>
      <c r="F91" s="36">
        <v>4832.0666666666666</v>
      </c>
      <c r="G91" s="36">
        <v>4783.6333333333332</v>
      </c>
      <c r="H91" s="36">
        <v>4962.3333333333339</v>
      </c>
      <c r="I91" s="36">
        <v>5010.7666666666664</v>
      </c>
      <c r="J91" s="36">
        <v>5051.6833333333343</v>
      </c>
      <c r="K91" s="31">
        <v>4969.8500000000004</v>
      </c>
      <c r="L91" s="31">
        <v>4880.5</v>
      </c>
      <c r="M91" s="31">
        <v>2.1657899999999999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2313.6999999999998</v>
      </c>
      <c r="D92" s="36">
        <v>2331.9</v>
      </c>
      <c r="E92" s="36">
        <v>2291.8000000000002</v>
      </c>
      <c r="F92" s="36">
        <v>2269.9</v>
      </c>
      <c r="G92" s="36">
        <v>2229.8000000000002</v>
      </c>
      <c r="H92" s="36">
        <v>2353.8000000000002</v>
      </c>
      <c r="I92" s="36">
        <v>2393.8999999999996</v>
      </c>
      <c r="J92" s="36">
        <v>2415.8000000000002</v>
      </c>
      <c r="K92" s="31">
        <v>2372</v>
      </c>
      <c r="L92" s="31">
        <v>2310</v>
      </c>
      <c r="M92" s="31">
        <v>5.9566100000000004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2152.0500000000002</v>
      </c>
      <c r="D93" s="36">
        <v>2143.6333333333337</v>
      </c>
      <c r="E93" s="36">
        <v>2115.4666666666672</v>
      </c>
      <c r="F93" s="36">
        <v>2078.8833333333337</v>
      </c>
      <c r="G93" s="36">
        <v>2050.7166666666672</v>
      </c>
      <c r="H93" s="36">
        <v>2180.2166666666672</v>
      </c>
      <c r="I93" s="36">
        <v>2208.3833333333341</v>
      </c>
      <c r="J93" s="36">
        <v>2244.9666666666672</v>
      </c>
      <c r="K93" s="31">
        <v>2171.8000000000002</v>
      </c>
      <c r="L93" s="31">
        <v>2107.0500000000002</v>
      </c>
      <c r="M93" s="31">
        <v>1.45818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273.75</v>
      </c>
      <c r="D94" s="36">
        <v>274.5333333333333</v>
      </c>
      <c r="E94" s="36">
        <v>272.16666666666663</v>
      </c>
      <c r="F94" s="36">
        <v>270.58333333333331</v>
      </c>
      <c r="G94" s="36">
        <v>268.21666666666664</v>
      </c>
      <c r="H94" s="36">
        <v>276.11666666666662</v>
      </c>
      <c r="I94" s="36">
        <v>278.48333333333329</v>
      </c>
      <c r="J94" s="36">
        <v>280.06666666666661</v>
      </c>
      <c r="K94" s="31">
        <v>276.89999999999998</v>
      </c>
      <c r="L94" s="31">
        <v>272.95</v>
      </c>
      <c r="M94" s="31">
        <v>5.1202100000000002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781.8</v>
      </c>
      <c r="D95" s="36">
        <v>784.91666666666663</v>
      </c>
      <c r="E95" s="36">
        <v>775.83333333333326</v>
      </c>
      <c r="F95" s="36">
        <v>769.86666666666667</v>
      </c>
      <c r="G95" s="36">
        <v>760.7833333333333</v>
      </c>
      <c r="H95" s="36">
        <v>790.88333333333321</v>
      </c>
      <c r="I95" s="36">
        <v>799.96666666666647</v>
      </c>
      <c r="J95" s="36">
        <v>805.93333333333317</v>
      </c>
      <c r="K95" s="31">
        <v>794</v>
      </c>
      <c r="L95" s="31">
        <v>778.95</v>
      </c>
      <c r="M95" s="31">
        <v>5.19916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449.15</v>
      </c>
      <c r="D96" s="36">
        <v>447.7</v>
      </c>
      <c r="E96" s="36">
        <v>442.54999999999995</v>
      </c>
      <c r="F96" s="36">
        <v>435.95</v>
      </c>
      <c r="G96" s="36">
        <v>430.79999999999995</v>
      </c>
      <c r="H96" s="36">
        <v>454.29999999999995</v>
      </c>
      <c r="I96" s="36">
        <v>459.44999999999993</v>
      </c>
      <c r="J96" s="36">
        <v>466.04999999999995</v>
      </c>
      <c r="K96" s="31">
        <v>452.85</v>
      </c>
      <c r="L96" s="31">
        <v>441.1</v>
      </c>
      <c r="M96" s="31">
        <v>110.49526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761.95</v>
      </c>
      <c r="D97" s="36">
        <v>762.9</v>
      </c>
      <c r="E97" s="36">
        <v>759.59999999999991</v>
      </c>
      <c r="F97" s="36">
        <v>757.24999999999989</v>
      </c>
      <c r="G97" s="36">
        <v>753.94999999999982</v>
      </c>
      <c r="H97" s="36">
        <v>765.25</v>
      </c>
      <c r="I97" s="36">
        <v>768.55</v>
      </c>
      <c r="J97" s="36">
        <v>770.90000000000009</v>
      </c>
      <c r="K97" s="31">
        <v>766.2</v>
      </c>
      <c r="L97" s="31">
        <v>760.55</v>
      </c>
      <c r="M97" s="31">
        <v>1.4454400000000001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1188.5999999999999</v>
      </c>
      <c r="D98" s="36">
        <v>1187.3666666666668</v>
      </c>
      <c r="E98" s="36">
        <v>1166.7833333333335</v>
      </c>
      <c r="F98" s="36">
        <v>1144.9666666666667</v>
      </c>
      <c r="G98" s="36">
        <v>1124.3833333333334</v>
      </c>
      <c r="H98" s="36">
        <v>1209.1833333333336</v>
      </c>
      <c r="I98" s="36">
        <v>1229.7666666666667</v>
      </c>
      <c r="J98" s="36">
        <v>1251.5833333333337</v>
      </c>
      <c r="K98" s="31">
        <v>1207.95</v>
      </c>
      <c r="L98" s="31">
        <v>1165.55</v>
      </c>
      <c r="M98" s="31">
        <v>1.94153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146.05000000000001</v>
      </c>
      <c r="D99" s="36">
        <v>147.80000000000001</v>
      </c>
      <c r="E99" s="36">
        <v>143.30000000000001</v>
      </c>
      <c r="F99" s="36">
        <v>140.55000000000001</v>
      </c>
      <c r="G99" s="36">
        <v>136.05000000000001</v>
      </c>
      <c r="H99" s="36">
        <v>150.55000000000001</v>
      </c>
      <c r="I99" s="36">
        <v>155.05000000000001</v>
      </c>
      <c r="J99" s="36">
        <v>157.80000000000001</v>
      </c>
      <c r="K99" s="31">
        <v>152.30000000000001</v>
      </c>
      <c r="L99" s="31">
        <v>145.05000000000001</v>
      </c>
      <c r="M99" s="31">
        <v>62.781550000000003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639.65</v>
      </c>
      <c r="D100" s="36">
        <v>640.5</v>
      </c>
      <c r="E100" s="36">
        <v>635.04999999999995</v>
      </c>
      <c r="F100" s="36">
        <v>630.44999999999993</v>
      </c>
      <c r="G100" s="36">
        <v>624.99999999999989</v>
      </c>
      <c r="H100" s="36">
        <v>645.1</v>
      </c>
      <c r="I100" s="36">
        <v>650.55000000000007</v>
      </c>
      <c r="J100" s="36">
        <v>655.15000000000009</v>
      </c>
      <c r="K100" s="31">
        <v>645.95000000000005</v>
      </c>
      <c r="L100" s="31">
        <v>635.9</v>
      </c>
      <c r="M100" s="31">
        <v>2.67069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2365.25</v>
      </c>
      <c r="D101" s="36">
        <v>2376.7333333333331</v>
      </c>
      <c r="E101" s="36">
        <v>2339.5166666666664</v>
      </c>
      <c r="F101" s="36">
        <v>2313.7833333333333</v>
      </c>
      <c r="G101" s="36">
        <v>2276.5666666666666</v>
      </c>
      <c r="H101" s="36">
        <v>2402.4666666666662</v>
      </c>
      <c r="I101" s="36">
        <v>2439.6833333333325</v>
      </c>
      <c r="J101" s="36">
        <v>2465.4166666666661</v>
      </c>
      <c r="K101" s="31">
        <v>2413.9499999999998</v>
      </c>
      <c r="L101" s="31">
        <v>2351</v>
      </c>
      <c r="M101" s="31">
        <v>1.88744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48.8</v>
      </c>
      <c r="D102" s="36">
        <v>48.550000000000004</v>
      </c>
      <c r="E102" s="36">
        <v>47.900000000000006</v>
      </c>
      <c r="F102" s="36">
        <v>47</v>
      </c>
      <c r="G102" s="36">
        <v>46.35</v>
      </c>
      <c r="H102" s="36">
        <v>49.45000000000001</v>
      </c>
      <c r="I102" s="36">
        <v>50.1</v>
      </c>
      <c r="J102" s="36">
        <v>51.000000000000014</v>
      </c>
      <c r="K102" s="31">
        <v>49.2</v>
      </c>
      <c r="L102" s="31">
        <v>47.65</v>
      </c>
      <c r="M102" s="31">
        <v>219.24664999999999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1890.6</v>
      </c>
      <c r="D103" s="36">
        <v>1910.3833333333332</v>
      </c>
      <c r="E103" s="36">
        <v>1863.2666666666664</v>
      </c>
      <c r="F103" s="36">
        <v>1835.9333333333332</v>
      </c>
      <c r="G103" s="36">
        <v>1788.8166666666664</v>
      </c>
      <c r="H103" s="36">
        <v>1937.7166666666665</v>
      </c>
      <c r="I103" s="36">
        <v>1984.8333333333333</v>
      </c>
      <c r="J103" s="36">
        <v>2012.1666666666665</v>
      </c>
      <c r="K103" s="31">
        <v>1957.5</v>
      </c>
      <c r="L103" s="31">
        <v>1883.05</v>
      </c>
      <c r="M103" s="31">
        <v>12.764390000000001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758.1</v>
      </c>
      <c r="D104" s="36">
        <v>759.18333333333339</v>
      </c>
      <c r="E104" s="36">
        <v>752.11666666666679</v>
      </c>
      <c r="F104" s="36">
        <v>746.13333333333344</v>
      </c>
      <c r="G104" s="36">
        <v>739.06666666666683</v>
      </c>
      <c r="H104" s="36">
        <v>765.16666666666674</v>
      </c>
      <c r="I104" s="36">
        <v>772.23333333333335</v>
      </c>
      <c r="J104" s="36">
        <v>778.2166666666667</v>
      </c>
      <c r="K104" s="31">
        <v>766.25</v>
      </c>
      <c r="L104" s="31">
        <v>753.2</v>
      </c>
      <c r="M104" s="31">
        <v>4.7603299999999997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1221.1500000000001</v>
      </c>
      <c r="D105" s="36">
        <v>1233.1499999999999</v>
      </c>
      <c r="E105" s="36">
        <v>1205.9999999999998</v>
      </c>
      <c r="F105" s="36">
        <v>1190.8499999999999</v>
      </c>
      <c r="G105" s="36">
        <v>1163.6999999999998</v>
      </c>
      <c r="H105" s="36">
        <v>1248.2999999999997</v>
      </c>
      <c r="I105" s="36">
        <v>1275.4499999999998</v>
      </c>
      <c r="J105" s="36">
        <v>1290.5999999999997</v>
      </c>
      <c r="K105" s="31">
        <v>1260.3</v>
      </c>
      <c r="L105" s="31">
        <v>1218</v>
      </c>
      <c r="M105" s="31">
        <v>2.17225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8277.9</v>
      </c>
      <c r="D106" s="36">
        <v>8324.35</v>
      </c>
      <c r="E106" s="36">
        <v>8203.5500000000011</v>
      </c>
      <c r="F106" s="36">
        <v>8129.2000000000007</v>
      </c>
      <c r="G106" s="36">
        <v>8008.4000000000015</v>
      </c>
      <c r="H106" s="36">
        <v>8398.7000000000007</v>
      </c>
      <c r="I106" s="36">
        <v>8519.5</v>
      </c>
      <c r="J106" s="36">
        <v>8593.85</v>
      </c>
      <c r="K106" s="31">
        <v>8445.15</v>
      </c>
      <c r="L106" s="31">
        <v>8250</v>
      </c>
      <c r="M106" s="31">
        <v>0.27667999999999998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122.65</v>
      </c>
      <c r="D107" s="36">
        <v>122.60000000000001</v>
      </c>
      <c r="E107" s="36">
        <v>119.80000000000001</v>
      </c>
      <c r="F107" s="36">
        <v>116.95</v>
      </c>
      <c r="G107" s="36">
        <v>114.15</v>
      </c>
      <c r="H107" s="36">
        <v>125.45000000000002</v>
      </c>
      <c r="I107" s="36">
        <v>128.25</v>
      </c>
      <c r="J107" s="36">
        <v>131.10000000000002</v>
      </c>
      <c r="K107" s="31">
        <v>125.4</v>
      </c>
      <c r="L107" s="31">
        <v>119.75</v>
      </c>
      <c r="M107" s="31">
        <v>122.17017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459.65</v>
      </c>
      <c r="D108" s="36">
        <v>459.73333333333329</v>
      </c>
      <c r="E108" s="36">
        <v>455.01666666666659</v>
      </c>
      <c r="F108" s="36">
        <v>450.38333333333333</v>
      </c>
      <c r="G108" s="36">
        <v>445.66666666666663</v>
      </c>
      <c r="H108" s="36">
        <v>464.36666666666656</v>
      </c>
      <c r="I108" s="36">
        <v>469.08333333333326</v>
      </c>
      <c r="J108" s="36">
        <v>473.71666666666653</v>
      </c>
      <c r="K108" s="31">
        <v>464.45</v>
      </c>
      <c r="L108" s="31">
        <v>455.1</v>
      </c>
      <c r="M108" s="31">
        <v>22.264379999999999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677.25</v>
      </c>
      <c r="D109" s="36">
        <v>666.81666666666672</v>
      </c>
      <c r="E109" s="36">
        <v>646.93333333333339</v>
      </c>
      <c r="F109" s="36">
        <v>616.61666666666667</v>
      </c>
      <c r="G109" s="36">
        <v>596.73333333333335</v>
      </c>
      <c r="H109" s="36">
        <v>697.13333333333344</v>
      </c>
      <c r="I109" s="36">
        <v>717.01666666666688</v>
      </c>
      <c r="J109" s="36">
        <v>747.33333333333348</v>
      </c>
      <c r="K109" s="31">
        <v>686.7</v>
      </c>
      <c r="L109" s="31">
        <v>636.5</v>
      </c>
      <c r="M109" s="31">
        <v>7.6448700000000001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350.05</v>
      </c>
      <c r="D110" s="36">
        <v>351.01666666666671</v>
      </c>
      <c r="E110" s="36">
        <v>344.63333333333344</v>
      </c>
      <c r="F110" s="36">
        <v>339.21666666666675</v>
      </c>
      <c r="G110" s="36">
        <v>332.83333333333348</v>
      </c>
      <c r="H110" s="36">
        <v>356.43333333333339</v>
      </c>
      <c r="I110" s="36">
        <v>362.81666666666672</v>
      </c>
      <c r="J110" s="36">
        <v>368.23333333333335</v>
      </c>
      <c r="K110" s="31">
        <v>357.4</v>
      </c>
      <c r="L110" s="31">
        <v>345.6</v>
      </c>
      <c r="M110" s="31">
        <v>27.506419999999999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475.05</v>
      </c>
      <c r="D111" s="36">
        <v>474.43333333333339</v>
      </c>
      <c r="E111" s="36">
        <v>469.71666666666681</v>
      </c>
      <c r="F111" s="36">
        <v>464.38333333333344</v>
      </c>
      <c r="G111" s="36">
        <v>459.66666666666686</v>
      </c>
      <c r="H111" s="36">
        <v>479.76666666666677</v>
      </c>
      <c r="I111" s="36">
        <v>484.48333333333335</v>
      </c>
      <c r="J111" s="36">
        <v>489.81666666666672</v>
      </c>
      <c r="K111" s="31">
        <v>479.15</v>
      </c>
      <c r="L111" s="31">
        <v>469.1</v>
      </c>
      <c r="M111" s="31">
        <v>0.64512000000000003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1063.75</v>
      </c>
      <c r="D112" s="36">
        <v>1065.5833333333333</v>
      </c>
      <c r="E112" s="36">
        <v>1049.1666666666665</v>
      </c>
      <c r="F112" s="36">
        <v>1034.5833333333333</v>
      </c>
      <c r="G112" s="36">
        <v>1018.1666666666665</v>
      </c>
      <c r="H112" s="36">
        <v>1080.1666666666665</v>
      </c>
      <c r="I112" s="36">
        <v>1096.583333333333</v>
      </c>
      <c r="J112" s="36">
        <v>1111.1666666666665</v>
      </c>
      <c r="K112" s="31">
        <v>1082</v>
      </c>
      <c r="L112" s="31">
        <v>1051</v>
      </c>
      <c r="M112" s="31">
        <v>2.5006300000000001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1243.8</v>
      </c>
      <c r="D113" s="36">
        <v>1240.0666666666668</v>
      </c>
      <c r="E113" s="36">
        <v>1233.1333333333337</v>
      </c>
      <c r="F113" s="36">
        <v>1222.4666666666669</v>
      </c>
      <c r="G113" s="36">
        <v>1215.5333333333338</v>
      </c>
      <c r="H113" s="36">
        <v>1250.7333333333336</v>
      </c>
      <c r="I113" s="36">
        <v>1257.6666666666665</v>
      </c>
      <c r="J113" s="36">
        <v>1268.3333333333335</v>
      </c>
      <c r="K113" s="31">
        <v>1247</v>
      </c>
      <c r="L113" s="31">
        <v>1229.4000000000001</v>
      </c>
      <c r="M113" s="31">
        <v>21.237549999999999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477.6</v>
      </c>
      <c r="D114" s="36">
        <v>477.9666666666667</v>
      </c>
      <c r="E114" s="36">
        <v>471.13333333333338</v>
      </c>
      <c r="F114" s="36">
        <v>464.66666666666669</v>
      </c>
      <c r="G114" s="36">
        <v>457.83333333333337</v>
      </c>
      <c r="H114" s="36">
        <v>484.43333333333339</v>
      </c>
      <c r="I114" s="36">
        <v>491.26666666666665</v>
      </c>
      <c r="J114" s="36">
        <v>497.73333333333341</v>
      </c>
      <c r="K114" s="31">
        <v>484.8</v>
      </c>
      <c r="L114" s="31">
        <v>471.5</v>
      </c>
      <c r="M114" s="31">
        <v>5.3741700000000003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1207.0999999999999</v>
      </c>
      <c r="D115" s="36">
        <v>1209.1833333333332</v>
      </c>
      <c r="E115" s="36">
        <v>1200.7666666666664</v>
      </c>
      <c r="F115" s="36">
        <v>1194.4333333333332</v>
      </c>
      <c r="G115" s="36">
        <v>1186.0166666666664</v>
      </c>
      <c r="H115" s="36">
        <v>1215.5166666666664</v>
      </c>
      <c r="I115" s="36">
        <v>1223.9333333333329</v>
      </c>
      <c r="J115" s="36">
        <v>1230.2666666666664</v>
      </c>
      <c r="K115" s="31">
        <v>1217.5999999999999</v>
      </c>
      <c r="L115" s="31">
        <v>1202.8499999999999</v>
      </c>
      <c r="M115" s="31">
        <v>19.761119999999998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160.5</v>
      </c>
      <c r="D116" s="36">
        <v>160.58333333333334</v>
      </c>
      <c r="E116" s="36">
        <v>159.26666666666668</v>
      </c>
      <c r="F116" s="36">
        <v>158.03333333333333</v>
      </c>
      <c r="G116" s="36">
        <v>156.71666666666667</v>
      </c>
      <c r="H116" s="36">
        <v>161.81666666666669</v>
      </c>
      <c r="I116" s="36">
        <v>163.13333333333335</v>
      </c>
      <c r="J116" s="36">
        <v>164.3666666666667</v>
      </c>
      <c r="K116" s="31">
        <v>161.9</v>
      </c>
      <c r="L116" s="31">
        <v>159.35</v>
      </c>
      <c r="M116" s="31">
        <v>53.811120000000003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1479.9</v>
      </c>
      <c r="D117" s="36">
        <v>1500.3</v>
      </c>
      <c r="E117" s="36">
        <v>1451.6</v>
      </c>
      <c r="F117" s="36">
        <v>1423.3</v>
      </c>
      <c r="G117" s="36">
        <v>1374.6</v>
      </c>
      <c r="H117" s="36">
        <v>1528.6</v>
      </c>
      <c r="I117" s="36">
        <v>1577.3000000000002</v>
      </c>
      <c r="J117" s="36">
        <v>1605.6</v>
      </c>
      <c r="K117" s="31">
        <v>1549</v>
      </c>
      <c r="L117" s="31">
        <v>1472</v>
      </c>
      <c r="M117" s="31">
        <v>3.9153899999999999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350</v>
      </c>
      <c r="D118" s="36">
        <v>350.93333333333334</v>
      </c>
      <c r="E118" s="36">
        <v>347.51666666666665</v>
      </c>
      <c r="F118" s="36">
        <v>345.0333333333333</v>
      </c>
      <c r="G118" s="36">
        <v>341.61666666666662</v>
      </c>
      <c r="H118" s="36">
        <v>353.41666666666669</v>
      </c>
      <c r="I118" s="36">
        <v>356.83333333333331</v>
      </c>
      <c r="J118" s="36">
        <v>359.31666666666672</v>
      </c>
      <c r="K118" s="31">
        <v>354.35</v>
      </c>
      <c r="L118" s="31">
        <v>348.45</v>
      </c>
      <c r="M118" s="31">
        <v>143.31890000000001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1257.9000000000001</v>
      </c>
      <c r="D119" s="36">
        <v>1260.6499999999999</v>
      </c>
      <c r="E119" s="36">
        <v>1247.7999999999997</v>
      </c>
      <c r="F119" s="36">
        <v>1237.6999999999998</v>
      </c>
      <c r="G119" s="36">
        <v>1224.8499999999997</v>
      </c>
      <c r="H119" s="36">
        <v>1270.7499999999998</v>
      </c>
      <c r="I119" s="36">
        <v>1283.5999999999997</v>
      </c>
      <c r="J119" s="36">
        <v>1293.6999999999998</v>
      </c>
      <c r="K119" s="31">
        <v>1273.5</v>
      </c>
      <c r="L119" s="31">
        <v>1250.55</v>
      </c>
      <c r="M119" s="31">
        <v>11.503360000000001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6439.85</v>
      </c>
      <c r="D120" s="36">
        <v>6381.6333333333341</v>
      </c>
      <c r="E120" s="36">
        <v>6233.2666666666682</v>
      </c>
      <c r="F120" s="36">
        <v>6026.6833333333343</v>
      </c>
      <c r="G120" s="36">
        <v>5878.3166666666684</v>
      </c>
      <c r="H120" s="36">
        <v>6588.2166666666681</v>
      </c>
      <c r="I120" s="36">
        <v>6736.5833333333348</v>
      </c>
      <c r="J120" s="36">
        <v>6943.1666666666679</v>
      </c>
      <c r="K120" s="31">
        <v>6530</v>
      </c>
      <c r="L120" s="31">
        <v>6175.05</v>
      </c>
      <c r="M120" s="31">
        <v>12.602539999999999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2385.6999999999998</v>
      </c>
      <c r="D121" s="36">
        <v>2386.3166666666671</v>
      </c>
      <c r="E121" s="36">
        <v>2363.983333333334</v>
      </c>
      <c r="F121" s="36">
        <v>2342.2666666666669</v>
      </c>
      <c r="G121" s="36">
        <v>2319.9333333333338</v>
      </c>
      <c r="H121" s="36">
        <v>2408.0333333333342</v>
      </c>
      <c r="I121" s="36">
        <v>2430.3666666666672</v>
      </c>
      <c r="J121" s="36">
        <v>2452.0833333333344</v>
      </c>
      <c r="K121" s="31">
        <v>2408.65</v>
      </c>
      <c r="L121" s="31">
        <v>2364.6</v>
      </c>
      <c r="M121" s="31">
        <v>5.4151699999999998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2722.05</v>
      </c>
      <c r="D122" s="36">
        <v>2734.5666666666671</v>
      </c>
      <c r="E122" s="36">
        <v>2695.483333333334</v>
      </c>
      <c r="F122" s="36">
        <v>2668.916666666667</v>
      </c>
      <c r="G122" s="36">
        <v>2629.8333333333339</v>
      </c>
      <c r="H122" s="36">
        <v>2761.1333333333341</v>
      </c>
      <c r="I122" s="36">
        <v>2800.2166666666672</v>
      </c>
      <c r="J122" s="36">
        <v>2826.7833333333342</v>
      </c>
      <c r="K122" s="31">
        <v>2773.65</v>
      </c>
      <c r="L122" s="31">
        <v>2708</v>
      </c>
      <c r="M122" s="31">
        <v>3.40402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859.9</v>
      </c>
      <c r="D123" s="36">
        <v>865.76666666666677</v>
      </c>
      <c r="E123" s="36">
        <v>851.63333333333355</v>
      </c>
      <c r="F123" s="36">
        <v>843.36666666666679</v>
      </c>
      <c r="G123" s="36">
        <v>829.23333333333358</v>
      </c>
      <c r="H123" s="36">
        <v>874.03333333333353</v>
      </c>
      <c r="I123" s="36">
        <v>888.16666666666674</v>
      </c>
      <c r="J123" s="36">
        <v>896.43333333333351</v>
      </c>
      <c r="K123" s="31">
        <v>879.9</v>
      </c>
      <c r="L123" s="31">
        <v>857.5</v>
      </c>
      <c r="M123" s="31">
        <v>14.765510000000001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1243.3499999999999</v>
      </c>
      <c r="D124" s="36">
        <v>1248.5166666666667</v>
      </c>
      <c r="E124" s="36">
        <v>1230.0333333333333</v>
      </c>
      <c r="F124" s="36">
        <v>1216.7166666666667</v>
      </c>
      <c r="G124" s="36">
        <v>1198.2333333333333</v>
      </c>
      <c r="H124" s="36">
        <v>1261.8333333333333</v>
      </c>
      <c r="I124" s="36">
        <v>1280.3166666666664</v>
      </c>
      <c r="J124" s="36">
        <v>1293.6333333333332</v>
      </c>
      <c r="K124" s="31">
        <v>1267</v>
      </c>
      <c r="L124" s="31">
        <v>1235.2</v>
      </c>
      <c r="M124" s="31">
        <v>4.2601599999999999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5324.1</v>
      </c>
      <c r="D125" s="36">
        <v>5293.5666666666666</v>
      </c>
      <c r="E125" s="36">
        <v>5243.7333333333336</v>
      </c>
      <c r="F125" s="36">
        <v>5163.3666666666668</v>
      </c>
      <c r="G125" s="36">
        <v>5113.5333333333338</v>
      </c>
      <c r="H125" s="36">
        <v>5373.9333333333334</v>
      </c>
      <c r="I125" s="36">
        <v>5423.7666666666673</v>
      </c>
      <c r="J125" s="36">
        <v>5504.1333333333332</v>
      </c>
      <c r="K125" s="31">
        <v>5343.4</v>
      </c>
      <c r="L125" s="31">
        <v>5213.2</v>
      </c>
      <c r="M125" s="31">
        <v>0.32012000000000002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1698.65</v>
      </c>
      <c r="D126" s="36">
        <v>1720.0166666666667</v>
      </c>
      <c r="E126" s="36">
        <v>1671.6833333333334</v>
      </c>
      <c r="F126" s="36">
        <v>1644.7166666666667</v>
      </c>
      <c r="G126" s="36">
        <v>1596.3833333333334</v>
      </c>
      <c r="H126" s="36">
        <v>1746.9833333333333</v>
      </c>
      <c r="I126" s="36">
        <v>1795.3166666666668</v>
      </c>
      <c r="J126" s="36">
        <v>1822.2833333333333</v>
      </c>
      <c r="K126" s="31">
        <v>1768.35</v>
      </c>
      <c r="L126" s="31">
        <v>1693.05</v>
      </c>
      <c r="M126" s="31">
        <v>1.56813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4273.5</v>
      </c>
      <c r="D127" s="36">
        <v>4269.3166666666666</v>
      </c>
      <c r="E127" s="36">
        <v>4244.1333333333332</v>
      </c>
      <c r="F127" s="36">
        <v>4214.7666666666664</v>
      </c>
      <c r="G127" s="36">
        <v>4189.583333333333</v>
      </c>
      <c r="H127" s="36">
        <v>4298.6833333333334</v>
      </c>
      <c r="I127" s="36">
        <v>4323.8666666666659</v>
      </c>
      <c r="J127" s="36">
        <v>4353.2333333333336</v>
      </c>
      <c r="K127" s="31">
        <v>4294.5</v>
      </c>
      <c r="L127" s="31">
        <v>4239.95</v>
      </c>
      <c r="M127" s="31">
        <v>0.17519000000000001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288.85000000000002</v>
      </c>
      <c r="D128" s="36">
        <v>289.93333333333334</v>
      </c>
      <c r="E128" s="36">
        <v>286.4666666666667</v>
      </c>
      <c r="F128" s="36">
        <v>284.08333333333337</v>
      </c>
      <c r="G128" s="36">
        <v>280.61666666666673</v>
      </c>
      <c r="H128" s="36">
        <v>292.31666666666666</v>
      </c>
      <c r="I128" s="36">
        <v>295.78333333333325</v>
      </c>
      <c r="J128" s="36">
        <v>298.16666666666663</v>
      </c>
      <c r="K128" s="31">
        <v>293.39999999999998</v>
      </c>
      <c r="L128" s="31">
        <v>287.55</v>
      </c>
      <c r="M128" s="31">
        <v>30.189509999999999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400.95</v>
      </c>
      <c r="D129" s="36">
        <v>401.0333333333333</v>
      </c>
      <c r="E129" s="36">
        <v>397.61666666666662</v>
      </c>
      <c r="F129" s="36">
        <v>394.2833333333333</v>
      </c>
      <c r="G129" s="36">
        <v>390.86666666666662</v>
      </c>
      <c r="H129" s="36">
        <v>404.36666666666662</v>
      </c>
      <c r="I129" s="36">
        <v>407.78333333333336</v>
      </c>
      <c r="J129" s="36">
        <v>411.11666666666662</v>
      </c>
      <c r="K129" s="31">
        <v>404.45</v>
      </c>
      <c r="L129" s="31">
        <v>397.7</v>
      </c>
      <c r="M129" s="31">
        <v>4.2741400000000001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1926.5</v>
      </c>
      <c r="D130" s="36">
        <v>1941.4833333333333</v>
      </c>
      <c r="E130" s="36">
        <v>1904.0166666666667</v>
      </c>
      <c r="F130" s="36">
        <v>1881.5333333333333</v>
      </c>
      <c r="G130" s="36">
        <v>1844.0666666666666</v>
      </c>
      <c r="H130" s="36">
        <v>1963.9666666666667</v>
      </c>
      <c r="I130" s="36">
        <v>2001.4333333333334</v>
      </c>
      <c r="J130" s="36">
        <v>2023.9166666666667</v>
      </c>
      <c r="K130" s="31">
        <v>1978.95</v>
      </c>
      <c r="L130" s="31">
        <v>1919</v>
      </c>
      <c r="M130" s="31">
        <v>7.4040499999999998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2198.5</v>
      </c>
      <c r="D131" s="36">
        <v>2182.1666666666665</v>
      </c>
      <c r="E131" s="36">
        <v>2116.333333333333</v>
      </c>
      <c r="F131" s="36">
        <v>2034.1666666666665</v>
      </c>
      <c r="G131" s="36">
        <v>1968.333333333333</v>
      </c>
      <c r="H131" s="36">
        <v>2264.333333333333</v>
      </c>
      <c r="I131" s="36">
        <v>2330.1666666666661</v>
      </c>
      <c r="J131" s="36">
        <v>2412.333333333333</v>
      </c>
      <c r="K131" s="31">
        <v>2248</v>
      </c>
      <c r="L131" s="31">
        <v>2100</v>
      </c>
      <c r="M131" s="31">
        <v>13.27411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539.70000000000005</v>
      </c>
      <c r="D132" s="36">
        <v>541.65</v>
      </c>
      <c r="E132" s="36">
        <v>535.29999999999995</v>
      </c>
      <c r="F132" s="36">
        <v>530.9</v>
      </c>
      <c r="G132" s="36">
        <v>524.54999999999995</v>
      </c>
      <c r="H132" s="36">
        <v>546.04999999999995</v>
      </c>
      <c r="I132" s="36">
        <v>552.40000000000009</v>
      </c>
      <c r="J132" s="36">
        <v>556.79999999999995</v>
      </c>
      <c r="K132" s="31">
        <v>548</v>
      </c>
      <c r="L132" s="31">
        <v>537.25</v>
      </c>
      <c r="M132" s="31">
        <v>26.55593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2362</v>
      </c>
      <c r="D133" s="36">
        <v>2376.6666666666665</v>
      </c>
      <c r="E133" s="36">
        <v>2336.333333333333</v>
      </c>
      <c r="F133" s="36">
        <v>2310.6666666666665</v>
      </c>
      <c r="G133" s="36">
        <v>2270.333333333333</v>
      </c>
      <c r="H133" s="36">
        <v>2402.333333333333</v>
      </c>
      <c r="I133" s="36">
        <v>2442.6666666666661</v>
      </c>
      <c r="J133" s="36">
        <v>2468.333333333333</v>
      </c>
      <c r="K133" s="31">
        <v>2417</v>
      </c>
      <c r="L133" s="31">
        <v>2351</v>
      </c>
      <c r="M133" s="31">
        <v>2.8016399999999999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2002.2</v>
      </c>
      <c r="D134" s="36">
        <v>2010.0999999999997</v>
      </c>
      <c r="E134" s="36">
        <v>1984.6999999999994</v>
      </c>
      <c r="F134" s="36">
        <v>1967.1999999999996</v>
      </c>
      <c r="G134" s="36">
        <v>1941.7999999999993</v>
      </c>
      <c r="H134" s="36">
        <v>2027.5999999999995</v>
      </c>
      <c r="I134" s="36">
        <v>2052.9999999999995</v>
      </c>
      <c r="J134" s="36">
        <v>2070.4999999999995</v>
      </c>
      <c r="K134" s="31">
        <v>2035.5</v>
      </c>
      <c r="L134" s="31">
        <v>1992.6</v>
      </c>
      <c r="M134" s="31">
        <v>1.3101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974.9</v>
      </c>
      <c r="D135" s="36">
        <v>978.48333333333323</v>
      </c>
      <c r="E135" s="36">
        <v>967.96666666666647</v>
      </c>
      <c r="F135" s="36">
        <v>961.03333333333319</v>
      </c>
      <c r="G135" s="36">
        <v>950.51666666666642</v>
      </c>
      <c r="H135" s="36">
        <v>985.41666666666652</v>
      </c>
      <c r="I135" s="36">
        <v>995.93333333333317</v>
      </c>
      <c r="J135" s="36">
        <v>1002.8666666666666</v>
      </c>
      <c r="K135" s="31">
        <v>989</v>
      </c>
      <c r="L135" s="31">
        <v>971.55</v>
      </c>
      <c r="M135" s="31">
        <v>0.64554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658.2</v>
      </c>
      <c r="D136" s="36">
        <v>659.69999999999993</v>
      </c>
      <c r="E136" s="36">
        <v>649.49999999999989</v>
      </c>
      <c r="F136" s="36">
        <v>640.79999999999995</v>
      </c>
      <c r="G136" s="36">
        <v>630.59999999999991</v>
      </c>
      <c r="H136" s="36">
        <v>668.39999999999986</v>
      </c>
      <c r="I136" s="36">
        <v>678.59999999999991</v>
      </c>
      <c r="J136" s="36">
        <v>687.29999999999984</v>
      </c>
      <c r="K136" s="31">
        <v>669.9</v>
      </c>
      <c r="L136" s="31">
        <v>651</v>
      </c>
      <c r="M136" s="31">
        <v>5.5819200000000002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2306.35</v>
      </c>
      <c r="D137" s="36">
        <v>2326.8333333333335</v>
      </c>
      <c r="E137" s="36">
        <v>2243.666666666667</v>
      </c>
      <c r="F137" s="36">
        <v>2180.9833333333336</v>
      </c>
      <c r="G137" s="36">
        <v>2097.8166666666671</v>
      </c>
      <c r="H137" s="36">
        <v>2389.5166666666669</v>
      </c>
      <c r="I137" s="36">
        <v>2472.6833333333338</v>
      </c>
      <c r="J137" s="36">
        <v>2535.3666666666668</v>
      </c>
      <c r="K137" s="31">
        <v>2410</v>
      </c>
      <c r="L137" s="31">
        <v>2264.15</v>
      </c>
      <c r="M137" s="31">
        <v>19.65334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358.05</v>
      </c>
      <c r="D138" s="36">
        <v>362.01666666666665</v>
      </c>
      <c r="E138" s="36">
        <v>350.23333333333329</v>
      </c>
      <c r="F138" s="36">
        <v>342.41666666666663</v>
      </c>
      <c r="G138" s="36">
        <v>330.63333333333327</v>
      </c>
      <c r="H138" s="36">
        <v>369.83333333333331</v>
      </c>
      <c r="I138" s="36">
        <v>381.61666666666662</v>
      </c>
      <c r="J138" s="36">
        <v>389.43333333333334</v>
      </c>
      <c r="K138" s="31">
        <v>373.8</v>
      </c>
      <c r="L138" s="31">
        <v>354.2</v>
      </c>
      <c r="M138" s="31">
        <v>33.670180000000002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140.15</v>
      </c>
      <c r="D139" s="36">
        <v>140.35</v>
      </c>
      <c r="E139" s="36">
        <v>137.69999999999999</v>
      </c>
      <c r="F139" s="36">
        <v>135.25</v>
      </c>
      <c r="G139" s="36">
        <v>132.6</v>
      </c>
      <c r="H139" s="36">
        <v>142.79999999999998</v>
      </c>
      <c r="I139" s="36">
        <v>145.45000000000002</v>
      </c>
      <c r="J139" s="36">
        <v>147.89999999999998</v>
      </c>
      <c r="K139" s="31">
        <v>143</v>
      </c>
      <c r="L139" s="31">
        <v>137.9</v>
      </c>
      <c r="M139" s="31">
        <v>67.03931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184.9</v>
      </c>
      <c r="D140" s="36">
        <v>184.7166666666667</v>
      </c>
      <c r="E140" s="36">
        <v>183.23333333333341</v>
      </c>
      <c r="F140" s="36">
        <v>181.56666666666672</v>
      </c>
      <c r="G140" s="36">
        <v>180.08333333333343</v>
      </c>
      <c r="H140" s="36">
        <v>186.38333333333338</v>
      </c>
      <c r="I140" s="36">
        <v>187.86666666666667</v>
      </c>
      <c r="J140" s="36">
        <v>189.53333333333336</v>
      </c>
      <c r="K140" s="31">
        <v>186.2</v>
      </c>
      <c r="L140" s="31">
        <v>183.05</v>
      </c>
      <c r="M140" s="31">
        <v>22.397480000000002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3697.05</v>
      </c>
      <c r="D141" s="36">
        <v>3698.8000000000006</v>
      </c>
      <c r="E141" s="36">
        <v>3677.3000000000011</v>
      </c>
      <c r="F141" s="36">
        <v>3657.5500000000006</v>
      </c>
      <c r="G141" s="36">
        <v>3636.0500000000011</v>
      </c>
      <c r="H141" s="36">
        <v>3718.5500000000011</v>
      </c>
      <c r="I141" s="36">
        <v>3740.05</v>
      </c>
      <c r="J141" s="36">
        <v>3759.8000000000011</v>
      </c>
      <c r="K141" s="31">
        <v>3720.3</v>
      </c>
      <c r="L141" s="31">
        <v>3679.05</v>
      </c>
      <c r="M141" s="31">
        <v>3.3828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6316.9</v>
      </c>
      <c r="D142" s="36">
        <v>6341.3</v>
      </c>
      <c r="E142" s="36">
        <v>6278.6</v>
      </c>
      <c r="F142" s="36">
        <v>6240.3</v>
      </c>
      <c r="G142" s="36">
        <v>6177.6</v>
      </c>
      <c r="H142" s="36">
        <v>6379.6</v>
      </c>
      <c r="I142" s="36">
        <v>6442.2999999999993</v>
      </c>
      <c r="J142" s="36">
        <v>6480.6</v>
      </c>
      <c r="K142" s="31">
        <v>6404</v>
      </c>
      <c r="L142" s="31">
        <v>6303</v>
      </c>
      <c r="M142" s="31">
        <v>4.4108900000000002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705.3</v>
      </c>
      <c r="D143" s="36">
        <v>703.1</v>
      </c>
      <c r="E143" s="36">
        <v>697.2</v>
      </c>
      <c r="F143" s="36">
        <v>689.1</v>
      </c>
      <c r="G143" s="36">
        <v>683.2</v>
      </c>
      <c r="H143" s="36">
        <v>711.2</v>
      </c>
      <c r="I143" s="36">
        <v>717.09999999999991</v>
      </c>
      <c r="J143" s="36">
        <v>725.2</v>
      </c>
      <c r="K143" s="31">
        <v>709</v>
      </c>
      <c r="L143" s="31">
        <v>695</v>
      </c>
      <c r="M143" s="31">
        <v>41.371429999999997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2528</v>
      </c>
      <c r="D144" s="36">
        <v>2540.7999999999997</v>
      </c>
      <c r="E144" s="36">
        <v>2510.6999999999994</v>
      </c>
      <c r="F144" s="36">
        <v>2493.3999999999996</v>
      </c>
      <c r="G144" s="36">
        <v>2463.2999999999993</v>
      </c>
      <c r="H144" s="36">
        <v>2558.0999999999995</v>
      </c>
      <c r="I144" s="36">
        <v>2588.1999999999998</v>
      </c>
      <c r="J144" s="36">
        <v>2605.4999999999995</v>
      </c>
      <c r="K144" s="31">
        <v>2570.9</v>
      </c>
      <c r="L144" s="31">
        <v>2523.5</v>
      </c>
      <c r="M144" s="31">
        <v>1.12612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5589.45</v>
      </c>
      <c r="D145" s="36">
        <v>5582.1500000000005</v>
      </c>
      <c r="E145" s="36">
        <v>5549.3000000000011</v>
      </c>
      <c r="F145" s="36">
        <v>5509.1500000000005</v>
      </c>
      <c r="G145" s="36">
        <v>5476.3000000000011</v>
      </c>
      <c r="H145" s="36">
        <v>5622.3000000000011</v>
      </c>
      <c r="I145" s="36">
        <v>5655.1500000000015</v>
      </c>
      <c r="J145" s="36">
        <v>5695.3000000000011</v>
      </c>
      <c r="K145" s="31">
        <v>5615</v>
      </c>
      <c r="L145" s="31">
        <v>5542</v>
      </c>
      <c r="M145" s="31">
        <v>7.2724399999999996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551.54999999999995</v>
      </c>
      <c r="D146" s="36">
        <v>549.46666666666658</v>
      </c>
      <c r="E146" s="36">
        <v>543.13333333333321</v>
      </c>
      <c r="F146" s="36">
        <v>534.71666666666658</v>
      </c>
      <c r="G146" s="36">
        <v>528.38333333333321</v>
      </c>
      <c r="H146" s="36">
        <v>557.88333333333321</v>
      </c>
      <c r="I146" s="36">
        <v>564.21666666666647</v>
      </c>
      <c r="J146" s="36">
        <v>572.63333333333321</v>
      </c>
      <c r="K146" s="31">
        <v>555.79999999999995</v>
      </c>
      <c r="L146" s="31">
        <v>541.04999999999995</v>
      </c>
      <c r="M146" s="31">
        <v>8.38598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39.5</v>
      </c>
      <c r="D147" s="36">
        <v>39.666666666666664</v>
      </c>
      <c r="E147" s="36">
        <v>39.133333333333326</v>
      </c>
      <c r="F147" s="36">
        <v>38.766666666666659</v>
      </c>
      <c r="G147" s="36">
        <v>38.23333333333332</v>
      </c>
      <c r="H147" s="36">
        <v>40.033333333333331</v>
      </c>
      <c r="I147" s="36">
        <v>40.566666666666677</v>
      </c>
      <c r="J147" s="36">
        <v>40.933333333333337</v>
      </c>
      <c r="K147" s="31">
        <v>40.200000000000003</v>
      </c>
      <c r="L147" s="31">
        <v>39.299999999999997</v>
      </c>
      <c r="M147" s="31">
        <v>214.04077000000001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2542.6</v>
      </c>
      <c r="D148" s="36">
        <v>2555.2000000000003</v>
      </c>
      <c r="E148" s="36">
        <v>2509.4000000000005</v>
      </c>
      <c r="F148" s="36">
        <v>2476.2000000000003</v>
      </c>
      <c r="G148" s="36">
        <v>2430.4000000000005</v>
      </c>
      <c r="H148" s="36">
        <v>2588.4000000000005</v>
      </c>
      <c r="I148" s="36">
        <v>2634.2000000000007</v>
      </c>
      <c r="J148" s="36">
        <v>2667.4000000000005</v>
      </c>
      <c r="K148" s="31">
        <v>2601</v>
      </c>
      <c r="L148" s="31">
        <v>2522</v>
      </c>
      <c r="M148" s="31">
        <v>1.41299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4059.9</v>
      </c>
      <c r="D149" s="36">
        <v>4080.0666666666671</v>
      </c>
      <c r="E149" s="36">
        <v>4024.8333333333339</v>
      </c>
      <c r="F149" s="36">
        <v>3989.7666666666669</v>
      </c>
      <c r="G149" s="36">
        <v>3934.5333333333338</v>
      </c>
      <c r="H149" s="36">
        <v>4115.1333333333341</v>
      </c>
      <c r="I149" s="36">
        <v>4170.3666666666668</v>
      </c>
      <c r="J149" s="36">
        <v>4205.4333333333343</v>
      </c>
      <c r="K149" s="31">
        <v>4135.3</v>
      </c>
      <c r="L149" s="31">
        <v>4045</v>
      </c>
      <c r="M149" s="31">
        <v>9.5493299999999994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243.75</v>
      </c>
      <c r="D150" s="36">
        <v>244.1</v>
      </c>
      <c r="E150" s="36">
        <v>241.75</v>
      </c>
      <c r="F150" s="36">
        <v>239.75</v>
      </c>
      <c r="G150" s="36">
        <v>237.4</v>
      </c>
      <c r="H150" s="36">
        <v>246.1</v>
      </c>
      <c r="I150" s="36">
        <v>248.44999999999996</v>
      </c>
      <c r="J150" s="36">
        <v>250.45</v>
      </c>
      <c r="K150" s="31">
        <v>246.45</v>
      </c>
      <c r="L150" s="31">
        <v>242.1</v>
      </c>
      <c r="M150" s="31">
        <v>10.977309999999999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524.5</v>
      </c>
      <c r="D151" s="36">
        <v>530.51666666666677</v>
      </c>
      <c r="E151" s="36">
        <v>515.08333333333348</v>
      </c>
      <c r="F151" s="36">
        <v>505.66666666666674</v>
      </c>
      <c r="G151" s="36">
        <v>490.23333333333346</v>
      </c>
      <c r="H151" s="36">
        <v>539.93333333333351</v>
      </c>
      <c r="I151" s="36">
        <v>555.36666666666667</v>
      </c>
      <c r="J151" s="36">
        <v>564.78333333333353</v>
      </c>
      <c r="K151" s="31">
        <v>545.95000000000005</v>
      </c>
      <c r="L151" s="31">
        <v>521.1</v>
      </c>
      <c r="M151" s="31">
        <v>2.0580500000000002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498.45</v>
      </c>
      <c r="D152" s="36">
        <v>501.83333333333331</v>
      </c>
      <c r="E152" s="36">
        <v>492.51666666666665</v>
      </c>
      <c r="F152" s="36">
        <v>486.58333333333331</v>
      </c>
      <c r="G152" s="36">
        <v>477.26666666666665</v>
      </c>
      <c r="H152" s="36">
        <v>507.76666666666665</v>
      </c>
      <c r="I152" s="36">
        <v>517.08333333333337</v>
      </c>
      <c r="J152" s="36">
        <v>523.01666666666665</v>
      </c>
      <c r="K152" s="31">
        <v>511.15</v>
      </c>
      <c r="L152" s="31">
        <v>495.9</v>
      </c>
      <c r="M152" s="31">
        <v>4.7588900000000001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1736.55</v>
      </c>
      <c r="D153" s="36">
        <v>1724.3333333333333</v>
      </c>
      <c r="E153" s="36">
        <v>1703.2166666666665</v>
      </c>
      <c r="F153" s="36">
        <v>1669.8833333333332</v>
      </c>
      <c r="G153" s="36">
        <v>1648.7666666666664</v>
      </c>
      <c r="H153" s="36">
        <v>1757.6666666666665</v>
      </c>
      <c r="I153" s="36">
        <v>1778.7833333333333</v>
      </c>
      <c r="J153" s="36">
        <v>1812.1166666666666</v>
      </c>
      <c r="K153" s="31">
        <v>1745.45</v>
      </c>
      <c r="L153" s="31">
        <v>1691</v>
      </c>
      <c r="M153" s="31">
        <v>1.1923999999999999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168.2</v>
      </c>
      <c r="D154" s="36">
        <v>169.26666666666665</v>
      </c>
      <c r="E154" s="36">
        <v>165.93333333333331</v>
      </c>
      <c r="F154" s="36">
        <v>163.66666666666666</v>
      </c>
      <c r="G154" s="36">
        <v>160.33333333333331</v>
      </c>
      <c r="H154" s="36">
        <v>171.5333333333333</v>
      </c>
      <c r="I154" s="36">
        <v>174.86666666666667</v>
      </c>
      <c r="J154" s="36">
        <v>177.1333333333333</v>
      </c>
      <c r="K154" s="31">
        <v>172.6</v>
      </c>
      <c r="L154" s="31">
        <v>167</v>
      </c>
      <c r="M154" s="31">
        <v>114.31767000000001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204.7</v>
      </c>
      <c r="D155" s="36">
        <v>205.5333333333333</v>
      </c>
      <c r="E155" s="36">
        <v>201.71666666666661</v>
      </c>
      <c r="F155" s="36">
        <v>198.73333333333332</v>
      </c>
      <c r="G155" s="36">
        <v>194.91666666666663</v>
      </c>
      <c r="H155" s="36">
        <v>208.51666666666659</v>
      </c>
      <c r="I155" s="36">
        <v>212.33333333333331</v>
      </c>
      <c r="J155" s="36">
        <v>215.31666666666658</v>
      </c>
      <c r="K155" s="31">
        <v>209.35</v>
      </c>
      <c r="L155" s="31">
        <v>202.55</v>
      </c>
      <c r="M155" s="31">
        <v>8.3755100000000002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108.05</v>
      </c>
      <c r="D156" s="36">
        <v>107.93333333333334</v>
      </c>
      <c r="E156" s="36">
        <v>106.16666666666667</v>
      </c>
      <c r="F156" s="36">
        <v>104.28333333333333</v>
      </c>
      <c r="G156" s="36">
        <v>102.51666666666667</v>
      </c>
      <c r="H156" s="36">
        <v>109.81666666666668</v>
      </c>
      <c r="I156" s="36">
        <v>111.58333333333333</v>
      </c>
      <c r="J156" s="36">
        <v>113.46666666666668</v>
      </c>
      <c r="K156" s="31">
        <v>109.7</v>
      </c>
      <c r="L156" s="31">
        <v>106.05</v>
      </c>
      <c r="M156" s="31">
        <v>73.646940000000001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873.6</v>
      </c>
      <c r="D157" s="36">
        <v>870.05000000000007</v>
      </c>
      <c r="E157" s="36">
        <v>850.70000000000016</v>
      </c>
      <c r="F157" s="36">
        <v>827.80000000000007</v>
      </c>
      <c r="G157" s="36">
        <v>808.45000000000016</v>
      </c>
      <c r="H157" s="36">
        <v>892.95000000000016</v>
      </c>
      <c r="I157" s="36">
        <v>912.30000000000007</v>
      </c>
      <c r="J157" s="36">
        <v>935.20000000000016</v>
      </c>
      <c r="K157" s="31">
        <v>889.4</v>
      </c>
      <c r="L157" s="31">
        <v>847.15</v>
      </c>
      <c r="M157" s="31">
        <v>2.8552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3130.2</v>
      </c>
      <c r="D158" s="36">
        <v>3137.2666666666664</v>
      </c>
      <c r="E158" s="36">
        <v>3104.1833333333329</v>
      </c>
      <c r="F158" s="36">
        <v>3078.1666666666665</v>
      </c>
      <c r="G158" s="36">
        <v>3045.083333333333</v>
      </c>
      <c r="H158" s="36">
        <v>3163.2833333333328</v>
      </c>
      <c r="I158" s="36">
        <v>3196.3666666666668</v>
      </c>
      <c r="J158" s="36">
        <v>3222.3833333333328</v>
      </c>
      <c r="K158" s="31">
        <v>3170.35</v>
      </c>
      <c r="L158" s="31">
        <v>3111.25</v>
      </c>
      <c r="M158" s="31">
        <v>2.8969999999999998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295.55</v>
      </c>
      <c r="D159" s="36">
        <v>295.95</v>
      </c>
      <c r="E159" s="36">
        <v>292.89999999999998</v>
      </c>
      <c r="F159" s="36">
        <v>290.25</v>
      </c>
      <c r="G159" s="36">
        <v>287.2</v>
      </c>
      <c r="H159" s="36">
        <v>298.59999999999997</v>
      </c>
      <c r="I159" s="36">
        <v>301.65000000000003</v>
      </c>
      <c r="J159" s="36">
        <v>304.29999999999995</v>
      </c>
      <c r="K159" s="31">
        <v>299</v>
      </c>
      <c r="L159" s="31">
        <v>293.3</v>
      </c>
      <c r="M159" s="31">
        <v>29.947959999999998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401.5</v>
      </c>
      <c r="D160" s="36">
        <v>404.86666666666662</v>
      </c>
      <c r="E160" s="36">
        <v>396.83333333333326</v>
      </c>
      <c r="F160" s="36">
        <v>392.16666666666663</v>
      </c>
      <c r="G160" s="36">
        <v>384.13333333333327</v>
      </c>
      <c r="H160" s="36">
        <v>409.53333333333325</v>
      </c>
      <c r="I160" s="36">
        <v>417.56666666666666</v>
      </c>
      <c r="J160" s="36">
        <v>422.23333333333323</v>
      </c>
      <c r="K160" s="31">
        <v>412.9</v>
      </c>
      <c r="L160" s="31">
        <v>400.2</v>
      </c>
      <c r="M160" s="31">
        <v>1.4364300000000001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157.05000000000001</v>
      </c>
      <c r="D161" s="36">
        <v>156.06666666666669</v>
      </c>
      <c r="E161" s="36">
        <v>154.08333333333337</v>
      </c>
      <c r="F161" s="36">
        <v>151.11666666666667</v>
      </c>
      <c r="G161" s="36">
        <v>149.13333333333335</v>
      </c>
      <c r="H161" s="36">
        <v>159.03333333333339</v>
      </c>
      <c r="I161" s="36">
        <v>161.01666666666668</v>
      </c>
      <c r="J161" s="36">
        <v>163.98333333333341</v>
      </c>
      <c r="K161" s="31">
        <v>158.05000000000001</v>
      </c>
      <c r="L161" s="31">
        <v>153.1</v>
      </c>
      <c r="M161" s="31">
        <v>144.15539000000001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801.05</v>
      </c>
      <c r="D162" s="36">
        <v>814.09999999999991</v>
      </c>
      <c r="E162" s="36">
        <v>767.04999999999984</v>
      </c>
      <c r="F162" s="36">
        <v>733.05</v>
      </c>
      <c r="G162" s="36">
        <v>685.99999999999989</v>
      </c>
      <c r="H162" s="36">
        <v>848.0999999999998</v>
      </c>
      <c r="I162" s="36">
        <v>895.15</v>
      </c>
      <c r="J162" s="36">
        <v>929.14999999999975</v>
      </c>
      <c r="K162" s="31">
        <v>861.15</v>
      </c>
      <c r="L162" s="31">
        <v>780.1</v>
      </c>
      <c r="M162" s="31">
        <v>65.040009999999995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4469.3</v>
      </c>
      <c r="D163" s="36">
        <v>4485.0999999999995</v>
      </c>
      <c r="E163" s="36">
        <v>4425.1999999999989</v>
      </c>
      <c r="F163" s="36">
        <v>4381.0999999999995</v>
      </c>
      <c r="G163" s="36">
        <v>4321.1999999999989</v>
      </c>
      <c r="H163" s="36">
        <v>4529.1999999999989</v>
      </c>
      <c r="I163" s="36">
        <v>4589.0999999999985</v>
      </c>
      <c r="J163" s="36">
        <v>4633.1999999999989</v>
      </c>
      <c r="K163" s="31">
        <v>4545</v>
      </c>
      <c r="L163" s="31">
        <v>4441</v>
      </c>
      <c r="M163" s="31">
        <v>0.32430999999999999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1125.5999999999999</v>
      </c>
      <c r="D164" s="36">
        <v>1126.8500000000001</v>
      </c>
      <c r="E164" s="36">
        <v>1109.7500000000002</v>
      </c>
      <c r="F164" s="36">
        <v>1093.9000000000001</v>
      </c>
      <c r="G164" s="36">
        <v>1076.8000000000002</v>
      </c>
      <c r="H164" s="36">
        <v>1142.7000000000003</v>
      </c>
      <c r="I164" s="36">
        <v>1159.8000000000002</v>
      </c>
      <c r="J164" s="36">
        <v>1175.6500000000003</v>
      </c>
      <c r="K164" s="31">
        <v>1143.95</v>
      </c>
      <c r="L164" s="31">
        <v>1111</v>
      </c>
      <c r="M164" s="31">
        <v>4.8192300000000001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211.25</v>
      </c>
      <c r="D165" s="36">
        <v>213.2166666666667</v>
      </c>
      <c r="E165" s="36">
        <v>208.5833333333334</v>
      </c>
      <c r="F165" s="36">
        <v>205.91666666666671</v>
      </c>
      <c r="G165" s="36">
        <v>201.28333333333342</v>
      </c>
      <c r="H165" s="36">
        <v>215.88333333333338</v>
      </c>
      <c r="I165" s="36">
        <v>220.51666666666671</v>
      </c>
      <c r="J165" s="36">
        <v>223.18333333333337</v>
      </c>
      <c r="K165" s="31">
        <v>217.85</v>
      </c>
      <c r="L165" s="31">
        <v>210.55</v>
      </c>
      <c r="M165" s="31">
        <v>40.069940000000003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187.9</v>
      </c>
      <c r="D166" s="36">
        <v>187.35</v>
      </c>
      <c r="E166" s="36">
        <v>181.79999999999998</v>
      </c>
      <c r="F166" s="36">
        <v>175.7</v>
      </c>
      <c r="G166" s="36">
        <v>170.14999999999998</v>
      </c>
      <c r="H166" s="36">
        <v>193.45</v>
      </c>
      <c r="I166" s="36">
        <v>199</v>
      </c>
      <c r="J166" s="36">
        <v>205.1</v>
      </c>
      <c r="K166" s="31">
        <v>192.9</v>
      </c>
      <c r="L166" s="31">
        <v>181.25</v>
      </c>
      <c r="M166" s="31">
        <v>105.65604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725.3</v>
      </c>
      <c r="D167" s="36">
        <v>722.5333333333333</v>
      </c>
      <c r="E167" s="36">
        <v>710.16666666666663</v>
      </c>
      <c r="F167" s="36">
        <v>695.0333333333333</v>
      </c>
      <c r="G167" s="36">
        <v>682.66666666666663</v>
      </c>
      <c r="H167" s="36">
        <v>737.66666666666663</v>
      </c>
      <c r="I167" s="36">
        <v>750.03333333333342</v>
      </c>
      <c r="J167" s="36">
        <v>765.16666666666663</v>
      </c>
      <c r="K167" s="31">
        <v>734.9</v>
      </c>
      <c r="L167" s="31">
        <v>707.4</v>
      </c>
      <c r="M167" s="31">
        <v>6.9030800000000001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394.2</v>
      </c>
      <c r="D168" s="36">
        <v>394.18333333333334</v>
      </c>
      <c r="E168" s="36">
        <v>388.9666666666667</v>
      </c>
      <c r="F168" s="36">
        <v>383.73333333333335</v>
      </c>
      <c r="G168" s="36">
        <v>378.51666666666671</v>
      </c>
      <c r="H168" s="36">
        <v>399.41666666666669</v>
      </c>
      <c r="I168" s="36">
        <v>404.63333333333327</v>
      </c>
      <c r="J168" s="36">
        <v>409.86666666666667</v>
      </c>
      <c r="K168" s="31">
        <v>399.4</v>
      </c>
      <c r="L168" s="31">
        <v>388.95</v>
      </c>
      <c r="M168" s="31">
        <v>34.95008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176.85</v>
      </c>
      <c r="D169" s="36">
        <v>177.70000000000002</v>
      </c>
      <c r="E169" s="36">
        <v>173.65000000000003</v>
      </c>
      <c r="F169" s="36">
        <v>170.45000000000002</v>
      </c>
      <c r="G169" s="36">
        <v>166.40000000000003</v>
      </c>
      <c r="H169" s="36">
        <v>180.90000000000003</v>
      </c>
      <c r="I169" s="36">
        <v>184.95000000000005</v>
      </c>
      <c r="J169" s="36">
        <v>188.15000000000003</v>
      </c>
      <c r="K169" s="31">
        <v>181.75</v>
      </c>
      <c r="L169" s="31">
        <v>174.5</v>
      </c>
      <c r="M169" s="31">
        <v>79.582300000000004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1235.55</v>
      </c>
      <c r="D170" s="36">
        <v>1231.2</v>
      </c>
      <c r="E170" s="36">
        <v>1212.45</v>
      </c>
      <c r="F170" s="36">
        <v>1189.3499999999999</v>
      </c>
      <c r="G170" s="36">
        <v>1170.5999999999999</v>
      </c>
      <c r="H170" s="36">
        <v>1254.3000000000002</v>
      </c>
      <c r="I170" s="36">
        <v>1273.0500000000002</v>
      </c>
      <c r="J170" s="36">
        <v>1296.1500000000003</v>
      </c>
      <c r="K170" s="31">
        <v>1249.95</v>
      </c>
      <c r="L170" s="31">
        <v>1208.0999999999999</v>
      </c>
      <c r="M170" s="31">
        <v>0.61992999999999998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145.85</v>
      </c>
      <c r="D171" s="36">
        <v>146.66666666666666</v>
      </c>
      <c r="E171" s="36">
        <v>144.18333333333331</v>
      </c>
      <c r="F171" s="36">
        <v>142.51666666666665</v>
      </c>
      <c r="G171" s="36">
        <v>140.0333333333333</v>
      </c>
      <c r="H171" s="36">
        <v>148.33333333333331</v>
      </c>
      <c r="I171" s="36">
        <v>150.81666666666666</v>
      </c>
      <c r="J171" s="36">
        <v>152.48333333333332</v>
      </c>
      <c r="K171" s="31">
        <v>149.15</v>
      </c>
      <c r="L171" s="31">
        <v>145</v>
      </c>
      <c r="M171" s="31">
        <v>283.83879999999999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2804.35</v>
      </c>
      <c r="D172" s="36">
        <v>2799.9333333333329</v>
      </c>
      <c r="E172" s="36">
        <v>2760.016666666666</v>
      </c>
      <c r="F172" s="36">
        <v>2715.6833333333329</v>
      </c>
      <c r="G172" s="36">
        <v>2675.766666666666</v>
      </c>
      <c r="H172" s="36">
        <v>2844.266666666666</v>
      </c>
      <c r="I172" s="36">
        <v>2884.1833333333329</v>
      </c>
      <c r="J172" s="36">
        <v>2928.516666666666</v>
      </c>
      <c r="K172" s="31">
        <v>2839.85</v>
      </c>
      <c r="L172" s="31">
        <v>2755.6</v>
      </c>
      <c r="M172" s="31">
        <v>0.34112999999999999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3362.35</v>
      </c>
      <c r="D173" s="36">
        <v>3365.7333333333336</v>
      </c>
      <c r="E173" s="36">
        <v>3311.4666666666672</v>
      </c>
      <c r="F173" s="36">
        <v>3260.5833333333335</v>
      </c>
      <c r="G173" s="36">
        <v>3206.3166666666671</v>
      </c>
      <c r="H173" s="36">
        <v>3416.6166666666672</v>
      </c>
      <c r="I173" s="36">
        <v>3470.8833333333337</v>
      </c>
      <c r="J173" s="36">
        <v>3521.7666666666673</v>
      </c>
      <c r="K173" s="31">
        <v>3420</v>
      </c>
      <c r="L173" s="31">
        <v>3314.85</v>
      </c>
      <c r="M173" s="31">
        <v>0.23819000000000001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318.3</v>
      </c>
      <c r="D174" s="36">
        <v>318.71666666666664</v>
      </c>
      <c r="E174" s="36">
        <v>311.48333333333329</v>
      </c>
      <c r="F174" s="36">
        <v>304.66666666666663</v>
      </c>
      <c r="G174" s="36">
        <v>297.43333333333328</v>
      </c>
      <c r="H174" s="36">
        <v>325.5333333333333</v>
      </c>
      <c r="I174" s="36">
        <v>332.76666666666665</v>
      </c>
      <c r="J174" s="36">
        <v>339.58333333333331</v>
      </c>
      <c r="K174" s="31">
        <v>325.95</v>
      </c>
      <c r="L174" s="31">
        <v>311.89999999999998</v>
      </c>
      <c r="M174" s="31">
        <v>18.64658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1811.9</v>
      </c>
      <c r="D175" s="36">
        <v>1815.9833333333333</v>
      </c>
      <c r="E175" s="36">
        <v>1785.9666666666667</v>
      </c>
      <c r="F175" s="36">
        <v>1760.0333333333333</v>
      </c>
      <c r="G175" s="36">
        <v>1730.0166666666667</v>
      </c>
      <c r="H175" s="36">
        <v>1841.9166666666667</v>
      </c>
      <c r="I175" s="36">
        <v>1871.9333333333336</v>
      </c>
      <c r="J175" s="36">
        <v>1897.8666666666668</v>
      </c>
      <c r="K175" s="31">
        <v>1846</v>
      </c>
      <c r="L175" s="31">
        <v>1790.05</v>
      </c>
      <c r="M175" s="31">
        <v>1.1299699999999999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1773.9</v>
      </c>
      <c r="D176" s="36">
        <v>1766.3000000000002</v>
      </c>
      <c r="E176" s="36">
        <v>1753.6500000000003</v>
      </c>
      <c r="F176" s="36">
        <v>1733.4</v>
      </c>
      <c r="G176" s="36">
        <v>1720.7500000000002</v>
      </c>
      <c r="H176" s="36">
        <v>1786.5500000000004</v>
      </c>
      <c r="I176" s="36">
        <v>1799.2</v>
      </c>
      <c r="J176" s="36">
        <v>1819.4500000000005</v>
      </c>
      <c r="K176" s="31">
        <v>1778.95</v>
      </c>
      <c r="L176" s="31">
        <v>1746.05</v>
      </c>
      <c r="M176" s="31">
        <v>2.1159599999999998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824</v>
      </c>
      <c r="D177" s="36">
        <v>825.63333333333333</v>
      </c>
      <c r="E177" s="36">
        <v>816.36666666666667</v>
      </c>
      <c r="F177" s="36">
        <v>808.73333333333335</v>
      </c>
      <c r="G177" s="36">
        <v>799.4666666666667</v>
      </c>
      <c r="H177" s="36">
        <v>833.26666666666665</v>
      </c>
      <c r="I177" s="36">
        <v>842.5333333333333</v>
      </c>
      <c r="J177" s="36">
        <v>850.16666666666663</v>
      </c>
      <c r="K177" s="31">
        <v>834.9</v>
      </c>
      <c r="L177" s="31">
        <v>818</v>
      </c>
      <c r="M177" s="31">
        <v>8.5002499999999994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925.05</v>
      </c>
      <c r="D178" s="36">
        <v>926.30000000000007</v>
      </c>
      <c r="E178" s="36">
        <v>918.35000000000014</v>
      </c>
      <c r="F178" s="36">
        <v>911.65000000000009</v>
      </c>
      <c r="G178" s="36">
        <v>903.70000000000016</v>
      </c>
      <c r="H178" s="36">
        <v>933.00000000000011</v>
      </c>
      <c r="I178" s="36">
        <v>940.95000000000016</v>
      </c>
      <c r="J178" s="36">
        <v>947.65000000000009</v>
      </c>
      <c r="K178" s="31">
        <v>934.25</v>
      </c>
      <c r="L178" s="31">
        <v>919.6</v>
      </c>
      <c r="M178" s="31">
        <v>2.2250399999999999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1533.6</v>
      </c>
      <c r="D179" s="36">
        <v>1534.8666666666668</v>
      </c>
      <c r="E179" s="36">
        <v>1497.8333333333335</v>
      </c>
      <c r="F179" s="36">
        <v>1462.0666666666666</v>
      </c>
      <c r="G179" s="36">
        <v>1425.0333333333333</v>
      </c>
      <c r="H179" s="36">
        <v>1570.6333333333337</v>
      </c>
      <c r="I179" s="36">
        <v>1607.666666666667</v>
      </c>
      <c r="J179" s="36">
        <v>1643.4333333333338</v>
      </c>
      <c r="K179" s="31">
        <v>1571.9</v>
      </c>
      <c r="L179" s="31">
        <v>1499.1</v>
      </c>
      <c r="M179" s="31">
        <v>6.3627000000000002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77.5</v>
      </c>
      <c r="D180" s="36">
        <v>77.25</v>
      </c>
      <c r="E180" s="36">
        <v>76.3</v>
      </c>
      <c r="F180" s="36">
        <v>75.099999999999994</v>
      </c>
      <c r="G180" s="36">
        <v>74.149999999999991</v>
      </c>
      <c r="H180" s="36">
        <v>78.45</v>
      </c>
      <c r="I180" s="36">
        <v>79.399999999999991</v>
      </c>
      <c r="J180" s="36">
        <v>80.600000000000009</v>
      </c>
      <c r="K180" s="31">
        <v>78.2</v>
      </c>
      <c r="L180" s="31">
        <v>76.05</v>
      </c>
      <c r="M180" s="31">
        <v>496.93155999999999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1292.95</v>
      </c>
      <c r="D181" s="36">
        <v>1295.5333333333335</v>
      </c>
      <c r="E181" s="36">
        <v>1280.416666666667</v>
      </c>
      <c r="F181" s="36">
        <v>1267.8833333333334</v>
      </c>
      <c r="G181" s="36">
        <v>1252.7666666666669</v>
      </c>
      <c r="H181" s="36">
        <v>1308.0666666666671</v>
      </c>
      <c r="I181" s="36">
        <v>1323.1833333333334</v>
      </c>
      <c r="J181" s="36">
        <v>1335.7166666666672</v>
      </c>
      <c r="K181" s="31">
        <v>1310.6500000000001</v>
      </c>
      <c r="L181" s="31">
        <v>1283</v>
      </c>
      <c r="M181" s="31">
        <v>0.99795999999999996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2085.0500000000002</v>
      </c>
      <c r="D182" s="36">
        <v>2085.0166666666669</v>
      </c>
      <c r="E182" s="36">
        <v>2068.0333333333338</v>
      </c>
      <c r="F182" s="36">
        <v>2051.0166666666669</v>
      </c>
      <c r="G182" s="36">
        <v>2034.0333333333338</v>
      </c>
      <c r="H182" s="36">
        <v>2102.0333333333338</v>
      </c>
      <c r="I182" s="36">
        <v>2119.0166666666664</v>
      </c>
      <c r="J182" s="36">
        <v>2136.0333333333338</v>
      </c>
      <c r="K182" s="31">
        <v>2102</v>
      </c>
      <c r="L182" s="31">
        <v>2068</v>
      </c>
      <c r="M182" s="31">
        <v>0.24882000000000001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559.15</v>
      </c>
      <c r="D183" s="36">
        <v>554.35</v>
      </c>
      <c r="E183" s="36">
        <v>541.85</v>
      </c>
      <c r="F183" s="36">
        <v>524.54999999999995</v>
      </c>
      <c r="G183" s="36">
        <v>512.04999999999995</v>
      </c>
      <c r="H183" s="36">
        <v>571.65000000000009</v>
      </c>
      <c r="I183" s="36">
        <v>584.15000000000009</v>
      </c>
      <c r="J183" s="36">
        <v>601.45000000000016</v>
      </c>
      <c r="K183" s="31">
        <v>566.85</v>
      </c>
      <c r="L183" s="31">
        <v>537.04999999999995</v>
      </c>
      <c r="M183" s="31">
        <v>8.9991699999999994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1042.1500000000001</v>
      </c>
      <c r="D184" s="36">
        <v>1041.3166666666666</v>
      </c>
      <c r="E184" s="36">
        <v>1035.8333333333333</v>
      </c>
      <c r="F184" s="36">
        <v>1029.5166666666667</v>
      </c>
      <c r="G184" s="36">
        <v>1024.0333333333333</v>
      </c>
      <c r="H184" s="36">
        <v>1047.6333333333332</v>
      </c>
      <c r="I184" s="36">
        <v>1053.1166666666668</v>
      </c>
      <c r="J184" s="36">
        <v>1059.4333333333332</v>
      </c>
      <c r="K184" s="31">
        <v>1046.8</v>
      </c>
      <c r="L184" s="31">
        <v>1035</v>
      </c>
      <c r="M184" s="31">
        <v>10.45194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681.05</v>
      </c>
      <c r="D185" s="36">
        <v>682.44999999999993</v>
      </c>
      <c r="E185" s="36">
        <v>670.49999999999989</v>
      </c>
      <c r="F185" s="36">
        <v>659.94999999999993</v>
      </c>
      <c r="G185" s="36">
        <v>647.99999999999989</v>
      </c>
      <c r="H185" s="36">
        <v>692.99999999999989</v>
      </c>
      <c r="I185" s="36">
        <v>704.94999999999993</v>
      </c>
      <c r="J185" s="36">
        <v>715.49999999999989</v>
      </c>
      <c r="K185" s="31">
        <v>694.4</v>
      </c>
      <c r="L185" s="31">
        <v>671.9</v>
      </c>
      <c r="M185" s="31">
        <v>7.0667799999999996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2052.1</v>
      </c>
      <c r="D186" s="36">
        <v>2052.3833333333337</v>
      </c>
      <c r="E186" s="36">
        <v>2029.2666666666673</v>
      </c>
      <c r="F186" s="36">
        <v>2006.4333333333336</v>
      </c>
      <c r="G186" s="36">
        <v>1983.3166666666673</v>
      </c>
      <c r="H186" s="36">
        <v>2075.2166666666672</v>
      </c>
      <c r="I186" s="36">
        <v>2098.333333333333</v>
      </c>
      <c r="J186" s="36">
        <v>2121.1666666666674</v>
      </c>
      <c r="K186" s="31">
        <v>2075.5</v>
      </c>
      <c r="L186" s="31">
        <v>2029.55</v>
      </c>
      <c r="M186" s="31">
        <v>10.23312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388.7</v>
      </c>
      <c r="D187" s="36">
        <v>390.41666666666669</v>
      </c>
      <c r="E187" s="36">
        <v>385.28333333333336</v>
      </c>
      <c r="F187" s="36">
        <v>381.86666666666667</v>
      </c>
      <c r="G187" s="36">
        <v>376.73333333333335</v>
      </c>
      <c r="H187" s="36">
        <v>393.83333333333337</v>
      </c>
      <c r="I187" s="36">
        <v>398.9666666666667</v>
      </c>
      <c r="J187" s="36">
        <v>402.38333333333338</v>
      </c>
      <c r="K187" s="31">
        <v>395.55</v>
      </c>
      <c r="L187" s="31">
        <v>387</v>
      </c>
      <c r="M187" s="31">
        <v>9.5366999999999997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543.04999999999995</v>
      </c>
      <c r="D188" s="36">
        <v>537.2166666666667</v>
      </c>
      <c r="E188" s="36">
        <v>527.83333333333337</v>
      </c>
      <c r="F188" s="36">
        <v>512.61666666666667</v>
      </c>
      <c r="G188" s="36">
        <v>503.23333333333335</v>
      </c>
      <c r="H188" s="36">
        <v>552.43333333333339</v>
      </c>
      <c r="I188" s="36">
        <v>561.81666666666661</v>
      </c>
      <c r="J188" s="36">
        <v>577.03333333333342</v>
      </c>
      <c r="K188" s="31">
        <v>546.6</v>
      </c>
      <c r="L188" s="31">
        <v>522</v>
      </c>
      <c r="M188" s="31">
        <v>54.463859999999997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2127.6999999999998</v>
      </c>
      <c r="D189" s="36">
        <v>2120.8166666666666</v>
      </c>
      <c r="E189" s="36">
        <v>2108.8833333333332</v>
      </c>
      <c r="F189" s="36">
        <v>2090.0666666666666</v>
      </c>
      <c r="G189" s="36">
        <v>2078.1333333333332</v>
      </c>
      <c r="H189" s="36">
        <v>2139.6333333333332</v>
      </c>
      <c r="I189" s="36">
        <v>2151.5666666666666</v>
      </c>
      <c r="J189" s="36">
        <v>2170.3833333333332</v>
      </c>
      <c r="K189" s="31">
        <v>2132.75</v>
      </c>
      <c r="L189" s="31">
        <v>2102</v>
      </c>
      <c r="M189" s="31">
        <v>7.2432699999999999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899.2</v>
      </c>
      <c r="D190" s="36">
        <v>889.31666666666661</v>
      </c>
      <c r="E190" s="36">
        <v>867.63333333333321</v>
      </c>
      <c r="F190" s="36">
        <v>836.06666666666661</v>
      </c>
      <c r="G190" s="36">
        <v>814.38333333333321</v>
      </c>
      <c r="H190" s="36">
        <v>920.88333333333321</v>
      </c>
      <c r="I190" s="36">
        <v>942.56666666666661</v>
      </c>
      <c r="J190" s="36">
        <v>974.13333333333321</v>
      </c>
      <c r="K190" s="31">
        <v>911</v>
      </c>
      <c r="L190" s="31">
        <v>857.75</v>
      </c>
      <c r="M190" s="31">
        <v>12.64611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360.5</v>
      </c>
      <c r="D191" s="36">
        <v>361.36666666666662</v>
      </c>
      <c r="E191" s="36">
        <v>357.18333333333322</v>
      </c>
      <c r="F191" s="36">
        <v>353.86666666666662</v>
      </c>
      <c r="G191" s="36">
        <v>349.68333333333322</v>
      </c>
      <c r="H191" s="36">
        <v>364.68333333333322</v>
      </c>
      <c r="I191" s="36">
        <v>368.86666666666662</v>
      </c>
      <c r="J191" s="36">
        <v>372.18333333333322</v>
      </c>
      <c r="K191" s="31">
        <v>365.55</v>
      </c>
      <c r="L191" s="31">
        <v>358.05</v>
      </c>
      <c r="M191" s="31">
        <v>3.4801099999999998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2195.5</v>
      </c>
      <c r="D192" s="36">
        <v>2192.4166666666665</v>
      </c>
      <c r="E192" s="36">
        <v>2179.083333333333</v>
      </c>
      <c r="F192" s="36">
        <v>2162.6666666666665</v>
      </c>
      <c r="G192" s="36">
        <v>2149.333333333333</v>
      </c>
      <c r="H192" s="36">
        <v>2208.833333333333</v>
      </c>
      <c r="I192" s="36">
        <v>2222.1666666666661</v>
      </c>
      <c r="J192" s="36">
        <v>2238.583333333333</v>
      </c>
      <c r="K192" s="31">
        <v>2205.75</v>
      </c>
      <c r="L192" s="31">
        <v>2176</v>
      </c>
      <c r="M192" s="31">
        <v>0.58401999999999998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756.45</v>
      </c>
      <c r="D193" s="36">
        <v>757.9</v>
      </c>
      <c r="E193" s="36">
        <v>745.9</v>
      </c>
      <c r="F193" s="36">
        <v>735.35</v>
      </c>
      <c r="G193" s="36">
        <v>723.35</v>
      </c>
      <c r="H193" s="36">
        <v>768.44999999999993</v>
      </c>
      <c r="I193" s="36">
        <v>780.44999999999993</v>
      </c>
      <c r="J193" s="36">
        <v>790.99999999999989</v>
      </c>
      <c r="K193" s="31">
        <v>769.9</v>
      </c>
      <c r="L193" s="31">
        <v>747.35</v>
      </c>
      <c r="M193" s="31">
        <v>1.83586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402.75</v>
      </c>
      <c r="D194" s="36">
        <v>399.01666666666665</v>
      </c>
      <c r="E194" s="36">
        <v>392.5333333333333</v>
      </c>
      <c r="F194" s="36">
        <v>382.31666666666666</v>
      </c>
      <c r="G194" s="36">
        <v>375.83333333333331</v>
      </c>
      <c r="H194" s="36">
        <v>409.23333333333329</v>
      </c>
      <c r="I194" s="36">
        <v>415.71666666666664</v>
      </c>
      <c r="J194" s="36">
        <v>425.93333333333328</v>
      </c>
      <c r="K194" s="31">
        <v>405.5</v>
      </c>
      <c r="L194" s="31">
        <v>388.8</v>
      </c>
      <c r="M194" s="31">
        <v>18.749079999999999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3252.25</v>
      </c>
      <c r="D195" s="36">
        <v>3225.1666666666665</v>
      </c>
      <c r="E195" s="36">
        <v>3186.333333333333</v>
      </c>
      <c r="F195" s="36">
        <v>3120.4166666666665</v>
      </c>
      <c r="G195" s="36">
        <v>3081.583333333333</v>
      </c>
      <c r="H195" s="36">
        <v>3291.083333333333</v>
      </c>
      <c r="I195" s="36">
        <v>3329.9166666666661</v>
      </c>
      <c r="J195" s="36">
        <v>3395.833333333333</v>
      </c>
      <c r="K195" s="31">
        <v>3264</v>
      </c>
      <c r="L195" s="31">
        <v>3159.25</v>
      </c>
      <c r="M195" s="31">
        <v>2.0930399999999998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448.4</v>
      </c>
      <c r="D196" s="36">
        <v>448.39999999999992</v>
      </c>
      <c r="E196" s="36">
        <v>443.14999999999986</v>
      </c>
      <c r="F196" s="36">
        <v>437.89999999999992</v>
      </c>
      <c r="G196" s="36">
        <v>432.64999999999986</v>
      </c>
      <c r="H196" s="36">
        <v>453.64999999999986</v>
      </c>
      <c r="I196" s="36">
        <v>458.9</v>
      </c>
      <c r="J196" s="36">
        <v>464.14999999999986</v>
      </c>
      <c r="K196" s="31">
        <v>453.65</v>
      </c>
      <c r="L196" s="31">
        <v>443.15</v>
      </c>
      <c r="M196" s="31">
        <v>18.5593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747.4</v>
      </c>
      <c r="D197" s="36">
        <v>747.2166666666667</v>
      </c>
      <c r="E197" s="36">
        <v>731.43333333333339</v>
      </c>
      <c r="F197" s="36">
        <v>715.4666666666667</v>
      </c>
      <c r="G197" s="36">
        <v>699.68333333333339</v>
      </c>
      <c r="H197" s="36">
        <v>763.18333333333339</v>
      </c>
      <c r="I197" s="36">
        <v>778.9666666666667</v>
      </c>
      <c r="J197" s="36">
        <v>794.93333333333339</v>
      </c>
      <c r="K197" s="31">
        <v>763</v>
      </c>
      <c r="L197" s="31">
        <v>731.25</v>
      </c>
      <c r="M197" s="31">
        <v>40.877000000000002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151.6</v>
      </c>
      <c r="D198" s="36">
        <v>152.65</v>
      </c>
      <c r="E198" s="36">
        <v>149.75</v>
      </c>
      <c r="F198" s="36">
        <v>147.9</v>
      </c>
      <c r="G198" s="36">
        <v>145</v>
      </c>
      <c r="H198" s="36">
        <v>154.5</v>
      </c>
      <c r="I198" s="36">
        <v>157.40000000000003</v>
      </c>
      <c r="J198" s="36">
        <v>159.25</v>
      </c>
      <c r="K198" s="31">
        <v>155.55000000000001</v>
      </c>
      <c r="L198" s="31">
        <v>150.80000000000001</v>
      </c>
      <c r="M198" s="31">
        <v>15.41189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232.7</v>
      </c>
      <c r="D199" s="36">
        <v>233.6</v>
      </c>
      <c r="E199" s="36">
        <v>228.6</v>
      </c>
      <c r="F199" s="36">
        <v>224.5</v>
      </c>
      <c r="G199" s="36">
        <v>219.5</v>
      </c>
      <c r="H199" s="36">
        <v>237.7</v>
      </c>
      <c r="I199" s="36">
        <v>242.7</v>
      </c>
      <c r="J199" s="36">
        <v>246.79999999999998</v>
      </c>
      <c r="K199" s="31">
        <v>238.6</v>
      </c>
      <c r="L199" s="31">
        <v>229.5</v>
      </c>
      <c r="M199" s="31">
        <v>62.608600000000003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288.95</v>
      </c>
      <c r="D200" s="36">
        <v>291.7166666666667</v>
      </c>
      <c r="E200" s="36">
        <v>284.93333333333339</v>
      </c>
      <c r="F200" s="36">
        <v>280.91666666666669</v>
      </c>
      <c r="G200" s="36">
        <v>274.13333333333338</v>
      </c>
      <c r="H200" s="36">
        <v>295.73333333333341</v>
      </c>
      <c r="I200" s="36">
        <v>302.51666666666671</v>
      </c>
      <c r="J200" s="36">
        <v>306.53333333333342</v>
      </c>
      <c r="K200" s="31">
        <v>298.5</v>
      </c>
      <c r="L200" s="31">
        <v>287.7</v>
      </c>
      <c r="M200" s="31">
        <v>11.674200000000001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1818.1</v>
      </c>
      <c r="D201" s="36">
        <v>1809.2</v>
      </c>
      <c r="E201" s="36">
        <v>1751.4</v>
      </c>
      <c r="F201" s="36">
        <v>1684.7</v>
      </c>
      <c r="G201" s="36">
        <v>1626.9</v>
      </c>
      <c r="H201" s="36">
        <v>1875.9</v>
      </c>
      <c r="I201" s="36">
        <v>1933.6999999999998</v>
      </c>
      <c r="J201" s="36">
        <v>2000.4</v>
      </c>
      <c r="K201" s="31">
        <v>1867</v>
      </c>
      <c r="L201" s="31">
        <v>1742.5</v>
      </c>
      <c r="M201" s="31">
        <v>15.115220000000001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935.2</v>
      </c>
      <c r="D202" s="36">
        <v>935.68333333333339</v>
      </c>
      <c r="E202" s="36">
        <v>916.51666666666677</v>
      </c>
      <c r="F202" s="36">
        <v>897.83333333333337</v>
      </c>
      <c r="G202" s="36">
        <v>878.66666666666674</v>
      </c>
      <c r="H202" s="36">
        <v>954.36666666666679</v>
      </c>
      <c r="I202" s="36">
        <v>973.5333333333333</v>
      </c>
      <c r="J202" s="36">
        <v>992.21666666666681</v>
      </c>
      <c r="K202" s="31">
        <v>954.85</v>
      </c>
      <c r="L202" s="31">
        <v>917</v>
      </c>
      <c r="M202" s="31">
        <v>23.067990000000002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1332.4</v>
      </c>
      <c r="D203" s="36">
        <v>1334.8000000000002</v>
      </c>
      <c r="E203" s="36">
        <v>1324.6500000000003</v>
      </c>
      <c r="F203" s="36">
        <v>1316.9</v>
      </c>
      <c r="G203" s="36">
        <v>1306.7500000000002</v>
      </c>
      <c r="H203" s="36">
        <v>1342.5500000000004</v>
      </c>
      <c r="I203" s="36">
        <v>1352.7</v>
      </c>
      <c r="J203" s="36">
        <v>1360.4500000000005</v>
      </c>
      <c r="K203" s="31">
        <v>1344.95</v>
      </c>
      <c r="L203" s="31">
        <v>1327.05</v>
      </c>
      <c r="M203" s="31">
        <v>5.2657299999999996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1491.3</v>
      </c>
      <c r="D204" s="36">
        <v>1470.1000000000001</v>
      </c>
      <c r="E204" s="36">
        <v>1443.2000000000003</v>
      </c>
      <c r="F204" s="36">
        <v>1395.1000000000001</v>
      </c>
      <c r="G204" s="36">
        <v>1368.2000000000003</v>
      </c>
      <c r="H204" s="36">
        <v>1518.2000000000003</v>
      </c>
      <c r="I204" s="36">
        <v>1545.1000000000004</v>
      </c>
      <c r="J204" s="36">
        <v>1593.2000000000003</v>
      </c>
      <c r="K204" s="31">
        <v>1497</v>
      </c>
      <c r="L204" s="31">
        <v>1422</v>
      </c>
      <c r="M204" s="31">
        <v>73.742900000000006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3024.7</v>
      </c>
      <c r="D205" s="36">
        <v>3037.4499999999994</v>
      </c>
      <c r="E205" s="36">
        <v>3003.9499999999989</v>
      </c>
      <c r="F205" s="36">
        <v>2983.1999999999994</v>
      </c>
      <c r="G205" s="36">
        <v>2949.6999999999989</v>
      </c>
      <c r="H205" s="36">
        <v>3058.1999999999989</v>
      </c>
      <c r="I205" s="36">
        <v>3091.7</v>
      </c>
      <c r="J205" s="36">
        <v>3112.4499999999989</v>
      </c>
      <c r="K205" s="31">
        <v>3070.95</v>
      </c>
      <c r="L205" s="31">
        <v>3016.7</v>
      </c>
      <c r="M205" s="31">
        <v>3.85459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1656.55</v>
      </c>
      <c r="D206" s="36">
        <v>1657.05</v>
      </c>
      <c r="E206" s="36">
        <v>1646.1</v>
      </c>
      <c r="F206" s="36">
        <v>1635.6499999999999</v>
      </c>
      <c r="G206" s="36">
        <v>1624.6999999999998</v>
      </c>
      <c r="H206" s="36">
        <v>1667.5</v>
      </c>
      <c r="I206" s="36">
        <v>1678.4500000000003</v>
      </c>
      <c r="J206" s="36">
        <v>1688.9</v>
      </c>
      <c r="K206" s="31">
        <v>1668</v>
      </c>
      <c r="L206" s="31">
        <v>1646.6</v>
      </c>
      <c r="M206" s="31">
        <v>694.18565000000001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673.1</v>
      </c>
      <c r="D207" s="36">
        <v>674.7833333333333</v>
      </c>
      <c r="E207" s="36">
        <v>661.56666666666661</v>
      </c>
      <c r="F207" s="36">
        <v>650.0333333333333</v>
      </c>
      <c r="G207" s="36">
        <v>636.81666666666661</v>
      </c>
      <c r="H207" s="36">
        <v>686.31666666666661</v>
      </c>
      <c r="I207" s="36">
        <v>699.5333333333333</v>
      </c>
      <c r="J207" s="36">
        <v>711.06666666666661</v>
      </c>
      <c r="K207" s="31">
        <v>688</v>
      </c>
      <c r="L207" s="31">
        <v>663.25</v>
      </c>
      <c r="M207" s="31">
        <v>87.206100000000006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3896.55</v>
      </c>
      <c r="D208" s="36">
        <v>3907.5666666666671</v>
      </c>
      <c r="E208" s="36">
        <v>3875.1333333333341</v>
      </c>
      <c r="F208" s="36">
        <v>3853.7166666666672</v>
      </c>
      <c r="G208" s="36">
        <v>3821.2833333333342</v>
      </c>
      <c r="H208" s="36">
        <v>3928.983333333334</v>
      </c>
      <c r="I208" s="36">
        <v>3961.4166666666674</v>
      </c>
      <c r="J208" s="36">
        <v>3982.8333333333339</v>
      </c>
      <c r="K208" s="31">
        <v>3940</v>
      </c>
      <c r="L208" s="31">
        <v>3886.15</v>
      </c>
      <c r="M208" s="31">
        <v>9.2459900000000008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74.099999999999994</v>
      </c>
      <c r="D209" s="36">
        <v>72.766666666666666</v>
      </c>
      <c r="E209" s="36">
        <v>69.233333333333334</v>
      </c>
      <c r="F209" s="36">
        <v>64.366666666666674</v>
      </c>
      <c r="G209" s="36">
        <v>60.833333333333343</v>
      </c>
      <c r="H209" s="36">
        <v>77.633333333333326</v>
      </c>
      <c r="I209" s="36">
        <v>81.166666666666657</v>
      </c>
      <c r="J209" s="36">
        <v>86.033333333333317</v>
      </c>
      <c r="K209" s="31">
        <v>76.3</v>
      </c>
      <c r="L209" s="31">
        <v>67.900000000000006</v>
      </c>
      <c r="M209" s="31">
        <v>859.09623999999997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285.45</v>
      </c>
      <c r="D210" s="36">
        <v>286.73333333333335</v>
      </c>
      <c r="E210" s="36">
        <v>283.4666666666667</v>
      </c>
      <c r="F210" s="36">
        <v>281.48333333333335</v>
      </c>
      <c r="G210" s="36">
        <v>278.2166666666667</v>
      </c>
      <c r="H210" s="36">
        <v>288.7166666666667</v>
      </c>
      <c r="I210" s="36">
        <v>291.98333333333335</v>
      </c>
      <c r="J210" s="36">
        <v>293.9666666666667</v>
      </c>
      <c r="K210" s="31">
        <v>290</v>
      </c>
      <c r="L210" s="31">
        <v>284.75</v>
      </c>
      <c r="M210" s="31">
        <v>1.4591099999999999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557.25</v>
      </c>
      <c r="D211" s="36">
        <v>554.83333333333337</v>
      </c>
      <c r="E211" s="36">
        <v>550.61666666666679</v>
      </c>
      <c r="F211" s="36">
        <v>543.98333333333346</v>
      </c>
      <c r="G211" s="36">
        <v>539.76666666666688</v>
      </c>
      <c r="H211" s="36">
        <v>561.4666666666667</v>
      </c>
      <c r="I211" s="36">
        <v>565.68333333333317</v>
      </c>
      <c r="J211" s="36">
        <v>572.31666666666661</v>
      </c>
      <c r="K211" s="31">
        <v>559.04999999999995</v>
      </c>
      <c r="L211" s="31">
        <v>548.20000000000005</v>
      </c>
      <c r="M211" s="31">
        <v>81.910049999999998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1006.25</v>
      </c>
      <c r="D212" s="36">
        <v>1009.65</v>
      </c>
      <c r="E212" s="36">
        <v>998.84999999999991</v>
      </c>
      <c r="F212" s="36">
        <v>991.44999999999993</v>
      </c>
      <c r="G212" s="36">
        <v>980.64999999999986</v>
      </c>
      <c r="H212" s="36">
        <v>1017.05</v>
      </c>
      <c r="I212" s="36">
        <v>1027.8499999999999</v>
      </c>
      <c r="J212" s="36">
        <v>1035.25</v>
      </c>
      <c r="K212" s="31">
        <v>1020.45</v>
      </c>
      <c r="L212" s="31">
        <v>1002.25</v>
      </c>
      <c r="M212" s="31">
        <v>0.28492000000000001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2761.8</v>
      </c>
      <c r="D213" s="36">
        <v>2756.8833333333332</v>
      </c>
      <c r="E213" s="36">
        <v>2721.0166666666664</v>
      </c>
      <c r="F213" s="36">
        <v>2680.2333333333331</v>
      </c>
      <c r="G213" s="36">
        <v>2644.3666666666663</v>
      </c>
      <c r="H213" s="36">
        <v>2797.6666666666665</v>
      </c>
      <c r="I213" s="36">
        <v>2833.5333333333333</v>
      </c>
      <c r="J213" s="36">
        <v>2874.3166666666666</v>
      </c>
      <c r="K213" s="31">
        <v>2792.75</v>
      </c>
      <c r="L213" s="31">
        <v>2716.1</v>
      </c>
      <c r="M213" s="31">
        <v>14.30382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187.4</v>
      </c>
      <c r="D214" s="36">
        <v>188.33333333333334</v>
      </c>
      <c r="E214" s="36">
        <v>184.66666666666669</v>
      </c>
      <c r="F214" s="36">
        <v>181.93333333333334</v>
      </c>
      <c r="G214" s="36">
        <v>178.26666666666668</v>
      </c>
      <c r="H214" s="36">
        <v>191.06666666666669</v>
      </c>
      <c r="I214" s="36">
        <v>194.73333333333338</v>
      </c>
      <c r="J214" s="36">
        <v>197.4666666666667</v>
      </c>
      <c r="K214" s="31">
        <v>192</v>
      </c>
      <c r="L214" s="31">
        <v>185.6</v>
      </c>
      <c r="M214" s="31">
        <v>154.70345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383.9</v>
      </c>
      <c r="D215" s="36">
        <v>381.06666666666666</v>
      </c>
      <c r="E215" s="36">
        <v>369.38333333333333</v>
      </c>
      <c r="F215" s="36">
        <v>354.86666666666667</v>
      </c>
      <c r="G215" s="36">
        <v>343.18333333333334</v>
      </c>
      <c r="H215" s="36">
        <v>395.58333333333331</v>
      </c>
      <c r="I215" s="36">
        <v>407.26666666666659</v>
      </c>
      <c r="J215" s="36">
        <v>421.7833333333333</v>
      </c>
      <c r="K215" s="31">
        <v>392.75</v>
      </c>
      <c r="L215" s="31">
        <v>366.55</v>
      </c>
      <c r="M215" s="31">
        <v>126.18943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2522.9</v>
      </c>
      <c r="D216" s="36">
        <v>2520.6333333333332</v>
      </c>
      <c r="E216" s="36">
        <v>2509.2666666666664</v>
      </c>
      <c r="F216" s="36">
        <v>2495.6333333333332</v>
      </c>
      <c r="G216" s="36">
        <v>2484.2666666666664</v>
      </c>
      <c r="H216" s="36">
        <v>2534.2666666666664</v>
      </c>
      <c r="I216" s="36">
        <v>2545.6333333333332</v>
      </c>
      <c r="J216" s="36">
        <v>2559.2666666666664</v>
      </c>
      <c r="K216" s="31">
        <v>2532</v>
      </c>
      <c r="L216" s="31">
        <v>2507</v>
      </c>
      <c r="M216" s="31">
        <v>25.43337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316.35000000000002</v>
      </c>
      <c r="D217" s="36">
        <v>316.95</v>
      </c>
      <c r="E217" s="36">
        <v>313.89999999999998</v>
      </c>
      <c r="F217" s="36">
        <v>311.45</v>
      </c>
      <c r="G217" s="36">
        <v>308.39999999999998</v>
      </c>
      <c r="H217" s="36">
        <v>319.39999999999998</v>
      </c>
      <c r="I217" s="36">
        <v>322.45000000000005</v>
      </c>
      <c r="J217" s="36">
        <v>324.89999999999998</v>
      </c>
      <c r="K217" s="31">
        <v>320</v>
      </c>
      <c r="L217" s="31">
        <v>314.5</v>
      </c>
      <c r="M217" s="31">
        <v>7.7833600000000001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5077.45</v>
      </c>
      <c r="D218" s="36">
        <v>5079.4666666666662</v>
      </c>
      <c r="E218" s="36">
        <v>4998.9833333333327</v>
      </c>
      <c r="F218" s="36">
        <v>4920.5166666666664</v>
      </c>
      <c r="G218" s="36">
        <v>4840.0333333333328</v>
      </c>
      <c r="H218" s="36">
        <v>5157.9333333333325</v>
      </c>
      <c r="I218" s="36">
        <v>5238.4166666666661</v>
      </c>
      <c r="J218" s="36">
        <v>5316.8833333333323</v>
      </c>
      <c r="K218" s="31">
        <v>5159.95</v>
      </c>
      <c r="L218" s="31">
        <v>5001</v>
      </c>
      <c r="M218" s="31">
        <v>0.31108999999999998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536.70000000000005</v>
      </c>
      <c r="D219" s="36">
        <v>538.13333333333333</v>
      </c>
      <c r="E219" s="36">
        <v>531.26666666666665</v>
      </c>
      <c r="F219" s="36">
        <v>525.83333333333337</v>
      </c>
      <c r="G219" s="36">
        <v>518.9666666666667</v>
      </c>
      <c r="H219" s="36">
        <v>543.56666666666661</v>
      </c>
      <c r="I219" s="36">
        <v>550.43333333333317</v>
      </c>
      <c r="J219" s="36">
        <v>555.86666666666656</v>
      </c>
      <c r="K219" s="31">
        <v>545</v>
      </c>
      <c r="L219" s="31">
        <v>532.70000000000005</v>
      </c>
      <c r="M219" s="31">
        <v>0.55608000000000002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1036.6500000000001</v>
      </c>
      <c r="D220" s="36">
        <v>1031.5</v>
      </c>
      <c r="E220" s="36">
        <v>1011</v>
      </c>
      <c r="F220" s="36">
        <v>985.35</v>
      </c>
      <c r="G220" s="36">
        <v>964.85</v>
      </c>
      <c r="H220" s="36">
        <v>1057.1500000000001</v>
      </c>
      <c r="I220" s="36">
        <v>1077.6500000000001</v>
      </c>
      <c r="J220" s="36">
        <v>1103.3</v>
      </c>
      <c r="K220" s="31">
        <v>1052</v>
      </c>
      <c r="L220" s="31">
        <v>1005.85</v>
      </c>
      <c r="M220" s="31">
        <v>5.24796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35367.449999999997</v>
      </c>
      <c r="D221" s="36">
        <v>35551.15</v>
      </c>
      <c r="E221" s="36">
        <v>35106.300000000003</v>
      </c>
      <c r="F221" s="36">
        <v>34845.15</v>
      </c>
      <c r="G221" s="36">
        <v>34400.300000000003</v>
      </c>
      <c r="H221" s="36">
        <v>35812.300000000003</v>
      </c>
      <c r="I221" s="36">
        <v>36257.149999999994</v>
      </c>
      <c r="J221" s="36">
        <v>36518.300000000003</v>
      </c>
      <c r="K221" s="31">
        <v>35996</v>
      </c>
      <c r="L221" s="31">
        <v>35290</v>
      </c>
      <c r="M221" s="31">
        <v>0.13113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110.75</v>
      </c>
      <c r="D222" s="36">
        <v>111.75</v>
      </c>
      <c r="E222" s="36">
        <v>107</v>
      </c>
      <c r="F222" s="36">
        <v>103.25</v>
      </c>
      <c r="G222" s="36">
        <v>98.5</v>
      </c>
      <c r="H222" s="36">
        <v>115.5</v>
      </c>
      <c r="I222" s="36">
        <v>120.25</v>
      </c>
      <c r="J222" s="36">
        <v>124</v>
      </c>
      <c r="K222" s="31">
        <v>116.5</v>
      </c>
      <c r="L222" s="31">
        <v>108</v>
      </c>
      <c r="M222" s="31">
        <v>436.32082000000003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1037.4000000000001</v>
      </c>
      <c r="D223" s="36">
        <v>1035.6000000000001</v>
      </c>
      <c r="E223" s="36">
        <v>1027.5000000000002</v>
      </c>
      <c r="F223" s="36">
        <v>1017.6000000000001</v>
      </c>
      <c r="G223" s="36">
        <v>1009.5000000000002</v>
      </c>
      <c r="H223" s="36">
        <v>1045.5000000000002</v>
      </c>
      <c r="I223" s="36">
        <v>1053.6000000000001</v>
      </c>
      <c r="J223" s="36">
        <v>1063.5000000000002</v>
      </c>
      <c r="K223" s="31">
        <v>1043.7</v>
      </c>
      <c r="L223" s="31">
        <v>1025.7</v>
      </c>
      <c r="M223" s="31">
        <v>143.06066999999999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1451.65</v>
      </c>
      <c r="D224" s="36">
        <v>1457.45</v>
      </c>
      <c r="E224" s="36">
        <v>1441.95</v>
      </c>
      <c r="F224" s="36">
        <v>1432.25</v>
      </c>
      <c r="G224" s="36">
        <v>1416.75</v>
      </c>
      <c r="H224" s="36">
        <v>1467.15</v>
      </c>
      <c r="I224" s="36">
        <v>1482.65</v>
      </c>
      <c r="J224" s="36">
        <v>1492.3500000000001</v>
      </c>
      <c r="K224" s="31">
        <v>1472.95</v>
      </c>
      <c r="L224" s="31">
        <v>1447.75</v>
      </c>
      <c r="M224" s="31">
        <v>4.2332700000000001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519.20000000000005</v>
      </c>
      <c r="D225" s="36">
        <v>524.31666666666672</v>
      </c>
      <c r="E225" s="36">
        <v>511.18333333333339</v>
      </c>
      <c r="F225" s="36">
        <v>503.16666666666663</v>
      </c>
      <c r="G225" s="36">
        <v>490.0333333333333</v>
      </c>
      <c r="H225" s="36">
        <v>532.33333333333348</v>
      </c>
      <c r="I225" s="36">
        <v>545.46666666666692</v>
      </c>
      <c r="J225" s="36">
        <v>553.48333333333358</v>
      </c>
      <c r="K225" s="31">
        <v>537.45000000000005</v>
      </c>
      <c r="L225" s="31">
        <v>516.29999999999995</v>
      </c>
      <c r="M225" s="31">
        <v>36.500109999999999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732.7</v>
      </c>
      <c r="D226" s="36">
        <v>735.61666666666667</v>
      </c>
      <c r="E226" s="36">
        <v>722.23333333333335</v>
      </c>
      <c r="F226" s="36">
        <v>711.76666666666665</v>
      </c>
      <c r="G226" s="36">
        <v>698.38333333333333</v>
      </c>
      <c r="H226" s="36">
        <v>746.08333333333337</v>
      </c>
      <c r="I226" s="36">
        <v>759.46666666666681</v>
      </c>
      <c r="J226" s="36">
        <v>769.93333333333339</v>
      </c>
      <c r="K226" s="31">
        <v>749</v>
      </c>
      <c r="L226" s="31">
        <v>725.15</v>
      </c>
      <c r="M226" s="31">
        <v>2.91066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67</v>
      </c>
      <c r="D227" s="36">
        <v>66.933333333333337</v>
      </c>
      <c r="E227" s="36">
        <v>66.26666666666668</v>
      </c>
      <c r="F227" s="36">
        <v>65.533333333333346</v>
      </c>
      <c r="G227" s="36">
        <v>64.866666666666688</v>
      </c>
      <c r="H227" s="36">
        <v>67.666666666666671</v>
      </c>
      <c r="I227" s="36">
        <v>68.333333333333329</v>
      </c>
      <c r="J227" s="36">
        <v>69.066666666666663</v>
      </c>
      <c r="K227" s="31">
        <v>67.599999999999994</v>
      </c>
      <c r="L227" s="31">
        <v>66.2</v>
      </c>
      <c r="M227" s="31">
        <v>132.05338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90</v>
      </c>
      <c r="D228" s="36">
        <v>89.55</v>
      </c>
      <c r="E228" s="36">
        <v>88.85</v>
      </c>
      <c r="F228" s="36">
        <v>87.7</v>
      </c>
      <c r="G228" s="36">
        <v>87</v>
      </c>
      <c r="H228" s="36">
        <v>90.699999999999989</v>
      </c>
      <c r="I228" s="36">
        <v>91.4</v>
      </c>
      <c r="J228" s="36">
        <v>92.549999999999983</v>
      </c>
      <c r="K228" s="31">
        <v>90.25</v>
      </c>
      <c r="L228" s="31">
        <v>88.4</v>
      </c>
      <c r="M228" s="31">
        <v>529.76414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126.95</v>
      </c>
      <c r="D229" s="36">
        <v>126.06666666666666</v>
      </c>
      <c r="E229" s="36">
        <v>124.68333333333332</v>
      </c>
      <c r="F229" s="36">
        <v>122.41666666666666</v>
      </c>
      <c r="G229" s="36">
        <v>121.03333333333332</v>
      </c>
      <c r="H229" s="36">
        <v>128.33333333333331</v>
      </c>
      <c r="I229" s="36">
        <v>129.71666666666664</v>
      </c>
      <c r="J229" s="36">
        <v>131.98333333333335</v>
      </c>
      <c r="K229" s="31">
        <v>127.45</v>
      </c>
      <c r="L229" s="31">
        <v>123.8</v>
      </c>
      <c r="M229" s="31">
        <v>121.28421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941.95</v>
      </c>
      <c r="D230" s="36">
        <v>942.93333333333339</v>
      </c>
      <c r="E230" s="36">
        <v>936.21666666666681</v>
      </c>
      <c r="F230" s="36">
        <v>930.48333333333346</v>
      </c>
      <c r="G230" s="36">
        <v>923.76666666666688</v>
      </c>
      <c r="H230" s="36">
        <v>948.66666666666674</v>
      </c>
      <c r="I230" s="36">
        <v>955.38333333333344</v>
      </c>
      <c r="J230" s="36">
        <v>961.11666666666667</v>
      </c>
      <c r="K230" s="31">
        <v>949.65</v>
      </c>
      <c r="L230" s="31">
        <v>937.2</v>
      </c>
      <c r="M230" s="31">
        <v>0.25285999999999997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648.65</v>
      </c>
      <c r="D231" s="36">
        <v>653.36666666666667</v>
      </c>
      <c r="E231" s="36">
        <v>637.38333333333333</v>
      </c>
      <c r="F231" s="36">
        <v>626.11666666666667</v>
      </c>
      <c r="G231" s="36">
        <v>610.13333333333333</v>
      </c>
      <c r="H231" s="36">
        <v>664.63333333333333</v>
      </c>
      <c r="I231" s="36">
        <v>680.61666666666667</v>
      </c>
      <c r="J231" s="36">
        <v>691.88333333333333</v>
      </c>
      <c r="K231" s="31">
        <v>669.35</v>
      </c>
      <c r="L231" s="31">
        <v>642.1</v>
      </c>
      <c r="M231" s="31">
        <v>4.8139599999999998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266.2</v>
      </c>
      <c r="D232" s="36">
        <v>268.5</v>
      </c>
      <c r="E232" s="36">
        <v>262.95</v>
      </c>
      <c r="F232" s="36">
        <v>259.7</v>
      </c>
      <c r="G232" s="36">
        <v>254.14999999999998</v>
      </c>
      <c r="H232" s="36">
        <v>271.75</v>
      </c>
      <c r="I232" s="36">
        <v>277.29999999999995</v>
      </c>
      <c r="J232" s="36">
        <v>280.55</v>
      </c>
      <c r="K232" s="31">
        <v>274.05</v>
      </c>
      <c r="L232" s="31">
        <v>265.25</v>
      </c>
      <c r="M232" s="31">
        <v>24.133790000000001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221.3</v>
      </c>
      <c r="D233" s="36">
        <v>219.61666666666667</v>
      </c>
      <c r="E233" s="36">
        <v>215.93333333333334</v>
      </c>
      <c r="F233" s="36">
        <v>210.56666666666666</v>
      </c>
      <c r="G233" s="36">
        <v>206.88333333333333</v>
      </c>
      <c r="H233" s="36">
        <v>224.98333333333335</v>
      </c>
      <c r="I233" s="36">
        <v>228.66666666666669</v>
      </c>
      <c r="J233" s="36">
        <v>234.03333333333336</v>
      </c>
      <c r="K233" s="31">
        <v>223.3</v>
      </c>
      <c r="L233" s="31">
        <v>214.25</v>
      </c>
      <c r="M233" s="31">
        <v>347.08756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87.5</v>
      </c>
      <c r="D234" s="36">
        <v>88.016666666666666</v>
      </c>
      <c r="E234" s="36">
        <v>86.533333333333331</v>
      </c>
      <c r="F234" s="36">
        <v>85.566666666666663</v>
      </c>
      <c r="G234" s="36">
        <v>84.083333333333329</v>
      </c>
      <c r="H234" s="36">
        <v>88.983333333333334</v>
      </c>
      <c r="I234" s="36">
        <v>90.466666666666654</v>
      </c>
      <c r="J234" s="36">
        <v>91.433333333333337</v>
      </c>
      <c r="K234" s="31">
        <v>89.5</v>
      </c>
      <c r="L234" s="31">
        <v>87.05</v>
      </c>
      <c r="M234" s="31">
        <v>130.40469999999999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2791.1</v>
      </c>
      <c r="D235" s="36">
        <v>2797.0666666666671</v>
      </c>
      <c r="E235" s="36">
        <v>2769.1333333333341</v>
      </c>
      <c r="F235" s="36">
        <v>2747.166666666667</v>
      </c>
      <c r="G235" s="36">
        <v>2719.233333333334</v>
      </c>
      <c r="H235" s="36">
        <v>2819.0333333333342</v>
      </c>
      <c r="I235" s="36">
        <v>2846.9666666666676</v>
      </c>
      <c r="J235" s="36">
        <v>2868.9333333333343</v>
      </c>
      <c r="K235" s="31">
        <v>2825</v>
      </c>
      <c r="L235" s="31">
        <v>2775.1</v>
      </c>
      <c r="M235" s="31">
        <v>2.02224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453.9</v>
      </c>
      <c r="D236" s="36">
        <v>450.66666666666669</v>
      </c>
      <c r="E236" s="36">
        <v>443.33333333333337</v>
      </c>
      <c r="F236" s="36">
        <v>432.76666666666671</v>
      </c>
      <c r="G236" s="36">
        <v>425.43333333333339</v>
      </c>
      <c r="H236" s="36">
        <v>461.23333333333335</v>
      </c>
      <c r="I236" s="36">
        <v>468.56666666666672</v>
      </c>
      <c r="J236" s="36">
        <v>479.13333333333333</v>
      </c>
      <c r="K236" s="31">
        <v>458</v>
      </c>
      <c r="L236" s="31">
        <v>440.1</v>
      </c>
      <c r="M236" s="31">
        <v>24.567810000000001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151</v>
      </c>
      <c r="D237" s="36">
        <v>151.78333333333333</v>
      </c>
      <c r="E237" s="36">
        <v>149.81666666666666</v>
      </c>
      <c r="F237" s="36">
        <v>148.63333333333333</v>
      </c>
      <c r="G237" s="36">
        <v>146.66666666666666</v>
      </c>
      <c r="H237" s="36">
        <v>152.96666666666667</v>
      </c>
      <c r="I237" s="36">
        <v>154.93333333333331</v>
      </c>
      <c r="J237" s="36">
        <v>156.11666666666667</v>
      </c>
      <c r="K237" s="31">
        <v>153.75</v>
      </c>
      <c r="L237" s="31">
        <v>150.6</v>
      </c>
      <c r="M237" s="31">
        <v>61.20176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439.65</v>
      </c>
      <c r="D238" s="36">
        <v>440.55</v>
      </c>
      <c r="E238" s="36">
        <v>436.5</v>
      </c>
      <c r="F238" s="36">
        <v>433.34999999999997</v>
      </c>
      <c r="G238" s="36">
        <v>429.29999999999995</v>
      </c>
      <c r="H238" s="36">
        <v>443.70000000000005</v>
      </c>
      <c r="I238" s="36">
        <v>447.75000000000011</v>
      </c>
      <c r="J238" s="36">
        <v>450.90000000000009</v>
      </c>
      <c r="K238" s="31">
        <v>444.6</v>
      </c>
      <c r="L238" s="31">
        <v>437.4</v>
      </c>
      <c r="M238" s="31">
        <v>26.42024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123.8</v>
      </c>
      <c r="D239" s="36">
        <v>122.8</v>
      </c>
      <c r="E239" s="36">
        <v>120.64999999999999</v>
      </c>
      <c r="F239" s="36">
        <v>117.5</v>
      </c>
      <c r="G239" s="36">
        <v>115.35</v>
      </c>
      <c r="H239" s="36">
        <v>125.94999999999999</v>
      </c>
      <c r="I239" s="36">
        <v>128.1</v>
      </c>
      <c r="J239" s="36">
        <v>131.25</v>
      </c>
      <c r="K239" s="31">
        <v>124.95</v>
      </c>
      <c r="L239" s="31">
        <v>119.65</v>
      </c>
      <c r="M239" s="31">
        <v>432.00716999999997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44.55</v>
      </c>
      <c r="D240" s="36">
        <v>44.183333333333337</v>
      </c>
      <c r="E240" s="36">
        <v>43.366666666666674</v>
      </c>
      <c r="F240" s="36">
        <v>42.183333333333337</v>
      </c>
      <c r="G240" s="36">
        <v>41.366666666666674</v>
      </c>
      <c r="H240" s="36">
        <v>45.366666666666674</v>
      </c>
      <c r="I240" s="36">
        <v>46.183333333333337</v>
      </c>
      <c r="J240" s="36">
        <v>47.366666666666674</v>
      </c>
      <c r="K240" s="31">
        <v>45</v>
      </c>
      <c r="L240" s="31">
        <v>43</v>
      </c>
      <c r="M240" s="31">
        <v>441.61883999999998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780.85</v>
      </c>
      <c r="D241" s="36">
        <v>785.5</v>
      </c>
      <c r="E241" s="36">
        <v>774</v>
      </c>
      <c r="F241" s="36">
        <v>767.15</v>
      </c>
      <c r="G241" s="36">
        <v>755.65</v>
      </c>
      <c r="H241" s="36">
        <v>792.35</v>
      </c>
      <c r="I241" s="36">
        <v>803.85</v>
      </c>
      <c r="J241" s="36">
        <v>810.7</v>
      </c>
      <c r="K241" s="31">
        <v>797</v>
      </c>
      <c r="L241" s="31">
        <v>778.65</v>
      </c>
      <c r="M241" s="31">
        <v>28.941859999999998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94.7</v>
      </c>
      <c r="D242" s="36">
        <v>96.533333333333346</v>
      </c>
      <c r="E242" s="36">
        <v>92.266666666666694</v>
      </c>
      <c r="F242" s="36">
        <v>89.833333333333343</v>
      </c>
      <c r="G242" s="36">
        <v>85.566666666666691</v>
      </c>
      <c r="H242" s="36">
        <v>98.966666666666697</v>
      </c>
      <c r="I242" s="36">
        <v>103.23333333333335</v>
      </c>
      <c r="J242" s="36">
        <v>105.6666666666667</v>
      </c>
      <c r="K242" s="31">
        <v>100.8</v>
      </c>
      <c r="L242" s="31">
        <v>94.1</v>
      </c>
      <c r="M242" s="31">
        <v>3251.5027700000001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1478.9</v>
      </c>
      <c r="D243" s="36">
        <v>1477.2833333333335</v>
      </c>
      <c r="E243" s="36">
        <v>1464.616666666667</v>
      </c>
      <c r="F243" s="36">
        <v>1450.3333333333335</v>
      </c>
      <c r="G243" s="36">
        <v>1437.666666666667</v>
      </c>
      <c r="H243" s="36">
        <v>1491.5666666666671</v>
      </c>
      <c r="I243" s="36">
        <v>1504.2333333333336</v>
      </c>
      <c r="J243" s="36">
        <v>1518.5166666666671</v>
      </c>
      <c r="K243" s="31">
        <v>1489.95</v>
      </c>
      <c r="L243" s="31">
        <v>1463</v>
      </c>
      <c r="M243" s="31">
        <v>1.3633299999999999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400.05</v>
      </c>
      <c r="D244" s="36">
        <v>401.2833333333333</v>
      </c>
      <c r="E244" s="36">
        <v>397.56666666666661</v>
      </c>
      <c r="F244" s="36">
        <v>395.08333333333331</v>
      </c>
      <c r="G244" s="36">
        <v>391.36666666666662</v>
      </c>
      <c r="H244" s="36">
        <v>403.76666666666659</v>
      </c>
      <c r="I244" s="36">
        <v>407.48333333333329</v>
      </c>
      <c r="J244" s="36">
        <v>409.96666666666658</v>
      </c>
      <c r="K244" s="31">
        <v>405</v>
      </c>
      <c r="L244" s="31">
        <v>398.8</v>
      </c>
      <c r="M244" s="31">
        <v>25.87575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197.65</v>
      </c>
      <c r="D245" s="36">
        <v>198.9</v>
      </c>
      <c r="E245" s="36">
        <v>194.8</v>
      </c>
      <c r="F245" s="36">
        <v>191.95000000000002</v>
      </c>
      <c r="G245" s="36">
        <v>187.85000000000002</v>
      </c>
      <c r="H245" s="36">
        <v>201.75</v>
      </c>
      <c r="I245" s="36">
        <v>205.84999999999997</v>
      </c>
      <c r="J245" s="36">
        <v>208.7</v>
      </c>
      <c r="K245" s="31">
        <v>203</v>
      </c>
      <c r="L245" s="31">
        <v>196.05</v>
      </c>
      <c r="M245" s="31">
        <v>103.10677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1570.8</v>
      </c>
      <c r="D246" s="36">
        <v>1565.2833333333335</v>
      </c>
      <c r="E246" s="36">
        <v>1552.5666666666671</v>
      </c>
      <c r="F246" s="36">
        <v>1534.3333333333335</v>
      </c>
      <c r="G246" s="36">
        <v>1521.616666666667</v>
      </c>
      <c r="H246" s="36">
        <v>1583.5166666666671</v>
      </c>
      <c r="I246" s="36">
        <v>1596.2333333333338</v>
      </c>
      <c r="J246" s="36">
        <v>1614.4666666666672</v>
      </c>
      <c r="K246" s="31">
        <v>1578</v>
      </c>
      <c r="L246" s="31">
        <v>1547.05</v>
      </c>
      <c r="M246" s="31">
        <v>34.786430000000003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23.25</v>
      </c>
      <c r="D247" s="36">
        <v>23.400000000000002</v>
      </c>
      <c r="E247" s="36">
        <v>22.550000000000004</v>
      </c>
      <c r="F247" s="36">
        <v>21.85</v>
      </c>
      <c r="G247" s="36">
        <v>21.000000000000004</v>
      </c>
      <c r="H247" s="36">
        <v>24.100000000000005</v>
      </c>
      <c r="I247" s="36">
        <v>24.950000000000006</v>
      </c>
      <c r="J247" s="36">
        <v>25.650000000000006</v>
      </c>
      <c r="K247" s="31">
        <v>24.25</v>
      </c>
      <c r="L247" s="31">
        <v>22.7</v>
      </c>
      <c r="M247" s="31">
        <v>1369.32304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5220.8500000000004</v>
      </c>
      <c r="D248" s="36">
        <v>5185.2833333333338</v>
      </c>
      <c r="E248" s="36">
        <v>5135.5666666666675</v>
      </c>
      <c r="F248" s="36">
        <v>5050.2833333333338</v>
      </c>
      <c r="G248" s="36">
        <v>5000.5666666666675</v>
      </c>
      <c r="H248" s="36">
        <v>5270.5666666666675</v>
      </c>
      <c r="I248" s="36">
        <v>5320.2833333333328</v>
      </c>
      <c r="J248" s="36">
        <v>5405.5666666666675</v>
      </c>
      <c r="K248" s="31">
        <v>5235</v>
      </c>
      <c r="L248" s="31">
        <v>5100</v>
      </c>
      <c r="M248" s="31">
        <v>5.5395099999999999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1578.4</v>
      </c>
      <c r="D249" s="36">
        <v>1562.6499999999999</v>
      </c>
      <c r="E249" s="36">
        <v>1536.7499999999998</v>
      </c>
      <c r="F249" s="36">
        <v>1495.1</v>
      </c>
      <c r="G249" s="36">
        <v>1469.1999999999998</v>
      </c>
      <c r="H249" s="36">
        <v>1604.2999999999997</v>
      </c>
      <c r="I249" s="36">
        <v>1630.1999999999998</v>
      </c>
      <c r="J249" s="36">
        <v>1671.8499999999997</v>
      </c>
      <c r="K249" s="31">
        <v>1588.55</v>
      </c>
      <c r="L249" s="31">
        <v>1521</v>
      </c>
      <c r="M249" s="31">
        <v>183.95389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3139.55</v>
      </c>
      <c r="D250" s="36">
        <v>3125.65</v>
      </c>
      <c r="E250" s="36">
        <v>3101.3</v>
      </c>
      <c r="F250" s="36">
        <v>3063.05</v>
      </c>
      <c r="G250" s="36">
        <v>3038.7000000000003</v>
      </c>
      <c r="H250" s="36">
        <v>3163.9</v>
      </c>
      <c r="I250" s="36">
        <v>3188.2499999999995</v>
      </c>
      <c r="J250" s="36">
        <v>3226.5</v>
      </c>
      <c r="K250" s="31">
        <v>3150</v>
      </c>
      <c r="L250" s="31">
        <v>3087.4</v>
      </c>
      <c r="M250" s="31">
        <v>0.16403999999999999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800.35</v>
      </c>
      <c r="D251" s="36">
        <v>800.11666666666667</v>
      </c>
      <c r="E251" s="36">
        <v>783.23333333333335</v>
      </c>
      <c r="F251" s="36">
        <v>766.11666666666667</v>
      </c>
      <c r="G251" s="36">
        <v>749.23333333333335</v>
      </c>
      <c r="H251" s="36">
        <v>817.23333333333335</v>
      </c>
      <c r="I251" s="36">
        <v>834.11666666666679</v>
      </c>
      <c r="J251" s="36">
        <v>851.23333333333335</v>
      </c>
      <c r="K251" s="31">
        <v>817</v>
      </c>
      <c r="L251" s="31">
        <v>783</v>
      </c>
      <c r="M251" s="31">
        <v>12.99192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2914.4</v>
      </c>
      <c r="D252" s="36">
        <v>2935.5166666666664</v>
      </c>
      <c r="E252" s="36">
        <v>2881.0333333333328</v>
      </c>
      <c r="F252" s="36">
        <v>2847.6666666666665</v>
      </c>
      <c r="G252" s="36">
        <v>2793.1833333333329</v>
      </c>
      <c r="H252" s="36">
        <v>2968.8833333333328</v>
      </c>
      <c r="I252" s="36">
        <v>3023.3666666666663</v>
      </c>
      <c r="J252" s="36">
        <v>3056.7333333333327</v>
      </c>
      <c r="K252" s="31">
        <v>2990</v>
      </c>
      <c r="L252" s="31">
        <v>2902.15</v>
      </c>
      <c r="M252" s="31">
        <v>19.587800000000001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1114.3499999999999</v>
      </c>
      <c r="D253" s="36">
        <v>1109.0666666666666</v>
      </c>
      <c r="E253" s="36">
        <v>1097.7333333333331</v>
      </c>
      <c r="F253" s="36">
        <v>1081.1166666666666</v>
      </c>
      <c r="G253" s="36">
        <v>1069.7833333333331</v>
      </c>
      <c r="H253" s="36">
        <v>1125.6833333333332</v>
      </c>
      <c r="I253" s="36">
        <v>1137.0166666666667</v>
      </c>
      <c r="J253" s="36">
        <v>1153.6333333333332</v>
      </c>
      <c r="K253" s="31">
        <v>1120.4000000000001</v>
      </c>
      <c r="L253" s="31">
        <v>1092.45</v>
      </c>
      <c r="M253" s="31">
        <v>3.5226000000000002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40.799999999999997</v>
      </c>
      <c r="D254" s="36">
        <v>41.199999999999996</v>
      </c>
      <c r="E254" s="36">
        <v>39.999999999999993</v>
      </c>
      <c r="F254" s="36">
        <v>39.199999999999996</v>
      </c>
      <c r="G254" s="36">
        <v>37.999999999999993</v>
      </c>
      <c r="H254" s="36">
        <v>41.999999999999993</v>
      </c>
      <c r="I254" s="36">
        <v>43.199999999999996</v>
      </c>
      <c r="J254" s="36">
        <v>43.999999999999993</v>
      </c>
      <c r="K254" s="31">
        <v>42.4</v>
      </c>
      <c r="L254" s="31">
        <v>40.4</v>
      </c>
      <c r="M254" s="31">
        <v>381.49919999999997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458.2</v>
      </c>
      <c r="D255" s="36">
        <v>458.7166666666667</v>
      </c>
      <c r="E255" s="36">
        <v>454.48333333333341</v>
      </c>
      <c r="F255" s="36">
        <v>450.76666666666671</v>
      </c>
      <c r="G255" s="36">
        <v>446.53333333333342</v>
      </c>
      <c r="H255" s="36">
        <v>462.43333333333339</v>
      </c>
      <c r="I255" s="36">
        <v>466.66666666666674</v>
      </c>
      <c r="J255" s="36">
        <v>470.38333333333338</v>
      </c>
      <c r="K255" s="31">
        <v>462.95</v>
      </c>
      <c r="L255" s="31">
        <v>455</v>
      </c>
      <c r="M255" s="31">
        <v>157.89845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302.55</v>
      </c>
      <c r="D256" s="36">
        <v>303.55</v>
      </c>
      <c r="E256" s="36">
        <v>297.20000000000005</v>
      </c>
      <c r="F256" s="36">
        <v>291.85000000000002</v>
      </c>
      <c r="G256" s="36">
        <v>285.50000000000006</v>
      </c>
      <c r="H256" s="36">
        <v>308.90000000000003</v>
      </c>
      <c r="I256" s="36">
        <v>315.25000000000006</v>
      </c>
      <c r="J256" s="36">
        <v>320.60000000000002</v>
      </c>
      <c r="K256" s="31">
        <v>309.89999999999998</v>
      </c>
      <c r="L256" s="31">
        <v>298.2</v>
      </c>
      <c r="M256" s="31">
        <v>15.07564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1419.85</v>
      </c>
      <c r="D257" s="36">
        <v>1426.6166666666668</v>
      </c>
      <c r="E257" s="36">
        <v>1405.7833333333335</v>
      </c>
      <c r="F257" s="36">
        <v>1391.7166666666667</v>
      </c>
      <c r="G257" s="36">
        <v>1370.8833333333334</v>
      </c>
      <c r="H257" s="36">
        <v>1440.6833333333336</v>
      </c>
      <c r="I257" s="36">
        <v>1461.5166666666667</v>
      </c>
      <c r="J257" s="36">
        <v>1475.5833333333337</v>
      </c>
      <c r="K257" s="31">
        <v>1447.45</v>
      </c>
      <c r="L257" s="31">
        <v>1412.55</v>
      </c>
      <c r="M257" s="31">
        <v>1.1405099999999999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3921.85</v>
      </c>
      <c r="D258" s="36">
        <v>3935.0666666666671</v>
      </c>
      <c r="E258" s="36">
        <v>3874.1333333333341</v>
      </c>
      <c r="F258" s="36">
        <v>3826.416666666667</v>
      </c>
      <c r="G258" s="36">
        <v>3765.483333333334</v>
      </c>
      <c r="H258" s="36">
        <v>3982.7833333333342</v>
      </c>
      <c r="I258" s="36">
        <v>4043.7166666666676</v>
      </c>
      <c r="J258" s="36">
        <v>4091.4333333333343</v>
      </c>
      <c r="K258" s="31">
        <v>3996</v>
      </c>
      <c r="L258" s="31">
        <v>3887.35</v>
      </c>
      <c r="M258" s="31">
        <v>1.76549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109.2</v>
      </c>
      <c r="D259" s="36">
        <v>109.73333333333333</v>
      </c>
      <c r="E259" s="36">
        <v>108.46666666666667</v>
      </c>
      <c r="F259" s="36">
        <v>107.73333333333333</v>
      </c>
      <c r="G259" s="36">
        <v>106.46666666666667</v>
      </c>
      <c r="H259" s="36">
        <v>110.46666666666667</v>
      </c>
      <c r="I259" s="36">
        <v>111.73333333333335</v>
      </c>
      <c r="J259" s="36">
        <v>112.46666666666667</v>
      </c>
      <c r="K259" s="31">
        <v>111</v>
      </c>
      <c r="L259" s="31">
        <v>109</v>
      </c>
      <c r="M259" s="31">
        <v>11.515029999999999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1409.35</v>
      </c>
      <c r="D260" s="36">
        <v>1408.3833333333332</v>
      </c>
      <c r="E260" s="36">
        <v>1391.7666666666664</v>
      </c>
      <c r="F260" s="36">
        <v>1374.1833333333332</v>
      </c>
      <c r="G260" s="36">
        <v>1357.5666666666664</v>
      </c>
      <c r="H260" s="36">
        <v>1425.9666666666665</v>
      </c>
      <c r="I260" s="36">
        <v>1442.5833333333333</v>
      </c>
      <c r="J260" s="36">
        <v>1460.1666666666665</v>
      </c>
      <c r="K260" s="31">
        <v>1425</v>
      </c>
      <c r="L260" s="31">
        <v>1390.8</v>
      </c>
      <c r="M260" s="31">
        <v>0.69569000000000003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543.9</v>
      </c>
      <c r="D261" s="36">
        <v>549.55000000000007</v>
      </c>
      <c r="E261" s="36">
        <v>529.35000000000014</v>
      </c>
      <c r="F261" s="36">
        <v>514.80000000000007</v>
      </c>
      <c r="G261" s="36">
        <v>494.60000000000014</v>
      </c>
      <c r="H261" s="36">
        <v>564.10000000000014</v>
      </c>
      <c r="I261" s="36">
        <v>584.30000000000018</v>
      </c>
      <c r="J261" s="36">
        <v>598.85000000000014</v>
      </c>
      <c r="K261" s="31">
        <v>569.75</v>
      </c>
      <c r="L261" s="31">
        <v>535</v>
      </c>
      <c r="M261" s="31">
        <v>29.039090000000002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724.4</v>
      </c>
      <c r="D262" s="36">
        <v>730.54999999999984</v>
      </c>
      <c r="E262" s="36">
        <v>715.64999999999964</v>
      </c>
      <c r="F262" s="36">
        <v>706.89999999999975</v>
      </c>
      <c r="G262" s="36">
        <v>691.99999999999955</v>
      </c>
      <c r="H262" s="36">
        <v>739.29999999999973</v>
      </c>
      <c r="I262" s="36">
        <v>754.2</v>
      </c>
      <c r="J262" s="36">
        <v>762.94999999999982</v>
      </c>
      <c r="K262" s="31">
        <v>745.45</v>
      </c>
      <c r="L262" s="31">
        <v>721.8</v>
      </c>
      <c r="M262" s="31">
        <v>29.712499999999999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319.10000000000002</v>
      </c>
      <c r="D263" s="36">
        <v>320.2</v>
      </c>
      <c r="E263" s="36">
        <v>316.39999999999998</v>
      </c>
      <c r="F263" s="36">
        <v>313.7</v>
      </c>
      <c r="G263" s="36">
        <v>309.89999999999998</v>
      </c>
      <c r="H263" s="36">
        <v>322.89999999999998</v>
      </c>
      <c r="I263" s="36">
        <v>326.70000000000005</v>
      </c>
      <c r="J263" s="36">
        <v>329.4</v>
      </c>
      <c r="K263" s="31">
        <v>324</v>
      </c>
      <c r="L263" s="31">
        <v>317.5</v>
      </c>
      <c r="M263" s="31">
        <v>0.40328999999999998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896.15</v>
      </c>
      <c r="D264" s="36">
        <v>895.44999999999993</v>
      </c>
      <c r="E264" s="36">
        <v>886.99999999999989</v>
      </c>
      <c r="F264" s="36">
        <v>877.84999999999991</v>
      </c>
      <c r="G264" s="36">
        <v>869.39999999999986</v>
      </c>
      <c r="H264" s="36">
        <v>904.59999999999991</v>
      </c>
      <c r="I264" s="36">
        <v>913.05</v>
      </c>
      <c r="J264" s="36">
        <v>922.19999999999993</v>
      </c>
      <c r="K264" s="31">
        <v>903.9</v>
      </c>
      <c r="L264" s="31">
        <v>886.3</v>
      </c>
      <c r="M264" s="31">
        <v>1.4235100000000001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386</v>
      </c>
      <c r="D265" s="36">
        <v>386.66666666666669</v>
      </c>
      <c r="E265" s="36">
        <v>383.53333333333336</v>
      </c>
      <c r="F265" s="36">
        <v>381.06666666666666</v>
      </c>
      <c r="G265" s="36">
        <v>377.93333333333334</v>
      </c>
      <c r="H265" s="36">
        <v>389.13333333333338</v>
      </c>
      <c r="I265" s="36">
        <v>392.26666666666671</v>
      </c>
      <c r="J265" s="36">
        <v>394.73333333333341</v>
      </c>
      <c r="K265" s="31">
        <v>389.8</v>
      </c>
      <c r="L265" s="31">
        <v>384.2</v>
      </c>
      <c r="M265" s="31">
        <v>5.30694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101.15</v>
      </c>
      <c r="D266" s="36">
        <v>97.5</v>
      </c>
      <c r="E266" s="36">
        <v>93</v>
      </c>
      <c r="F266" s="36">
        <v>84.85</v>
      </c>
      <c r="G266" s="36">
        <v>80.349999999999994</v>
      </c>
      <c r="H266" s="36">
        <v>105.65</v>
      </c>
      <c r="I266" s="36">
        <v>110.15</v>
      </c>
      <c r="J266" s="36">
        <v>118.30000000000001</v>
      </c>
      <c r="K266" s="31">
        <v>102</v>
      </c>
      <c r="L266" s="31">
        <v>89.35</v>
      </c>
      <c r="M266" s="31">
        <v>733.19411000000002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434.75</v>
      </c>
      <c r="D267" s="36">
        <v>440.5333333333333</v>
      </c>
      <c r="E267" s="36">
        <v>426.21666666666658</v>
      </c>
      <c r="F267" s="36">
        <v>417.68333333333328</v>
      </c>
      <c r="G267" s="36">
        <v>403.36666666666656</v>
      </c>
      <c r="H267" s="36">
        <v>449.06666666666661</v>
      </c>
      <c r="I267" s="36">
        <v>463.38333333333333</v>
      </c>
      <c r="J267" s="36">
        <v>471.91666666666663</v>
      </c>
      <c r="K267" s="31">
        <v>454.85</v>
      </c>
      <c r="L267" s="31">
        <v>432</v>
      </c>
      <c r="M267" s="31">
        <v>34.932499999999997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867.2</v>
      </c>
      <c r="D268" s="36">
        <v>863.11666666666667</v>
      </c>
      <c r="E268" s="36">
        <v>855.68333333333339</v>
      </c>
      <c r="F268" s="36">
        <v>844.16666666666674</v>
      </c>
      <c r="G268" s="36">
        <v>836.73333333333346</v>
      </c>
      <c r="H268" s="36">
        <v>874.63333333333333</v>
      </c>
      <c r="I268" s="36">
        <v>882.06666666666649</v>
      </c>
      <c r="J268" s="36">
        <v>893.58333333333326</v>
      </c>
      <c r="K268" s="31">
        <v>870.55</v>
      </c>
      <c r="L268" s="31">
        <v>851.6</v>
      </c>
      <c r="M268" s="31">
        <v>40.580440000000003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565.45000000000005</v>
      </c>
      <c r="D269" s="36">
        <v>568.65</v>
      </c>
      <c r="E269" s="36">
        <v>559.34999999999991</v>
      </c>
      <c r="F269" s="36">
        <v>553.24999999999989</v>
      </c>
      <c r="G269" s="36">
        <v>543.94999999999982</v>
      </c>
      <c r="H269" s="36">
        <v>574.75</v>
      </c>
      <c r="I269" s="36">
        <v>584.04999999999995</v>
      </c>
      <c r="J269" s="36">
        <v>590.15000000000009</v>
      </c>
      <c r="K269" s="31">
        <v>577.95000000000005</v>
      </c>
      <c r="L269" s="31">
        <v>562.54999999999995</v>
      </c>
      <c r="M269" s="31">
        <v>16.682459999999999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468.45</v>
      </c>
      <c r="D270" s="36">
        <v>463.18333333333334</v>
      </c>
      <c r="E270" s="36">
        <v>455.26666666666665</v>
      </c>
      <c r="F270" s="36">
        <v>442.08333333333331</v>
      </c>
      <c r="G270" s="36">
        <v>434.16666666666663</v>
      </c>
      <c r="H270" s="36">
        <v>476.36666666666667</v>
      </c>
      <c r="I270" s="36">
        <v>484.2833333333333</v>
      </c>
      <c r="J270" s="36">
        <v>497.4666666666667</v>
      </c>
      <c r="K270" s="31">
        <v>471.1</v>
      </c>
      <c r="L270" s="31">
        <v>450</v>
      </c>
      <c r="M270" s="31">
        <v>5.5728099999999996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509.95</v>
      </c>
      <c r="D271" s="36">
        <v>498.55</v>
      </c>
      <c r="E271" s="36">
        <v>474.25</v>
      </c>
      <c r="F271" s="36">
        <v>438.55</v>
      </c>
      <c r="G271" s="36">
        <v>414.25</v>
      </c>
      <c r="H271" s="36">
        <v>534.25</v>
      </c>
      <c r="I271" s="36">
        <v>558.55000000000007</v>
      </c>
      <c r="J271" s="36">
        <v>594.25</v>
      </c>
      <c r="K271" s="31">
        <v>522.85</v>
      </c>
      <c r="L271" s="31">
        <v>462.85</v>
      </c>
      <c r="M271" s="31">
        <v>26.018439999999998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796.3</v>
      </c>
      <c r="D272" s="36">
        <v>799.55000000000007</v>
      </c>
      <c r="E272" s="36">
        <v>778.25000000000011</v>
      </c>
      <c r="F272" s="36">
        <v>760.2</v>
      </c>
      <c r="G272" s="36">
        <v>738.90000000000009</v>
      </c>
      <c r="H272" s="36">
        <v>817.60000000000014</v>
      </c>
      <c r="I272" s="36">
        <v>838.90000000000009</v>
      </c>
      <c r="J272" s="36">
        <v>856.95000000000016</v>
      </c>
      <c r="K272" s="31">
        <v>820.85</v>
      </c>
      <c r="L272" s="31">
        <v>781.5</v>
      </c>
      <c r="M272" s="31">
        <v>6.9789700000000003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462.25</v>
      </c>
      <c r="D273" s="36">
        <v>462.8</v>
      </c>
      <c r="E273" s="36">
        <v>457.6</v>
      </c>
      <c r="F273" s="36">
        <v>452.95</v>
      </c>
      <c r="G273" s="36">
        <v>447.75</v>
      </c>
      <c r="H273" s="36">
        <v>467.45000000000005</v>
      </c>
      <c r="I273" s="36">
        <v>472.65</v>
      </c>
      <c r="J273" s="36">
        <v>477.30000000000007</v>
      </c>
      <c r="K273" s="31">
        <v>468</v>
      </c>
      <c r="L273" s="31">
        <v>458.15</v>
      </c>
      <c r="M273" s="31">
        <v>5.60276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838.7</v>
      </c>
      <c r="D274" s="36">
        <v>834.91666666666663</v>
      </c>
      <c r="E274" s="36">
        <v>821.93333333333328</v>
      </c>
      <c r="F274" s="36">
        <v>805.16666666666663</v>
      </c>
      <c r="G274" s="36">
        <v>792.18333333333328</v>
      </c>
      <c r="H274" s="36">
        <v>851.68333333333328</v>
      </c>
      <c r="I274" s="36">
        <v>864.66666666666663</v>
      </c>
      <c r="J274" s="36">
        <v>881.43333333333328</v>
      </c>
      <c r="K274" s="31">
        <v>847.9</v>
      </c>
      <c r="L274" s="31">
        <v>818.15</v>
      </c>
      <c r="M274" s="31">
        <v>2.6785999999999999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1372.8</v>
      </c>
      <c r="D275" s="36">
        <v>1371.1000000000001</v>
      </c>
      <c r="E275" s="36">
        <v>1362.2000000000003</v>
      </c>
      <c r="F275" s="36">
        <v>1351.6000000000001</v>
      </c>
      <c r="G275" s="36">
        <v>1342.7000000000003</v>
      </c>
      <c r="H275" s="36">
        <v>1381.7000000000003</v>
      </c>
      <c r="I275" s="36">
        <v>1390.6000000000004</v>
      </c>
      <c r="J275" s="36">
        <v>1401.2000000000003</v>
      </c>
      <c r="K275" s="31">
        <v>1380</v>
      </c>
      <c r="L275" s="31">
        <v>1360.5</v>
      </c>
      <c r="M275" s="31">
        <v>1.2372799999999999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672.25</v>
      </c>
      <c r="D276" s="36">
        <v>672.44999999999993</v>
      </c>
      <c r="E276" s="36">
        <v>665.09999999999991</v>
      </c>
      <c r="F276" s="36">
        <v>657.94999999999993</v>
      </c>
      <c r="G276" s="36">
        <v>650.59999999999991</v>
      </c>
      <c r="H276" s="36">
        <v>679.59999999999991</v>
      </c>
      <c r="I276" s="36">
        <v>686.95</v>
      </c>
      <c r="J276" s="36">
        <v>694.09999999999991</v>
      </c>
      <c r="K276" s="31">
        <v>679.8</v>
      </c>
      <c r="L276" s="31">
        <v>665.3</v>
      </c>
      <c r="M276" s="31">
        <v>2.1225299999999998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316.2</v>
      </c>
      <c r="D277" s="36">
        <v>318.86666666666662</v>
      </c>
      <c r="E277" s="36">
        <v>310.33333333333326</v>
      </c>
      <c r="F277" s="36">
        <v>304.46666666666664</v>
      </c>
      <c r="G277" s="36">
        <v>295.93333333333328</v>
      </c>
      <c r="H277" s="36">
        <v>324.73333333333323</v>
      </c>
      <c r="I277" s="36">
        <v>333.26666666666665</v>
      </c>
      <c r="J277" s="36">
        <v>339.13333333333321</v>
      </c>
      <c r="K277" s="31">
        <v>327.39999999999998</v>
      </c>
      <c r="L277" s="31">
        <v>313</v>
      </c>
      <c r="M277" s="31">
        <v>21.875789999999999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332.9</v>
      </c>
      <c r="D278" s="36">
        <v>332.95</v>
      </c>
      <c r="E278" s="36">
        <v>328.59999999999997</v>
      </c>
      <c r="F278" s="36">
        <v>324.29999999999995</v>
      </c>
      <c r="G278" s="36">
        <v>319.94999999999993</v>
      </c>
      <c r="H278" s="36">
        <v>337.25</v>
      </c>
      <c r="I278" s="36">
        <v>341.6</v>
      </c>
      <c r="J278" s="36">
        <v>345.90000000000003</v>
      </c>
      <c r="K278" s="31">
        <v>337.3</v>
      </c>
      <c r="L278" s="31">
        <v>328.65</v>
      </c>
      <c r="M278" s="31">
        <v>6.1218300000000001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170</v>
      </c>
      <c r="D279" s="36">
        <v>169.6</v>
      </c>
      <c r="E279" s="36">
        <v>167</v>
      </c>
      <c r="F279" s="36">
        <v>164</v>
      </c>
      <c r="G279" s="36">
        <v>161.4</v>
      </c>
      <c r="H279" s="36">
        <v>172.6</v>
      </c>
      <c r="I279" s="36">
        <v>175.19999999999996</v>
      </c>
      <c r="J279" s="36">
        <v>178.2</v>
      </c>
      <c r="K279" s="31">
        <v>172.2</v>
      </c>
      <c r="L279" s="31">
        <v>166.6</v>
      </c>
      <c r="M279" s="31">
        <v>25.484559999999998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615.20000000000005</v>
      </c>
      <c r="D280" s="36">
        <v>617.70000000000005</v>
      </c>
      <c r="E280" s="36">
        <v>611.70000000000005</v>
      </c>
      <c r="F280" s="36">
        <v>608.20000000000005</v>
      </c>
      <c r="G280" s="36">
        <v>602.20000000000005</v>
      </c>
      <c r="H280" s="36">
        <v>621.20000000000005</v>
      </c>
      <c r="I280" s="36">
        <v>627.20000000000005</v>
      </c>
      <c r="J280" s="36">
        <v>630.70000000000005</v>
      </c>
      <c r="K280" s="31">
        <v>623.70000000000005</v>
      </c>
      <c r="L280" s="31">
        <v>614.20000000000005</v>
      </c>
      <c r="M280" s="31">
        <v>1.7826299999999999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3075.9</v>
      </c>
      <c r="D281" s="36">
        <v>3068.15</v>
      </c>
      <c r="E281" s="36">
        <v>3008.8</v>
      </c>
      <c r="F281" s="36">
        <v>2941.7000000000003</v>
      </c>
      <c r="G281" s="36">
        <v>2882.3500000000004</v>
      </c>
      <c r="H281" s="36">
        <v>3135.25</v>
      </c>
      <c r="I281" s="36">
        <v>3194.5999999999995</v>
      </c>
      <c r="J281" s="36">
        <v>3261.7</v>
      </c>
      <c r="K281" s="31">
        <v>3127.5</v>
      </c>
      <c r="L281" s="31">
        <v>3001.05</v>
      </c>
      <c r="M281" s="31">
        <v>2.4527899999999998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602.1</v>
      </c>
      <c r="D282" s="36">
        <v>603.76666666666665</v>
      </c>
      <c r="E282" s="36">
        <v>594.5333333333333</v>
      </c>
      <c r="F282" s="36">
        <v>586.9666666666667</v>
      </c>
      <c r="G282" s="36">
        <v>577.73333333333335</v>
      </c>
      <c r="H282" s="36">
        <v>611.33333333333326</v>
      </c>
      <c r="I282" s="36">
        <v>620.56666666666661</v>
      </c>
      <c r="J282" s="36">
        <v>628.13333333333321</v>
      </c>
      <c r="K282" s="31">
        <v>613</v>
      </c>
      <c r="L282" s="31">
        <v>596.20000000000005</v>
      </c>
      <c r="M282" s="31">
        <v>0.66283999999999998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514.75</v>
      </c>
      <c r="D283" s="36">
        <v>507.2</v>
      </c>
      <c r="E283" s="36">
        <v>490.4</v>
      </c>
      <c r="F283" s="36">
        <v>466.05</v>
      </c>
      <c r="G283" s="36">
        <v>449.25</v>
      </c>
      <c r="H283" s="36">
        <v>531.54999999999995</v>
      </c>
      <c r="I283" s="36">
        <v>548.35</v>
      </c>
      <c r="J283" s="36">
        <v>572.69999999999993</v>
      </c>
      <c r="K283" s="31">
        <v>524</v>
      </c>
      <c r="L283" s="31">
        <v>482.85</v>
      </c>
      <c r="M283" s="31">
        <v>338.31774999999999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269.85000000000002</v>
      </c>
      <c r="D284" s="36">
        <v>271.8</v>
      </c>
      <c r="E284" s="36">
        <v>266.60000000000002</v>
      </c>
      <c r="F284" s="36">
        <v>263.35000000000002</v>
      </c>
      <c r="G284" s="36">
        <v>258.15000000000003</v>
      </c>
      <c r="H284" s="36">
        <v>275.05</v>
      </c>
      <c r="I284" s="36">
        <v>280.24999999999994</v>
      </c>
      <c r="J284" s="36">
        <v>283.5</v>
      </c>
      <c r="K284" s="31">
        <v>277</v>
      </c>
      <c r="L284" s="31">
        <v>268.55</v>
      </c>
      <c r="M284" s="31">
        <v>11.11401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1850.6</v>
      </c>
      <c r="D285" s="36">
        <v>1852.7833333333335</v>
      </c>
      <c r="E285" s="36">
        <v>1840.5666666666671</v>
      </c>
      <c r="F285" s="36">
        <v>1830.5333333333335</v>
      </c>
      <c r="G285" s="36">
        <v>1818.3166666666671</v>
      </c>
      <c r="H285" s="36">
        <v>1862.8166666666671</v>
      </c>
      <c r="I285" s="36">
        <v>1875.0333333333338</v>
      </c>
      <c r="J285" s="36">
        <v>1885.0666666666671</v>
      </c>
      <c r="K285" s="31">
        <v>1865</v>
      </c>
      <c r="L285" s="31">
        <v>1842.75</v>
      </c>
      <c r="M285" s="31">
        <v>38.771970000000003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1518.6</v>
      </c>
      <c r="D286" s="36">
        <v>1512.3999999999999</v>
      </c>
      <c r="E286" s="36">
        <v>1474.8999999999996</v>
      </c>
      <c r="F286" s="36">
        <v>1431.1999999999998</v>
      </c>
      <c r="G286" s="36">
        <v>1393.6999999999996</v>
      </c>
      <c r="H286" s="36">
        <v>1556.0999999999997</v>
      </c>
      <c r="I286" s="36">
        <v>1593.6000000000001</v>
      </c>
      <c r="J286" s="36">
        <v>1637.2999999999997</v>
      </c>
      <c r="K286" s="31">
        <v>1549.9</v>
      </c>
      <c r="L286" s="31">
        <v>1468.7</v>
      </c>
      <c r="M286" s="31">
        <v>32.36009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360.05</v>
      </c>
      <c r="D287" s="36">
        <v>361.31666666666666</v>
      </c>
      <c r="E287" s="36">
        <v>354.73333333333335</v>
      </c>
      <c r="F287" s="36">
        <v>349.41666666666669</v>
      </c>
      <c r="G287" s="36">
        <v>342.83333333333337</v>
      </c>
      <c r="H287" s="36">
        <v>366.63333333333333</v>
      </c>
      <c r="I287" s="36">
        <v>373.2166666666667</v>
      </c>
      <c r="J287" s="36">
        <v>378.5333333333333</v>
      </c>
      <c r="K287" s="31">
        <v>367.9</v>
      </c>
      <c r="L287" s="31">
        <v>356</v>
      </c>
      <c r="M287" s="31">
        <v>9.7531400000000001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1945.1</v>
      </c>
      <c r="D288" s="36">
        <v>1954.8833333333332</v>
      </c>
      <c r="E288" s="36">
        <v>1919.3666666666663</v>
      </c>
      <c r="F288" s="36">
        <v>1893.6333333333332</v>
      </c>
      <c r="G288" s="36">
        <v>1858.1166666666663</v>
      </c>
      <c r="H288" s="36">
        <v>1980.6166666666663</v>
      </c>
      <c r="I288" s="36">
        <v>2016.1333333333332</v>
      </c>
      <c r="J288" s="36">
        <v>2041.8666666666663</v>
      </c>
      <c r="K288" s="31">
        <v>1990.4</v>
      </c>
      <c r="L288" s="31">
        <v>1929.15</v>
      </c>
      <c r="M288" s="31">
        <v>2.1570200000000002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3312.3</v>
      </c>
      <c r="D289" s="36">
        <v>3318.6</v>
      </c>
      <c r="E289" s="36">
        <v>3263.2</v>
      </c>
      <c r="F289" s="36">
        <v>3214.1</v>
      </c>
      <c r="G289" s="36">
        <v>3158.7</v>
      </c>
      <c r="H289" s="36">
        <v>3367.7</v>
      </c>
      <c r="I289" s="36">
        <v>3423.1000000000004</v>
      </c>
      <c r="J289" s="36">
        <v>3472.2</v>
      </c>
      <c r="K289" s="31">
        <v>3374</v>
      </c>
      <c r="L289" s="31">
        <v>3269.5</v>
      </c>
      <c r="M289" s="31">
        <v>0.55462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161.25</v>
      </c>
      <c r="D290" s="36">
        <v>161.5</v>
      </c>
      <c r="E290" s="36">
        <v>160.44999999999999</v>
      </c>
      <c r="F290" s="36">
        <v>159.64999999999998</v>
      </c>
      <c r="G290" s="36">
        <v>158.59999999999997</v>
      </c>
      <c r="H290" s="36">
        <v>162.30000000000001</v>
      </c>
      <c r="I290" s="36">
        <v>163.35000000000002</v>
      </c>
      <c r="J290" s="36">
        <v>164.15000000000003</v>
      </c>
      <c r="K290" s="31">
        <v>162.55000000000001</v>
      </c>
      <c r="L290" s="31">
        <v>160.69999999999999</v>
      </c>
      <c r="M290" s="31">
        <v>102.4252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5263.45</v>
      </c>
      <c r="D291" s="36">
        <v>5239.4833333333336</v>
      </c>
      <c r="E291" s="36">
        <v>5184.9666666666672</v>
      </c>
      <c r="F291" s="36">
        <v>5106.4833333333336</v>
      </c>
      <c r="G291" s="36">
        <v>5051.9666666666672</v>
      </c>
      <c r="H291" s="36">
        <v>5317.9666666666672</v>
      </c>
      <c r="I291" s="36">
        <v>5372.4833333333336</v>
      </c>
      <c r="J291" s="36">
        <v>5450.9666666666672</v>
      </c>
      <c r="K291" s="31">
        <v>5294</v>
      </c>
      <c r="L291" s="31">
        <v>5161</v>
      </c>
      <c r="M291" s="31">
        <v>5.0936300000000001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13562.4</v>
      </c>
      <c r="D292" s="36">
        <v>13597.050000000001</v>
      </c>
      <c r="E292" s="36">
        <v>13485.350000000002</v>
      </c>
      <c r="F292" s="36">
        <v>13408.300000000001</v>
      </c>
      <c r="G292" s="36">
        <v>13296.600000000002</v>
      </c>
      <c r="H292" s="36">
        <v>13674.100000000002</v>
      </c>
      <c r="I292" s="36">
        <v>13785.800000000003</v>
      </c>
      <c r="J292" s="36">
        <v>13862.850000000002</v>
      </c>
      <c r="K292" s="31">
        <v>13708.75</v>
      </c>
      <c r="L292" s="31">
        <v>13520</v>
      </c>
      <c r="M292" s="31">
        <v>2.2239999999999999E-2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3488</v>
      </c>
      <c r="D293" s="36">
        <v>3473.25</v>
      </c>
      <c r="E293" s="36">
        <v>3447.6</v>
      </c>
      <c r="F293" s="36">
        <v>3407.2</v>
      </c>
      <c r="G293" s="36">
        <v>3381.5499999999997</v>
      </c>
      <c r="H293" s="36">
        <v>3513.65</v>
      </c>
      <c r="I293" s="36">
        <v>3539.2999999999997</v>
      </c>
      <c r="J293" s="36">
        <v>3579.7000000000003</v>
      </c>
      <c r="K293" s="31">
        <v>3498.9</v>
      </c>
      <c r="L293" s="31">
        <v>3432.85</v>
      </c>
      <c r="M293" s="31">
        <v>26.329350000000002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477.95</v>
      </c>
      <c r="D294" s="36">
        <v>477.56666666666666</v>
      </c>
      <c r="E294" s="36">
        <v>472.63333333333333</v>
      </c>
      <c r="F294" s="36">
        <v>467.31666666666666</v>
      </c>
      <c r="G294" s="36">
        <v>462.38333333333333</v>
      </c>
      <c r="H294" s="36">
        <v>482.88333333333333</v>
      </c>
      <c r="I294" s="36">
        <v>487.81666666666661</v>
      </c>
      <c r="J294" s="36">
        <v>493.13333333333333</v>
      </c>
      <c r="K294" s="31">
        <v>482.5</v>
      </c>
      <c r="L294" s="31">
        <v>472.25</v>
      </c>
      <c r="M294" s="31">
        <v>11.34487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385.7</v>
      </c>
      <c r="D295" s="36">
        <v>386.16666666666669</v>
      </c>
      <c r="E295" s="36">
        <v>383.53333333333336</v>
      </c>
      <c r="F295" s="36">
        <v>381.36666666666667</v>
      </c>
      <c r="G295" s="36">
        <v>378.73333333333335</v>
      </c>
      <c r="H295" s="36">
        <v>388.33333333333337</v>
      </c>
      <c r="I295" s="36">
        <v>390.9666666666667</v>
      </c>
      <c r="J295" s="36">
        <v>393.13333333333338</v>
      </c>
      <c r="K295" s="31">
        <v>388.8</v>
      </c>
      <c r="L295" s="31">
        <v>384</v>
      </c>
      <c r="M295" s="31">
        <v>8.6380599999999994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282.55</v>
      </c>
      <c r="D296" s="36">
        <v>281.31666666666666</v>
      </c>
      <c r="E296" s="36">
        <v>276.08333333333331</v>
      </c>
      <c r="F296" s="36">
        <v>269.61666666666667</v>
      </c>
      <c r="G296" s="36">
        <v>264.38333333333333</v>
      </c>
      <c r="H296" s="36">
        <v>287.7833333333333</v>
      </c>
      <c r="I296" s="36">
        <v>293.01666666666665</v>
      </c>
      <c r="J296" s="36">
        <v>299.48333333333329</v>
      </c>
      <c r="K296" s="31">
        <v>286.55</v>
      </c>
      <c r="L296" s="31">
        <v>274.85000000000002</v>
      </c>
      <c r="M296" s="31">
        <v>23.714400000000001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120.95</v>
      </c>
      <c r="D297" s="36">
        <v>121.31666666666668</v>
      </c>
      <c r="E297" s="36">
        <v>119.73333333333335</v>
      </c>
      <c r="F297" s="36">
        <v>118.51666666666667</v>
      </c>
      <c r="G297" s="36">
        <v>116.93333333333334</v>
      </c>
      <c r="H297" s="36">
        <v>122.53333333333336</v>
      </c>
      <c r="I297" s="36">
        <v>124.1166666666667</v>
      </c>
      <c r="J297" s="36">
        <v>125.33333333333337</v>
      </c>
      <c r="K297" s="31">
        <v>122.9</v>
      </c>
      <c r="L297" s="31">
        <v>120.1</v>
      </c>
      <c r="M297" s="31">
        <v>42.361879999999999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540.45000000000005</v>
      </c>
      <c r="D298" s="36">
        <v>538.43333333333339</v>
      </c>
      <c r="E298" s="36">
        <v>534.86666666666679</v>
      </c>
      <c r="F298" s="36">
        <v>529.28333333333342</v>
      </c>
      <c r="G298" s="36">
        <v>525.71666666666681</v>
      </c>
      <c r="H298" s="36">
        <v>544.01666666666677</v>
      </c>
      <c r="I298" s="36">
        <v>547.58333333333337</v>
      </c>
      <c r="J298" s="36">
        <v>553.16666666666674</v>
      </c>
      <c r="K298" s="31">
        <v>542</v>
      </c>
      <c r="L298" s="31">
        <v>532.85</v>
      </c>
      <c r="M298" s="31">
        <v>24.70309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796.15</v>
      </c>
      <c r="D299" s="36">
        <v>802.35</v>
      </c>
      <c r="E299" s="36">
        <v>785.80000000000007</v>
      </c>
      <c r="F299" s="36">
        <v>775.45</v>
      </c>
      <c r="G299" s="36">
        <v>758.90000000000009</v>
      </c>
      <c r="H299" s="36">
        <v>812.7</v>
      </c>
      <c r="I299" s="36">
        <v>829.25</v>
      </c>
      <c r="J299" s="36">
        <v>839.6</v>
      </c>
      <c r="K299" s="31">
        <v>818.9</v>
      </c>
      <c r="L299" s="31">
        <v>792</v>
      </c>
      <c r="M299" s="31">
        <v>29.641459999999999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5745.2</v>
      </c>
      <c r="D300" s="36">
        <v>5709.05</v>
      </c>
      <c r="E300" s="36">
        <v>5647.1500000000005</v>
      </c>
      <c r="F300" s="36">
        <v>5549.1</v>
      </c>
      <c r="G300" s="36">
        <v>5487.2000000000007</v>
      </c>
      <c r="H300" s="36">
        <v>5807.1</v>
      </c>
      <c r="I300" s="36">
        <v>5869</v>
      </c>
      <c r="J300" s="36">
        <v>5967.05</v>
      </c>
      <c r="K300" s="31">
        <v>5770.95</v>
      </c>
      <c r="L300" s="31">
        <v>5611</v>
      </c>
      <c r="M300" s="31">
        <v>0.71408000000000005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6129.3</v>
      </c>
      <c r="D301" s="36">
        <v>6093.4333333333334</v>
      </c>
      <c r="E301" s="36">
        <v>5971.8666666666668</v>
      </c>
      <c r="F301" s="36">
        <v>5814.4333333333334</v>
      </c>
      <c r="G301" s="36">
        <v>5692.8666666666668</v>
      </c>
      <c r="H301" s="36">
        <v>6250.8666666666668</v>
      </c>
      <c r="I301" s="36">
        <v>6372.4333333333343</v>
      </c>
      <c r="J301" s="36">
        <v>6529.8666666666668</v>
      </c>
      <c r="K301" s="31">
        <v>6215</v>
      </c>
      <c r="L301" s="31">
        <v>5936</v>
      </c>
      <c r="M301" s="31">
        <v>16.187909999999999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1246.0999999999999</v>
      </c>
      <c r="D302" s="36">
        <v>1251.4166666666667</v>
      </c>
      <c r="E302" s="36">
        <v>1237.6833333333334</v>
      </c>
      <c r="F302" s="36">
        <v>1229.2666666666667</v>
      </c>
      <c r="G302" s="36">
        <v>1215.5333333333333</v>
      </c>
      <c r="H302" s="36">
        <v>1259.8333333333335</v>
      </c>
      <c r="I302" s="36">
        <v>1273.5666666666666</v>
      </c>
      <c r="J302" s="36">
        <v>1281.9833333333336</v>
      </c>
      <c r="K302" s="31">
        <v>1265.1500000000001</v>
      </c>
      <c r="L302" s="31">
        <v>1243</v>
      </c>
      <c r="M302" s="31">
        <v>7.9890100000000004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1315.8</v>
      </c>
      <c r="D303" s="36">
        <v>1317.4833333333333</v>
      </c>
      <c r="E303" s="36">
        <v>1303.0166666666667</v>
      </c>
      <c r="F303" s="36">
        <v>1290.2333333333333</v>
      </c>
      <c r="G303" s="36">
        <v>1275.7666666666667</v>
      </c>
      <c r="H303" s="36">
        <v>1330.2666666666667</v>
      </c>
      <c r="I303" s="36">
        <v>1344.7333333333333</v>
      </c>
      <c r="J303" s="36">
        <v>1357.5166666666667</v>
      </c>
      <c r="K303" s="31">
        <v>1331.95</v>
      </c>
      <c r="L303" s="31">
        <v>1304.7</v>
      </c>
      <c r="M303" s="31">
        <v>0.69603000000000004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934.85</v>
      </c>
      <c r="D304" s="36">
        <v>933.96666666666658</v>
      </c>
      <c r="E304" s="36">
        <v>922.93333333333317</v>
      </c>
      <c r="F304" s="36">
        <v>911.01666666666654</v>
      </c>
      <c r="G304" s="36">
        <v>899.98333333333312</v>
      </c>
      <c r="H304" s="36">
        <v>945.88333333333321</v>
      </c>
      <c r="I304" s="36">
        <v>956.91666666666674</v>
      </c>
      <c r="J304" s="36">
        <v>968.83333333333326</v>
      </c>
      <c r="K304" s="31">
        <v>945</v>
      </c>
      <c r="L304" s="31">
        <v>922.05</v>
      </c>
      <c r="M304" s="31">
        <v>5.5397100000000004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1182.9000000000001</v>
      </c>
      <c r="D305" s="36">
        <v>1175.6500000000001</v>
      </c>
      <c r="E305" s="36">
        <v>1166.4000000000001</v>
      </c>
      <c r="F305" s="36">
        <v>1149.9000000000001</v>
      </c>
      <c r="G305" s="36">
        <v>1140.6500000000001</v>
      </c>
      <c r="H305" s="36">
        <v>1192.1500000000001</v>
      </c>
      <c r="I305" s="36">
        <v>1201.4000000000001</v>
      </c>
      <c r="J305" s="36">
        <v>1217.9000000000001</v>
      </c>
      <c r="K305" s="31">
        <v>1184.9000000000001</v>
      </c>
      <c r="L305" s="31">
        <v>1159.1500000000001</v>
      </c>
      <c r="M305" s="31">
        <v>3.7158000000000002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286.7</v>
      </c>
      <c r="D306" s="36">
        <v>289.56666666666666</v>
      </c>
      <c r="E306" s="36">
        <v>283.13333333333333</v>
      </c>
      <c r="F306" s="36">
        <v>279.56666666666666</v>
      </c>
      <c r="G306" s="36">
        <v>273.13333333333333</v>
      </c>
      <c r="H306" s="36">
        <v>293.13333333333333</v>
      </c>
      <c r="I306" s="36">
        <v>299.56666666666661</v>
      </c>
      <c r="J306" s="36">
        <v>303.13333333333333</v>
      </c>
      <c r="K306" s="31">
        <v>296</v>
      </c>
      <c r="L306" s="31">
        <v>286</v>
      </c>
      <c r="M306" s="31">
        <v>56.509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1724.95</v>
      </c>
      <c r="D307" s="36">
        <v>1720.8500000000001</v>
      </c>
      <c r="E307" s="36">
        <v>1702.1000000000004</v>
      </c>
      <c r="F307" s="36">
        <v>1679.2500000000002</v>
      </c>
      <c r="G307" s="36">
        <v>1660.5000000000005</v>
      </c>
      <c r="H307" s="36">
        <v>1743.7000000000003</v>
      </c>
      <c r="I307" s="36">
        <v>1762.4499999999998</v>
      </c>
      <c r="J307" s="36">
        <v>1785.3000000000002</v>
      </c>
      <c r="K307" s="31">
        <v>1739.6</v>
      </c>
      <c r="L307" s="31">
        <v>1698</v>
      </c>
      <c r="M307" s="31">
        <v>38.585940000000001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390.05</v>
      </c>
      <c r="D308" s="36">
        <v>391.40000000000003</v>
      </c>
      <c r="E308" s="36">
        <v>386.15000000000009</v>
      </c>
      <c r="F308" s="36">
        <v>382.25000000000006</v>
      </c>
      <c r="G308" s="36">
        <v>377.00000000000011</v>
      </c>
      <c r="H308" s="36">
        <v>395.30000000000007</v>
      </c>
      <c r="I308" s="36">
        <v>400.54999999999995</v>
      </c>
      <c r="J308" s="36">
        <v>404.45000000000005</v>
      </c>
      <c r="K308" s="31">
        <v>396.65</v>
      </c>
      <c r="L308" s="31">
        <v>387.5</v>
      </c>
      <c r="M308" s="31">
        <v>1.3060099999999999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538.75</v>
      </c>
      <c r="D309" s="36">
        <v>539.86666666666667</v>
      </c>
      <c r="E309" s="36">
        <v>535.88333333333333</v>
      </c>
      <c r="F309" s="36">
        <v>533.01666666666665</v>
      </c>
      <c r="G309" s="36">
        <v>529.0333333333333</v>
      </c>
      <c r="H309" s="36">
        <v>542.73333333333335</v>
      </c>
      <c r="I309" s="36">
        <v>546.7166666666667</v>
      </c>
      <c r="J309" s="36">
        <v>549.58333333333337</v>
      </c>
      <c r="K309" s="31">
        <v>543.85</v>
      </c>
      <c r="L309" s="31">
        <v>537</v>
      </c>
      <c r="M309" s="31">
        <v>2.1130100000000001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397.15</v>
      </c>
      <c r="D310" s="36">
        <v>398.8</v>
      </c>
      <c r="E310" s="36">
        <v>393.6</v>
      </c>
      <c r="F310" s="36">
        <v>390.05</v>
      </c>
      <c r="G310" s="36">
        <v>384.85</v>
      </c>
      <c r="H310" s="36">
        <v>402.35</v>
      </c>
      <c r="I310" s="36">
        <v>407.54999999999995</v>
      </c>
      <c r="J310" s="36">
        <v>411.1</v>
      </c>
      <c r="K310" s="31">
        <v>404</v>
      </c>
      <c r="L310" s="31">
        <v>395.25</v>
      </c>
      <c r="M310" s="31">
        <v>8.3103800000000003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172.45</v>
      </c>
      <c r="D311" s="36">
        <v>171.88333333333333</v>
      </c>
      <c r="E311" s="36">
        <v>169.56666666666666</v>
      </c>
      <c r="F311" s="36">
        <v>166.68333333333334</v>
      </c>
      <c r="G311" s="36">
        <v>164.36666666666667</v>
      </c>
      <c r="H311" s="36">
        <v>174.76666666666665</v>
      </c>
      <c r="I311" s="36">
        <v>177.08333333333331</v>
      </c>
      <c r="J311" s="36">
        <v>179.96666666666664</v>
      </c>
      <c r="K311" s="31">
        <v>174.2</v>
      </c>
      <c r="L311" s="31">
        <v>169</v>
      </c>
      <c r="M311" s="31">
        <v>90.738309999999998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129.6</v>
      </c>
      <c r="D312" s="36">
        <v>130.38333333333333</v>
      </c>
      <c r="E312" s="36">
        <v>128.36666666666665</v>
      </c>
      <c r="F312" s="36">
        <v>127.13333333333333</v>
      </c>
      <c r="G312" s="36">
        <v>125.11666666666665</v>
      </c>
      <c r="H312" s="36">
        <v>131.61666666666665</v>
      </c>
      <c r="I312" s="36">
        <v>133.6333333333333</v>
      </c>
      <c r="J312" s="36">
        <v>134.86666666666665</v>
      </c>
      <c r="K312" s="31">
        <v>132.4</v>
      </c>
      <c r="L312" s="31">
        <v>129.15</v>
      </c>
      <c r="M312" s="31">
        <v>31.28877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1892.95</v>
      </c>
      <c r="D313" s="36">
        <v>1890.5166666666667</v>
      </c>
      <c r="E313" s="36">
        <v>1844.4333333333334</v>
      </c>
      <c r="F313" s="36">
        <v>1795.9166666666667</v>
      </c>
      <c r="G313" s="36">
        <v>1749.8333333333335</v>
      </c>
      <c r="H313" s="36">
        <v>1939.0333333333333</v>
      </c>
      <c r="I313" s="36">
        <v>1985.1166666666668</v>
      </c>
      <c r="J313" s="36">
        <v>2033.6333333333332</v>
      </c>
      <c r="K313" s="31">
        <v>1936.6</v>
      </c>
      <c r="L313" s="31">
        <v>1842</v>
      </c>
      <c r="M313" s="31">
        <v>45.774790000000003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535.20000000000005</v>
      </c>
      <c r="D314" s="36">
        <v>535.6</v>
      </c>
      <c r="E314" s="36">
        <v>532.20000000000005</v>
      </c>
      <c r="F314" s="36">
        <v>529.20000000000005</v>
      </c>
      <c r="G314" s="36">
        <v>525.80000000000007</v>
      </c>
      <c r="H314" s="36">
        <v>538.6</v>
      </c>
      <c r="I314" s="36">
        <v>541.99999999999989</v>
      </c>
      <c r="J314" s="36">
        <v>545</v>
      </c>
      <c r="K314" s="31">
        <v>539</v>
      </c>
      <c r="L314" s="31">
        <v>532.6</v>
      </c>
      <c r="M314" s="31">
        <v>20.035509999999999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10286.4</v>
      </c>
      <c r="D315" s="36">
        <v>10198.583333333334</v>
      </c>
      <c r="E315" s="36">
        <v>9920.4166666666679</v>
      </c>
      <c r="F315" s="36">
        <v>9554.4333333333343</v>
      </c>
      <c r="G315" s="36">
        <v>9276.2666666666682</v>
      </c>
      <c r="H315" s="36">
        <v>10564.566666666668</v>
      </c>
      <c r="I315" s="36">
        <v>10842.733333333335</v>
      </c>
      <c r="J315" s="36">
        <v>11208.716666666667</v>
      </c>
      <c r="K315" s="31">
        <v>10476.75</v>
      </c>
      <c r="L315" s="31">
        <v>9832.6</v>
      </c>
      <c r="M315" s="31">
        <v>12.446809999999999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2736.6</v>
      </c>
      <c r="D316" s="36">
        <v>2686.7166666666667</v>
      </c>
      <c r="E316" s="36">
        <v>2613.4333333333334</v>
      </c>
      <c r="F316" s="36">
        <v>2490.2666666666669</v>
      </c>
      <c r="G316" s="36">
        <v>2416.9833333333336</v>
      </c>
      <c r="H316" s="36">
        <v>2809.8833333333332</v>
      </c>
      <c r="I316" s="36">
        <v>2883.166666666667</v>
      </c>
      <c r="J316" s="36">
        <v>3006.333333333333</v>
      </c>
      <c r="K316" s="31">
        <v>2760</v>
      </c>
      <c r="L316" s="31">
        <v>2563.5500000000002</v>
      </c>
      <c r="M316" s="31">
        <v>4.8265399999999996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973.9</v>
      </c>
      <c r="D317" s="36">
        <v>990.61666666666667</v>
      </c>
      <c r="E317" s="36">
        <v>952.0333333333333</v>
      </c>
      <c r="F317" s="36">
        <v>930.16666666666663</v>
      </c>
      <c r="G317" s="36">
        <v>891.58333333333326</v>
      </c>
      <c r="H317" s="36">
        <v>1012.4833333333333</v>
      </c>
      <c r="I317" s="36">
        <v>1051.0666666666666</v>
      </c>
      <c r="J317" s="36">
        <v>1072.9333333333334</v>
      </c>
      <c r="K317" s="31">
        <v>1029.2</v>
      </c>
      <c r="L317" s="31">
        <v>968.75</v>
      </c>
      <c r="M317" s="31">
        <v>29.008459999999999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688.2</v>
      </c>
      <c r="D318" s="36">
        <v>692.53333333333342</v>
      </c>
      <c r="E318" s="36">
        <v>680.71666666666681</v>
      </c>
      <c r="F318" s="36">
        <v>673.23333333333335</v>
      </c>
      <c r="G318" s="36">
        <v>661.41666666666674</v>
      </c>
      <c r="H318" s="36">
        <v>700.01666666666688</v>
      </c>
      <c r="I318" s="36">
        <v>711.83333333333348</v>
      </c>
      <c r="J318" s="36">
        <v>719.31666666666695</v>
      </c>
      <c r="K318" s="31">
        <v>704.35</v>
      </c>
      <c r="L318" s="31">
        <v>685.05</v>
      </c>
      <c r="M318" s="31">
        <v>24.777670000000001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2082.85</v>
      </c>
      <c r="D319" s="36">
        <v>2091.6666666666665</v>
      </c>
      <c r="E319" s="36">
        <v>2068.4333333333329</v>
      </c>
      <c r="F319" s="36">
        <v>2054.0166666666664</v>
      </c>
      <c r="G319" s="36">
        <v>2030.7833333333328</v>
      </c>
      <c r="H319" s="36">
        <v>2106.083333333333</v>
      </c>
      <c r="I319" s="36">
        <v>2129.3166666666666</v>
      </c>
      <c r="J319" s="36">
        <v>2143.7333333333331</v>
      </c>
      <c r="K319" s="31">
        <v>2114.9</v>
      </c>
      <c r="L319" s="31">
        <v>2077.25</v>
      </c>
      <c r="M319" s="31">
        <v>5.3479400000000004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752.45</v>
      </c>
      <c r="D320" s="36">
        <v>748.55000000000007</v>
      </c>
      <c r="E320" s="36">
        <v>743.15000000000009</v>
      </c>
      <c r="F320" s="36">
        <v>733.85</v>
      </c>
      <c r="G320" s="36">
        <v>728.45</v>
      </c>
      <c r="H320" s="36">
        <v>757.85000000000014</v>
      </c>
      <c r="I320" s="36">
        <v>763.25</v>
      </c>
      <c r="J320" s="36">
        <v>772.55000000000018</v>
      </c>
      <c r="K320" s="31">
        <v>753.95</v>
      </c>
      <c r="L320" s="31">
        <v>739.25</v>
      </c>
      <c r="M320" s="31">
        <v>1.79789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928.1</v>
      </c>
      <c r="D321" s="36">
        <v>928.71666666666658</v>
      </c>
      <c r="E321" s="36">
        <v>909.43333333333317</v>
      </c>
      <c r="F321" s="36">
        <v>890.76666666666654</v>
      </c>
      <c r="G321" s="36">
        <v>871.48333333333312</v>
      </c>
      <c r="H321" s="36">
        <v>947.38333333333321</v>
      </c>
      <c r="I321" s="36">
        <v>966.66666666666674</v>
      </c>
      <c r="J321" s="36">
        <v>985.33333333333326</v>
      </c>
      <c r="K321" s="31">
        <v>948</v>
      </c>
      <c r="L321" s="31">
        <v>910.05</v>
      </c>
      <c r="M321" s="31">
        <v>0.83452999999999999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1309.5</v>
      </c>
      <c r="D322" s="36">
        <v>1309.2833333333333</v>
      </c>
      <c r="E322" s="36">
        <v>1267.8166666666666</v>
      </c>
      <c r="F322" s="36">
        <v>1226.1333333333332</v>
      </c>
      <c r="G322" s="36">
        <v>1184.6666666666665</v>
      </c>
      <c r="H322" s="36">
        <v>1350.9666666666667</v>
      </c>
      <c r="I322" s="36">
        <v>1392.4333333333334</v>
      </c>
      <c r="J322" s="36">
        <v>1434.1166666666668</v>
      </c>
      <c r="K322" s="31">
        <v>1350.75</v>
      </c>
      <c r="L322" s="31">
        <v>1267.5999999999999</v>
      </c>
      <c r="M322" s="31">
        <v>1.3472599999999999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1617.5</v>
      </c>
      <c r="D323" s="36">
        <v>1625.9333333333334</v>
      </c>
      <c r="E323" s="36">
        <v>1606.0166666666669</v>
      </c>
      <c r="F323" s="36">
        <v>1594.5333333333335</v>
      </c>
      <c r="G323" s="36">
        <v>1574.616666666667</v>
      </c>
      <c r="H323" s="36">
        <v>1637.4166666666667</v>
      </c>
      <c r="I323" s="36">
        <v>1657.3333333333333</v>
      </c>
      <c r="J323" s="36">
        <v>1668.8166666666666</v>
      </c>
      <c r="K323" s="31">
        <v>1645.85</v>
      </c>
      <c r="L323" s="31">
        <v>1614.45</v>
      </c>
      <c r="M323" s="31">
        <v>0.96106999999999998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60.25</v>
      </c>
      <c r="D324" s="36">
        <v>60.6</v>
      </c>
      <c r="E324" s="36">
        <v>59.7</v>
      </c>
      <c r="F324" s="36">
        <v>59.15</v>
      </c>
      <c r="G324" s="36">
        <v>58.25</v>
      </c>
      <c r="H324" s="36">
        <v>61.150000000000006</v>
      </c>
      <c r="I324" s="36">
        <v>62.05</v>
      </c>
      <c r="J324" s="36">
        <v>62.600000000000009</v>
      </c>
      <c r="K324" s="31">
        <v>61.5</v>
      </c>
      <c r="L324" s="31">
        <v>60.05</v>
      </c>
      <c r="M324" s="31">
        <v>41.932479999999998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60.85</v>
      </c>
      <c r="D325" s="36">
        <v>60.866666666666674</v>
      </c>
      <c r="E325" s="36">
        <v>60.533333333333346</v>
      </c>
      <c r="F325" s="36">
        <v>60.216666666666669</v>
      </c>
      <c r="G325" s="36">
        <v>59.88333333333334</v>
      </c>
      <c r="H325" s="36">
        <v>61.183333333333351</v>
      </c>
      <c r="I325" s="36">
        <v>61.51666666666668</v>
      </c>
      <c r="J325" s="36">
        <v>61.833333333333357</v>
      </c>
      <c r="K325" s="31">
        <v>61.2</v>
      </c>
      <c r="L325" s="31">
        <v>60.55</v>
      </c>
      <c r="M325" s="31">
        <v>46.199849999999998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1212.8499999999999</v>
      </c>
      <c r="D326" s="36">
        <v>1230.0333333333335</v>
      </c>
      <c r="E326" s="36">
        <v>1187.866666666667</v>
      </c>
      <c r="F326" s="36">
        <v>1162.8833333333334</v>
      </c>
      <c r="G326" s="36">
        <v>1120.7166666666669</v>
      </c>
      <c r="H326" s="36">
        <v>1255.0166666666671</v>
      </c>
      <c r="I326" s="36">
        <v>1297.1833333333336</v>
      </c>
      <c r="J326" s="36">
        <v>1322.1666666666672</v>
      </c>
      <c r="K326" s="31">
        <v>1272.2</v>
      </c>
      <c r="L326" s="31">
        <v>1205.05</v>
      </c>
      <c r="M326" s="31">
        <v>3.26145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2658.9</v>
      </c>
      <c r="D327" s="36">
        <v>2637.9</v>
      </c>
      <c r="E327" s="36">
        <v>2598</v>
      </c>
      <c r="F327" s="36">
        <v>2537.1</v>
      </c>
      <c r="G327" s="36">
        <v>2497.1999999999998</v>
      </c>
      <c r="H327" s="36">
        <v>2698.8</v>
      </c>
      <c r="I327" s="36">
        <v>2738.7000000000007</v>
      </c>
      <c r="J327" s="36">
        <v>2799.6000000000004</v>
      </c>
      <c r="K327" s="31">
        <v>2677.8</v>
      </c>
      <c r="L327" s="31">
        <v>2577</v>
      </c>
      <c r="M327" s="31">
        <v>17.143280000000001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120084.05</v>
      </c>
      <c r="D328" s="36">
        <v>120376.26666666668</v>
      </c>
      <c r="E328" s="36">
        <v>119559.18333333335</v>
      </c>
      <c r="F328" s="36">
        <v>119034.31666666667</v>
      </c>
      <c r="G328" s="36">
        <v>118217.23333333334</v>
      </c>
      <c r="H328" s="36">
        <v>120901.13333333336</v>
      </c>
      <c r="I328" s="36">
        <v>121718.2166666667</v>
      </c>
      <c r="J328" s="36">
        <v>122243.08333333337</v>
      </c>
      <c r="K328" s="31">
        <v>121193.35</v>
      </c>
      <c r="L328" s="31">
        <v>119851.4</v>
      </c>
      <c r="M328" s="31">
        <v>4.8570000000000002E-2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2242.8000000000002</v>
      </c>
      <c r="D329" s="36">
        <v>2254.5</v>
      </c>
      <c r="E329" s="36">
        <v>2227</v>
      </c>
      <c r="F329" s="36">
        <v>2211.1999999999998</v>
      </c>
      <c r="G329" s="36">
        <v>2183.6999999999998</v>
      </c>
      <c r="H329" s="36">
        <v>2270.3000000000002</v>
      </c>
      <c r="I329" s="36">
        <v>2297.8000000000002</v>
      </c>
      <c r="J329" s="36">
        <v>2313.6000000000004</v>
      </c>
      <c r="K329" s="31">
        <v>2282</v>
      </c>
      <c r="L329" s="31">
        <v>2238.6999999999998</v>
      </c>
      <c r="M329" s="31">
        <v>1.6959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3273.2</v>
      </c>
      <c r="D330" s="36">
        <v>3269.8166666666671</v>
      </c>
      <c r="E330" s="36">
        <v>3249.6333333333341</v>
      </c>
      <c r="F330" s="36">
        <v>3226.0666666666671</v>
      </c>
      <c r="G330" s="36">
        <v>3205.8833333333341</v>
      </c>
      <c r="H330" s="36">
        <v>3293.3833333333341</v>
      </c>
      <c r="I330" s="36">
        <v>3313.5666666666675</v>
      </c>
      <c r="J330" s="36">
        <v>3337.1333333333341</v>
      </c>
      <c r="K330" s="31">
        <v>3290</v>
      </c>
      <c r="L330" s="31">
        <v>3246.25</v>
      </c>
      <c r="M330" s="31">
        <v>4.7895399999999997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1488</v>
      </c>
      <c r="D331" s="36">
        <v>1488.9666666666665</v>
      </c>
      <c r="E331" s="36">
        <v>1480.0333333333328</v>
      </c>
      <c r="F331" s="36">
        <v>1472.0666666666664</v>
      </c>
      <c r="G331" s="36">
        <v>1463.1333333333328</v>
      </c>
      <c r="H331" s="36">
        <v>1496.9333333333329</v>
      </c>
      <c r="I331" s="36">
        <v>1505.8666666666668</v>
      </c>
      <c r="J331" s="36">
        <v>1513.833333333333</v>
      </c>
      <c r="K331" s="31">
        <v>1497.9</v>
      </c>
      <c r="L331" s="31">
        <v>1481</v>
      </c>
      <c r="M331" s="31">
        <v>3.45092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1192.9000000000001</v>
      </c>
      <c r="D332" s="36">
        <v>1194.3999999999999</v>
      </c>
      <c r="E332" s="36">
        <v>1184.7999999999997</v>
      </c>
      <c r="F332" s="36">
        <v>1176.6999999999998</v>
      </c>
      <c r="G332" s="36">
        <v>1167.0999999999997</v>
      </c>
      <c r="H332" s="36">
        <v>1202.4999999999998</v>
      </c>
      <c r="I332" s="36">
        <v>1212.0999999999997</v>
      </c>
      <c r="J332" s="36">
        <v>1220.1999999999998</v>
      </c>
      <c r="K332" s="31">
        <v>1204</v>
      </c>
      <c r="L332" s="31">
        <v>1186.3</v>
      </c>
      <c r="M332" s="31">
        <v>2.2749799999999998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775.35</v>
      </c>
      <c r="D333" s="36">
        <v>773.76666666666677</v>
      </c>
      <c r="E333" s="36">
        <v>769.58333333333348</v>
      </c>
      <c r="F333" s="36">
        <v>763.81666666666672</v>
      </c>
      <c r="G333" s="36">
        <v>759.63333333333344</v>
      </c>
      <c r="H333" s="36">
        <v>779.53333333333353</v>
      </c>
      <c r="I333" s="36">
        <v>783.7166666666667</v>
      </c>
      <c r="J333" s="36">
        <v>789.48333333333358</v>
      </c>
      <c r="K333" s="31">
        <v>777.95</v>
      </c>
      <c r="L333" s="31">
        <v>768</v>
      </c>
      <c r="M333" s="31">
        <v>3.89438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110.7</v>
      </c>
      <c r="D334" s="36">
        <v>110.36666666666667</v>
      </c>
      <c r="E334" s="36">
        <v>107.03333333333335</v>
      </c>
      <c r="F334" s="36">
        <v>103.36666666666667</v>
      </c>
      <c r="G334" s="36">
        <v>100.03333333333335</v>
      </c>
      <c r="H334" s="36">
        <v>114.03333333333335</v>
      </c>
      <c r="I334" s="36">
        <v>117.36666666666666</v>
      </c>
      <c r="J334" s="36">
        <v>121.03333333333335</v>
      </c>
      <c r="K334" s="31">
        <v>113.7</v>
      </c>
      <c r="L334" s="31">
        <v>106.7</v>
      </c>
      <c r="M334" s="31">
        <v>1099.66812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3870.75</v>
      </c>
      <c r="D335" s="36">
        <v>3892.3666666666668</v>
      </c>
      <c r="E335" s="36">
        <v>3805.2833333333338</v>
      </c>
      <c r="F335" s="36">
        <v>3739.8166666666671</v>
      </c>
      <c r="G335" s="36">
        <v>3652.733333333334</v>
      </c>
      <c r="H335" s="36">
        <v>3957.8333333333335</v>
      </c>
      <c r="I335" s="36">
        <v>4044.9166666666665</v>
      </c>
      <c r="J335" s="36">
        <v>4110.3833333333332</v>
      </c>
      <c r="K335" s="31">
        <v>3979.45</v>
      </c>
      <c r="L335" s="31">
        <v>3826.9</v>
      </c>
      <c r="M335" s="31">
        <v>4.2104900000000001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865.65</v>
      </c>
      <c r="D336" s="36">
        <v>869.98333333333323</v>
      </c>
      <c r="E336" s="36">
        <v>854.96666666666647</v>
      </c>
      <c r="F336" s="36">
        <v>844.28333333333319</v>
      </c>
      <c r="G336" s="36">
        <v>829.26666666666642</v>
      </c>
      <c r="H336" s="36">
        <v>880.66666666666652</v>
      </c>
      <c r="I336" s="36">
        <v>895.68333333333317</v>
      </c>
      <c r="J336" s="36">
        <v>906.36666666666656</v>
      </c>
      <c r="K336" s="31">
        <v>885</v>
      </c>
      <c r="L336" s="31">
        <v>859.3</v>
      </c>
      <c r="M336" s="31">
        <v>7.2445899999999996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82.1</v>
      </c>
      <c r="D337" s="36">
        <v>83.183333333333337</v>
      </c>
      <c r="E337" s="36">
        <v>80.466666666666669</v>
      </c>
      <c r="F337" s="36">
        <v>78.833333333333329</v>
      </c>
      <c r="G337" s="36">
        <v>76.11666666666666</v>
      </c>
      <c r="H337" s="36">
        <v>84.816666666666677</v>
      </c>
      <c r="I337" s="36">
        <v>87.533333333333346</v>
      </c>
      <c r="J337" s="36">
        <v>89.166666666666686</v>
      </c>
      <c r="K337" s="31">
        <v>85.9</v>
      </c>
      <c r="L337" s="31">
        <v>81.55</v>
      </c>
      <c r="M337" s="31">
        <v>349.13238000000001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173.2</v>
      </c>
      <c r="D338" s="36">
        <v>175.18333333333331</v>
      </c>
      <c r="E338" s="36">
        <v>169.36666666666662</v>
      </c>
      <c r="F338" s="36">
        <v>165.5333333333333</v>
      </c>
      <c r="G338" s="36">
        <v>159.71666666666661</v>
      </c>
      <c r="H338" s="36">
        <v>179.01666666666662</v>
      </c>
      <c r="I338" s="36">
        <v>184.83333333333329</v>
      </c>
      <c r="J338" s="36">
        <v>188.66666666666663</v>
      </c>
      <c r="K338" s="31">
        <v>181</v>
      </c>
      <c r="L338" s="31">
        <v>171.35</v>
      </c>
      <c r="M338" s="31">
        <v>73.242869999999996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24366.400000000001</v>
      </c>
      <c r="D339" s="36">
        <v>24512.850000000002</v>
      </c>
      <c r="E339" s="36">
        <v>24073.550000000003</v>
      </c>
      <c r="F339" s="36">
        <v>23780.7</v>
      </c>
      <c r="G339" s="36">
        <v>23341.4</v>
      </c>
      <c r="H339" s="36">
        <v>24805.700000000004</v>
      </c>
      <c r="I339" s="36">
        <v>25245</v>
      </c>
      <c r="J339" s="36">
        <v>25537.850000000006</v>
      </c>
      <c r="K339" s="31">
        <v>24952.15</v>
      </c>
      <c r="L339" s="31">
        <v>24220</v>
      </c>
      <c r="M339" s="31">
        <v>1.59541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85.9</v>
      </c>
      <c r="D340" s="36">
        <v>86.05</v>
      </c>
      <c r="E340" s="36">
        <v>84.55</v>
      </c>
      <c r="F340" s="36">
        <v>83.2</v>
      </c>
      <c r="G340" s="36">
        <v>81.7</v>
      </c>
      <c r="H340" s="36">
        <v>87.399999999999991</v>
      </c>
      <c r="I340" s="36">
        <v>88.899999999999991</v>
      </c>
      <c r="J340" s="36">
        <v>90.249999999999986</v>
      </c>
      <c r="K340" s="31">
        <v>87.55</v>
      </c>
      <c r="L340" s="31">
        <v>84.7</v>
      </c>
      <c r="M340" s="31">
        <v>52.78351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65.05</v>
      </c>
      <c r="D341" s="36">
        <v>65.249999999999986</v>
      </c>
      <c r="E341" s="36">
        <v>63.899999999999977</v>
      </c>
      <c r="F341" s="36">
        <v>62.749999999999986</v>
      </c>
      <c r="G341" s="36">
        <v>61.399999999999977</v>
      </c>
      <c r="H341" s="36">
        <v>66.399999999999977</v>
      </c>
      <c r="I341" s="36">
        <v>67.749999999999972</v>
      </c>
      <c r="J341" s="36">
        <v>68.899999999999977</v>
      </c>
      <c r="K341" s="31">
        <v>66.599999999999994</v>
      </c>
      <c r="L341" s="31">
        <v>64.099999999999994</v>
      </c>
      <c r="M341" s="31">
        <v>473.27748000000003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448.75</v>
      </c>
      <c r="D342" s="36">
        <v>446.45</v>
      </c>
      <c r="E342" s="36">
        <v>440.9</v>
      </c>
      <c r="F342" s="36">
        <v>433.05</v>
      </c>
      <c r="G342" s="36">
        <v>427.5</v>
      </c>
      <c r="H342" s="36">
        <v>454.29999999999995</v>
      </c>
      <c r="I342" s="36">
        <v>459.85</v>
      </c>
      <c r="J342" s="36">
        <v>467.69999999999993</v>
      </c>
      <c r="K342" s="31">
        <v>452</v>
      </c>
      <c r="L342" s="31">
        <v>438.6</v>
      </c>
      <c r="M342" s="31">
        <v>11.15598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206.3</v>
      </c>
      <c r="D343" s="36">
        <v>207.20000000000002</v>
      </c>
      <c r="E343" s="36">
        <v>203.10000000000002</v>
      </c>
      <c r="F343" s="36">
        <v>199.9</v>
      </c>
      <c r="G343" s="36">
        <v>195.8</v>
      </c>
      <c r="H343" s="36">
        <v>210.40000000000003</v>
      </c>
      <c r="I343" s="36">
        <v>214.5</v>
      </c>
      <c r="J343" s="36">
        <v>217.70000000000005</v>
      </c>
      <c r="K343" s="31">
        <v>211.3</v>
      </c>
      <c r="L343" s="31">
        <v>204</v>
      </c>
      <c r="M343" s="31">
        <v>59.006779999999999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194.95</v>
      </c>
      <c r="D344" s="36">
        <v>195.56666666666669</v>
      </c>
      <c r="E344" s="36">
        <v>193.33333333333337</v>
      </c>
      <c r="F344" s="36">
        <v>191.71666666666667</v>
      </c>
      <c r="G344" s="36">
        <v>189.48333333333335</v>
      </c>
      <c r="H344" s="36">
        <v>197.18333333333339</v>
      </c>
      <c r="I344" s="36">
        <v>199.41666666666669</v>
      </c>
      <c r="J344" s="36">
        <v>201.03333333333342</v>
      </c>
      <c r="K344" s="31">
        <v>197.8</v>
      </c>
      <c r="L344" s="31">
        <v>193.95</v>
      </c>
      <c r="M344" s="31">
        <v>132.29093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52.4</v>
      </c>
      <c r="D345" s="36">
        <v>51.6</v>
      </c>
      <c r="E345" s="36">
        <v>50.5</v>
      </c>
      <c r="F345" s="36">
        <v>48.6</v>
      </c>
      <c r="G345" s="36">
        <v>47.5</v>
      </c>
      <c r="H345" s="36">
        <v>53.5</v>
      </c>
      <c r="I345" s="36">
        <v>54.600000000000009</v>
      </c>
      <c r="J345" s="36">
        <v>56.5</v>
      </c>
      <c r="K345" s="31">
        <v>52.7</v>
      </c>
      <c r="L345" s="31">
        <v>49.7</v>
      </c>
      <c r="M345" s="31">
        <v>212.53422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265.10000000000002</v>
      </c>
      <c r="D346" s="36">
        <v>266.06666666666666</v>
      </c>
      <c r="E346" s="36">
        <v>263.08333333333331</v>
      </c>
      <c r="F346" s="36">
        <v>261.06666666666666</v>
      </c>
      <c r="G346" s="36">
        <v>258.08333333333331</v>
      </c>
      <c r="H346" s="36">
        <v>268.08333333333331</v>
      </c>
      <c r="I346" s="36">
        <v>271.06666666666666</v>
      </c>
      <c r="J346" s="36">
        <v>273.08333333333331</v>
      </c>
      <c r="K346" s="31">
        <v>269.05</v>
      </c>
      <c r="L346" s="31">
        <v>264.05</v>
      </c>
      <c r="M346" s="31">
        <v>15.419370000000001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305.10000000000002</v>
      </c>
      <c r="D347" s="36">
        <v>302.36666666666667</v>
      </c>
      <c r="E347" s="36">
        <v>297.73333333333335</v>
      </c>
      <c r="F347" s="36">
        <v>290.36666666666667</v>
      </c>
      <c r="G347" s="36">
        <v>285.73333333333335</v>
      </c>
      <c r="H347" s="36">
        <v>309.73333333333335</v>
      </c>
      <c r="I347" s="36">
        <v>314.36666666666667</v>
      </c>
      <c r="J347" s="36">
        <v>321.73333333333335</v>
      </c>
      <c r="K347" s="31">
        <v>307</v>
      </c>
      <c r="L347" s="31">
        <v>295</v>
      </c>
      <c r="M347" s="31">
        <v>288.43558000000002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372.75</v>
      </c>
      <c r="D348" s="36">
        <v>372.15000000000003</v>
      </c>
      <c r="E348" s="36">
        <v>368.40000000000009</v>
      </c>
      <c r="F348" s="36">
        <v>364.05000000000007</v>
      </c>
      <c r="G348" s="36">
        <v>360.30000000000013</v>
      </c>
      <c r="H348" s="36">
        <v>376.50000000000006</v>
      </c>
      <c r="I348" s="36">
        <v>380.24999999999994</v>
      </c>
      <c r="J348" s="36">
        <v>384.6</v>
      </c>
      <c r="K348" s="31">
        <v>375.9</v>
      </c>
      <c r="L348" s="31">
        <v>367.8</v>
      </c>
      <c r="M348" s="31">
        <v>2.3010700000000002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1476.7</v>
      </c>
      <c r="D349" s="36">
        <v>1483.0166666666667</v>
      </c>
      <c r="E349" s="36">
        <v>1463.4833333333333</v>
      </c>
      <c r="F349" s="36">
        <v>1450.2666666666667</v>
      </c>
      <c r="G349" s="36">
        <v>1430.7333333333333</v>
      </c>
      <c r="H349" s="36">
        <v>1496.2333333333333</v>
      </c>
      <c r="I349" s="36">
        <v>1515.7666666666667</v>
      </c>
      <c r="J349" s="36">
        <v>1528.9833333333333</v>
      </c>
      <c r="K349" s="31">
        <v>1502.55</v>
      </c>
      <c r="L349" s="31">
        <v>1469.8</v>
      </c>
      <c r="M349" s="31">
        <v>9.9639000000000006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201.05</v>
      </c>
      <c r="D350" s="36">
        <v>199.95000000000002</v>
      </c>
      <c r="E350" s="36">
        <v>197.95000000000005</v>
      </c>
      <c r="F350" s="36">
        <v>194.85000000000002</v>
      </c>
      <c r="G350" s="36">
        <v>192.85000000000005</v>
      </c>
      <c r="H350" s="36">
        <v>203.05000000000004</v>
      </c>
      <c r="I350" s="36">
        <v>205.04999999999998</v>
      </c>
      <c r="J350" s="36">
        <v>208.15000000000003</v>
      </c>
      <c r="K350" s="31">
        <v>201.95</v>
      </c>
      <c r="L350" s="31">
        <v>196.85</v>
      </c>
      <c r="M350" s="31">
        <v>228.63981000000001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323.35000000000002</v>
      </c>
      <c r="D351" s="36">
        <v>324.53333333333336</v>
      </c>
      <c r="E351" s="36">
        <v>318.56666666666672</v>
      </c>
      <c r="F351" s="36">
        <v>313.78333333333336</v>
      </c>
      <c r="G351" s="36">
        <v>307.81666666666672</v>
      </c>
      <c r="H351" s="36">
        <v>329.31666666666672</v>
      </c>
      <c r="I351" s="36">
        <v>335.2833333333333</v>
      </c>
      <c r="J351" s="36">
        <v>340.06666666666672</v>
      </c>
      <c r="K351" s="31">
        <v>330.5</v>
      </c>
      <c r="L351" s="31">
        <v>319.75</v>
      </c>
      <c r="M351" s="31">
        <v>28.06232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1280.95</v>
      </c>
      <c r="D352" s="36">
        <v>1286.4166666666667</v>
      </c>
      <c r="E352" s="36">
        <v>1227.1333333333334</v>
      </c>
      <c r="F352" s="36">
        <v>1173.3166666666666</v>
      </c>
      <c r="G352" s="36">
        <v>1114.0333333333333</v>
      </c>
      <c r="H352" s="36">
        <v>1340.2333333333336</v>
      </c>
      <c r="I352" s="36">
        <v>1399.5166666666669</v>
      </c>
      <c r="J352" s="36">
        <v>1453.3333333333337</v>
      </c>
      <c r="K352" s="31">
        <v>1345.7</v>
      </c>
      <c r="L352" s="31">
        <v>1232.5999999999999</v>
      </c>
      <c r="M352" s="31">
        <v>41.54824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606.1</v>
      </c>
      <c r="D353" s="36">
        <v>604.86666666666667</v>
      </c>
      <c r="E353" s="36">
        <v>600.2833333333333</v>
      </c>
      <c r="F353" s="36">
        <v>594.46666666666658</v>
      </c>
      <c r="G353" s="36">
        <v>589.88333333333321</v>
      </c>
      <c r="H353" s="36">
        <v>610.68333333333339</v>
      </c>
      <c r="I353" s="36">
        <v>615.26666666666665</v>
      </c>
      <c r="J353" s="36">
        <v>621.08333333333348</v>
      </c>
      <c r="K353" s="31">
        <v>609.45000000000005</v>
      </c>
      <c r="L353" s="31">
        <v>599.04999999999995</v>
      </c>
      <c r="M353" s="31">
        <v>55.492699999999999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4360.75</v>
      </c>
      <c r="D354" s="36">
        <v>4304.6500000000005</v>
      </c>
      <c r="E354" s="36">
        <v>4234.3500000000013</v>
      </c>
      <c r="F354" s="36">
        <v>4107.9500000000007</v>
      </c>
      <c r="G354" s="36">
        <v>4037.6500000000015</v>
      </c>
      <c r="H354" s="36">
        <v>4431.0500000000011</v>
      </c>
      <c r="I354" s="36">
        <v>4501.3500000000004</v>
      </c>
      <c r="J354" s="36">
        <v>4627.7500000000009</v>
      </c>
      <c r="K354" s="31">
        <v>4374.95</v>
      </c>
      <c r="L354" s="31">
        <v>4178.25</v>
      </c>
      <c r="M354" s="31">
        <v>3.9908999999999999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216.85</v>
      </c>
      <c r="D355" s="36">
        <v>217.58333333333334</v>
      </c>
      <c r="E355" s="36">
        <v>215.16666666666669</v>
      </c>
      <c r="F355" s="36">
        <v>213.48333333333335</v>
      </c>
      <c r="G355" s="36">
        <v>211.06666666666669</v>
      </c>
      <c r="H355" s="36">
        <v>219.26666666666668</v>
      </c>
      <c r="I355" s="36">
        <v>221.68333333333337</v>
      </c>
      <c r="J355" s="36">
        <v>223.36666666666667</v>
      </c>
      <c r="K355" s="31">
        <v>220</v>
      </c>
      <c r="L355" s="31">
        <v>215.9</v>
      </c>
      <c r="M355" s="31">
        <v>5.7769899999999996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37852.300000000003</v>
      </c>
      <c r="D356" s="36">
        <v>37872.450000000004</v>
      </c>
      <c r="E356" s="36">
        <v>37658.900000000009</v>
      </c>
      <c r="F356" s="36">
        <v>37465.500000000007</v>
      </c>
      <c r="G356" s="36">
        <v>37251.950000000012</v>
      </c>
      <c r="H356" s="36">
        <v>38065.850000000006</v>
      </c>
      <c r="I356" s="36">
        <v>38279.400000000009</v>
      </c>
      <c r="J356" s="36">
        <v>38472.800000000003</v>
      </c>
      <c r="K356" s="31">
        <v>38086</v>
      </c>
      <c r="L356" s="31">
        <v>37679.050000000003</v>
      </c>
      <c r="M356" s="31">
        <v>0.26189000000000001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1568.4</v>
      </c>
      <c r="D357" s="36">
        <v>1567.1333333333332</v>
      </c>
      <c r="E357" s="36">
        <v>1553.2666666666664</v>
      </c>
      <c r="F357" s="36">
        <v>1538.1333333333332</v>
      </c>
      <c r="G357" s="36">
        <v>1524.2666666666664</v>
      </c>
      <c r="H357" s="36">
        <v>1582.2666666666664</v>
      </c>
      <c r="I357" s="36">
        <v>1596.1333333333332</v>
      </c>
      <c r="J357" s="36">
        <v>1611.2666666666664</v>
      </c>
      <c r="K357" s="31">
        <v>1581</v>
      </c>
      <c r="L357" s="31">
        <v>1552</v>
      </c>
      <c r="M357" s="31">
        <v>3.66073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789.35</v>
      </c>
      <c r="D358" s="36">
        <v>808.4</v>
      </c>
      <c r="E358" s="36">
        <v>762</v>
      </c>
      <c r="F358" s="36">
        <v>734.65</v>
      </c>
      <c r="G358" s="36">
        <v>688.25</v>
      </c>
      <c r="H358" s="36">
        <v>835.75</v>
      </c>
      <c r="I358" s="36">
        <v>882.14999999999986</v>
      </c>
      <c r="J358" s="36">
        <v>909.5</v>
      </c>
      <c r="K358" s="31">
        <v>854.8</v>
      </c>
      <c r="L358" s="31">
        <v>781.05</v>
      </c>
      <c r="M358" s="31">
        <v>12.666840000000001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265.5</v>
      </c>
      <c r="D359" s="36">
        <v>266.33333333333331</v>
      </c>
      <c r="E359" s="36">
        <v>263.16666666666663</v>
      </c>
      <c r="F359" s="36">
        <v>260.83333333333331</v>
      </c>
      <c r="G359" s="36">
        <v>257.66666666666663</v>
      </c>
      <c r="H359" s="36">
        <v>268.66666666666663</v>
      </c>
      <c r="I359" s="36">
        <v>271.83333333333326</v>
      </c>
      <c r="J359" s="36">
        <v>274.16666666666663</v>
      </c>
      <c r="K359" s="31">
        <v>269.5</v>
      </c>
      <c r="L359" s="31">
        <v>264</v>
      </c>
      <c r="M359" s="31">
        <v>46.617890000000003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7224.85</v>
      </c>
      <c r="D360" s="36">
        <v>7163.6333333333341</v>
      </c>
      <c r="E360" s="36">
        <v>6927.0166666666682</v>
      </c>
      <c r="F360" s="36">
        <v>6629.1833333333343</v>
      </c>
      <c r="G360" s="36">
        <v>6392.5666666666684</v>
      </c>
      <c r="H360" s="36">
        <v>7461.4666666666681</v>
      </c>
      <c r="I360" s="36">
        <v>7698.0833333333348</v>
      </c>
      <c r="J360" s="36">
        <v>7995.9166666666679</v>
      </c>
      <c r="K360" s="31">
        <v>7400.25</v>
      </c>
      <c r="L360" s="31">
        <v>6865.8</v>
      </c>
      <c r="M360" s="31">
        <v>14.61431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214.05</v>
      </c>
      <c r="D361" s="36">
        <v>214.5</v>
      </c>
      <c r="E361" s="36">
        <v>212.8</v>
      </c>
      <c r="F361" s="36">
        <v>211.55</v>
      </c>
      <c r="G361" s="36">
        <v>209.85000000000002</v>
      </c>
      <c r="H361" s="36">
        <v>215.75</v>
      </c>
      <c r="I361" s="36">
        <v>217.45</v>
      </c>
      <c r="J361" s="36">
        <v>218.7</v>
      </c>
      <c r="K361" s="31">
        <v>216.2</v>
      </c>
      <c r="L361" s="31">
        <v>213.25</v>
      </c>
      <c r="M361" s="31">
        <v>87.030540000000002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4199.6499999999996</v>
      </c>
      <c r="D362" s="36">
        <v>4179.9000000000005</v>
      </c>
      <c r="E362" s="36">
        <v>4144.7500000000009</v>
      </c>
      <c r="F362" s="36">
        <v>4089.8500000000004</v>
      </c>
      <c r="G362" s="36">
        <v>4054.7000000000007</v>
      </c>
      <c r="H362" s="36">
        <v>4234.8000000000011</v>
      </c>
      <c r="I362" s="36">
        <v>4269.9500000000007</v>
      </c>
      <c r="J362" s="36">
        <v>4324.8500000000013</v>
      </c>
      <c r="K362" s="31">
        <v>4215.05</v>
      </c>
      <c r="L362" s="31">
        <v>4125</v>
      </c>
      <c r="M362" s="31">
        <v>0.22885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2296.85</v>
      </c>
      <c r="D363" s="36">
        <v>2323.8333333333335</v>
      </c>
      <c r="E363" s="36">
        <v>2235.0166666666669</v>
      </c>
      <c r="F363" s="36">
        <v>2173.1833333333334</v>
      </c>
      <c r="G363" s="36">
        <v>2084.3666666666668</v>
      </c>
      <c r="H363" s="36">
        <v>2385.666666666667</v>
      </c>
      <c r="I363" s="36">
        <v>2474.4833333333336</v>
      </c>
      <c r="J363" s="36">
        <v>2536.3166666666671</v>
      </c>
      <c r="K363" s="31">
        <v>2412.65</v>
      </c>
      <c r="L363" s="31">
        <v>2262</v>
      </c>
      <c r="M363" s="31">
        <v>5.0122999999999998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3400.7</v>
      </c>
      <c r="D364" s="36">
        <v>3403.3333333333335</v>
      </c>
      <c r="E364" s="36">
        <v>3362.666666666667</v>
      </c>
      <c r="F364" s="36">
        <v>3324.6333333333337</v>
      </c>
      <c r="G364" s="36">
        <v>3283.9666666666672</v>
      </c>
      <c r="H364" s="36">
        <v>3441.3666666666668</v>
      </c>
      <c r="I364" s="36">
        <v>3482.0333333333338</v>
      </c>
      <c r="J364" s="36">
        <v>3520.0666666666666</v>
      </c>
      <c r="K364" s="31">
        <v>3444</v>
      </c>
      <c r="L364" s="31">
        <v>3365.3</v>
      </c>
      <c r="M364" s="31">
        <v>14.88926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2651.05</v>
      </c>
      <c r="D365" s="36">
        <v>2643.9833333333331</v>
      </c>
      <c r="E365" s="36">
        <v>2631.0166666666664</v>
      </c>
      <c r="F365" s="36">
        <v>2610.9833333333331</v>
      </c>
      <c r="G365" s="36">
        <v>2598.0166666666664</v>
      </c>
      <c r="H365" s="36">
        <v>2664.0166666666664</v>
      </c>
      <c r="I365" s="36">
        <v>2676.9833333333327</v>
      </c>
      <c r="J365" s="36">
        <v>2697.0166666666664</v>
      </c>
      <c r="K365" s="31">
        <v>2656.95</v>
      </c>
      <c r="L365" s="31">
        <v>2623.95</v>
      </c>
      <c r="M365" s="31">
        <v>5.1559900000000001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969.3</v>
      </c>
      <c r="D366" s="36">
        <v>966.09999999999991</v>
      </c>
      <c r="E366" s="36">
        <v>955.54999999999984</v>
      </c>
      <c r="F366" s="36">
        <v>941.8</v>
      </c>
      <c r="G366" s="36">
        <v>931.24999999999989</v>
      </c>
      <c r="H366" s="36">
        <v>979.8499999999998</v>
      </c>
      <c r="I366" s="36">
        <v>990.4</v>
      </c>
      <c r="J366" s="36">
        <v>1004.1499999999997</v>
      </c>
      <c r="K366" s="31">
        <v>976.65</v>
      </c>
      <c r="L366" s="31">
        <v>952.35</v>
      </c>
      <c r="M366" s="31">
        <v>35.274149999999999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125.9</v>
      </c>
      <c r="D367" s="36">
        <v>127.14999999999999</v>
      </c>
      <c r="E367" s="36">
        <v>124.35</v>
      </c>
      <c r="F367" s="36">
        <v>122.8</v>
      </c>
      <c r="G367" s="36">
        <v>120</v>
      </c>
      <c r="H367" s="36">
        <v>128.69999999999999</v>
      </c>
      <c r="I367" s="36">
        <v>131.49999999999997</v>
      </c>
      <c r="J367" s="36">
        <v>133.04999999999998</v>
      </c>
      <c r="K367" s="31">
        <v>129.94999999999999</v>
      </c>
      <c r="L367" s="31">
        <v>125.6</v>
      </c>
      <c r="M367" s="31">
        <v>36.341650000000001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803.4</v>
      </c>
      <c r="D368" s="36">
        <v>801.4666666666667</v>
      </c>
      <c r="E368" s="36">
        <v>787.93333333333339</v>
      </c>
      <c r="F368" s="36">
        <v>772.4666666666667</v>
      </c>
      <c r="G368" s="36">
        <v>758.93333333333339</v>
      </c>
      <c r="H368" s="36">
        <v>816.93333333333339</v>
      </c>
      <c r="I368" s="36">
        <v>830.4666666666667</v>
      </c>
      <c r="J368" s="36">
        <v>845.93333333333339</v>
      </c>
      <c r="K368" s="31">
        <v>815</v>
      </c>
      <c r="L368" s="31">
        <v>786</v>
      </c>
      <c r="M368" s="31">
        <v>3.4252400000000001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343.25</v>
      </c>
      <c r="D369" s="36">
        <v>345.2</v>
      </c>
      <c r="E369" s="36">
        <v>340.04999999999995</v>
      </c>
      <c r="F369" s="36">
        <v>336.84999999999997</v>
      </c>
      <c r="G369" s="36">
        <v>331.69999999999993</v>
      </c>
      <c r="H369" s="36">
        <v>348.4</v>
      </c>
      <c r="I369" s="36">
        <v>353.54999999999995</v>
      </c>
      <c r="J369" s="36">
        <v>356.75</v>
      </c>
      <c r="K369" s="31">
        <v>350.35</v>
      </c>
      <c r="L369" s="31">
        <v>342</v>
      </c>
      <c r="M369" s="31">
        <v>2.9816400000000001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1558</v>
      </c>
      <c r="D370" s="36">
        <v>1556.2833333333335</v>
      </c>
      <c r="E370" s="36">
        <v>1523.916666666667</v>
      </c>
      <c r="F370" s="36">
        <v>1489.8333333333335</v>
      </c>
      <c r="G370" s="36">
        <v>1457.4666666666669</v>
      </c>
      <c r="H370" s="36">
        <v>1590.366666666667</v>
      </c>
      <c r="I370" s="36">
        <v>1622.7333333333333</v>
      </c>
      <c r="J370" s="36">
        <v>1656.8166666666671</v>
      </c>
      <c r="K370" s="31">
        <v>1588.65</v>
      </c>
      <c r="L370" s="31">
        <v>1522.2</v>
      </c>
      <c r="M370" s="31">
        <v>0.99006000000000005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5670</v>
      </c>
      <c r="D371" s="36">
        <v>5663.75</v>
      </c>
      <c r="E371" s="36">
        <v>5627.5</v>
      </c>
      <c r="F371" s="36">
        <v>5585</v>
      </c>
      <c r="G371" s="36">
        <v>5548.75</v>
      </c>
      <c r="H371" s="36">
        <v>5706.25</v>
      </c>
      <c r="I371" s="36">
        <v>5742.5</v>
      </c>
      <c r="J371" s="36">
        <v>5785</v>
      </c>
      <c r="K371" s="31">
        <v>5700</v>
      </c>
      <c r="L371" s="31">
        <v>5621.25</v>
      </c>
      <c r="M371" s="31">
        <v>2.6797300000000002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1024.05</v>
      </c>
      <c r="D372" s="36">
        <v>1029.4333333333334</v>
      </c>
      <c r="E372" s="36">
        <v>1014.8666666666668</v>
      </c>
      <c r="F372" s="36">
        <v>1005.6833333333334</v>
      </c>
      <c r="G372" s="36">
        <v>991.11666666666679</v>
      </c>
      <c r="H372" s="36">
        <v>1038.6166666666668</v>
      </c>
      <c r="I372" s="36">
        <v>1053.1833333333334</v>
      </c>
      <c r="J372" s="36">
        <v>1062.3666666666668</v>
      </c>
      <c r="K372" s="31">
        <v>1044</v>
      </c>
      <c r="L372" s="31">
        <v>1020.25</v>
      </c>
      <c r="M372" s="31">
        <v>0.95296000000000003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439.65</v>
      </c>
      <c r="D373" s="36">
        <v>438.56666666666666</v>
      </c>
      <c r="E373" s="36">
        <v>433.58333333333331</v>
      </c>
      <c r="F373" s="36">
        <v>427.51666666666665</v>
      </c>
      <c r="G373" s="36">
        <v>422.5333333333333</v>
      </c>
      <c r="H373" s="36">
        <v>444.63333333333333</v>
      </c>
      <c r="I373" s="36">
        <v>449.61666666666667</v>
      </c>
      <c r="J373" s="36">
        <v>455.68333333333334</v>
      </c>
      <c r="K373" s="31">
        <v>443.55</v>
      </c>
      <c r="L373" s="31">
        <v>432.5</v>
      </c>
      <c r="M373" s="31">
        <v>76.386570000000006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412.3</v>
      </c>
      <c r="D374" s="36">
        <v>416.2</v>
      </c>
      <c r="E374" s="36">
        <v>406.09999999999997</v>
      </c>
      <c r="F374" s="36">
        <v>399.9</v>
      </c>
      <c r="G374" s="36">
        <v>389.79999999999995</v>
      </c>
      <c r="H374" s="36">
        <v>422.4</v>
      </c>
      <c r="I374" s="36">
        <v>432.5</v>
      </c>
      <c r="J374" s="36">
        <v>438.7</v>
      </c>
      <c r="K374" s="31">
        <v>426.3</v>
      </c>
      <c r="L374" s="31">
        <v>410</v>
      </c>
      <c r="M374" s="31">
        <v>197.59589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237.35</v>
      </c>
      <c r="D375" s="36">
        <v>234.20000000000002</v>
      </c>
      <c r="E375" s="36">
        <v>230.30000000000004</v>
      </c>
      <c r="F375" s="36">
        <v>223.25000000000003</v>
      </c>
      <c r="G375" s="36">
        <v>219.35000000000005</v>
      </c>
      <c r="H375" s="36">
        <v>241.25000000000003</v>
      </c>
      <c r="I375" s="36">
        <v>245.15</v>
      </c>
      <c r="J375" s="36">
        <v>252.20000000000002</v>
      </c>
      <c r="K375" s="31">
        <v>238.1</v>
      </c>
      <c r="L375" s="31">
        <v>227.15</v>
      </c>
      <c r="M375" s="31">
        <v>413.4169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542.75</v>
      </c>
      <c r="D376" s="36">
        <v>541.25</v>
      </c>
      <c r="E376" s="36">
        <v>535.6</v>
      </c>
      <c r="F376" s="36">
        <v>528.45000000000005</v>
      </c>
      <c r="G376" s="36">
        <v>522.80000000000007</v>
      </c>
      <c r="H376" s="36">
        <v>548.4</v>
      </c>
      <c r="I376" s="36">
        <v>554.05000000000007</v>
      </c>
      <c r="J376" s="36">
        <v>561.19999999999993</v>
      </c>
      <c r="K376" s="31">
        <v>546.9</v>
      </c>
      <c r="L376" s="31">
        <v>534.1</v>
      </c>
      <c r="M376" s="31">
        <v>15.302569999999999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1113.9000000000001</v>
      </c>
      <c r="D377" s="36">
        <v>1129.5</v>
      </c>
      <c r="E377" s="36">
        <v>1089.4000000000001</v>
      </c>
      <c r="F377" s="36">
        <v>1064.9000000000001</v>
      </c>
      <c r="G377" s="36">
        <v>1024.8000000000002</v>
      </c>
      <c r="H377" s="36">
        <v>1154</v>
      </c>
      <c r="I377" s="36">
        <v>1194.0999999999999</v>
      </c>
      <c r="J377" s="36">
        <v>1218.5999999999999</v>
      </c>
      <c r="K377" s="31">
        <v>1169.5999999999999</v>
      </c>
      <c r="L377" s="31">
        <v>1105</v>
      </c>
      <c r="M377" s="31">
        <v>18.391739999999999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705.15</v>
      </c>
      <c r="D378" s="36">
        <v>709.35</v>
      </c>
      <c r="E378" s="36">
        <v>697.80000000000007</v>
      </c>
      <c r="F378" s="36">
        <v>690.45</v>
      </c>
      <c r="G378" s="36">
        <v>678.90000000000009</v>
      </c>
      <c r="H378" s="36">
        <v>716.7</v>
      </c>
      <c r="I378" s="36">
        <v>728.25</v>
      </c>
      <c r="J378" s="36">
        <v>735.6</v>
      </c>
      <c r="K378" s="31">
        <v>720.9</v>
      </c>
      <c r="L378" s="31">
        <v>702</v>
      </c>
      <c r="M378" s="31">
        <v>2.1103999999999998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181.4</v>
      </c>
      <c r="D379" s="36">
        <v>181.96666666666667</v>
      </c>
      <c r="E379" s="36">
        <v>180.18333333333334</v>
      </c>
      <c r="F379" s="36">
        <v>178.96666666666667</v>
      </c>
      <c r="G379" s="36">
        <v>177.18333333333334</v>
      </c>
      <c r="H379" s="36">
        <v>183.18333333333334</v>
      </c>
      <c r="I379" s="36">
        <v>184.9666666666667</v>
      </c>
      <c r="J379" s="36">
        <v>186.18333333333334</v>
      </c>
      <c r="K379" s="31">
        <v>183.75</v>
      </c>
      <c r="L379" s="31">
        <v>180.75</v>
      </c>
      <c r="M379" s="31">
        <v>3.8826200000000002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17478.95</v>
      </c>
      <c r="D380" s="36">
        <v>17407.149999999998</v>
      </c>
      <c r="E380" s="36">
        <v>17258.849999999995</v>
      </c>
      <c r="F380" s="36">
        <v>17038.749999999996</v>
      </c>
      <c r="G380" s="36">
        <v>16890.449999999993</v>
      </c>
      <c r="H380" s="36">
        <v>17627.249999999996</v>
      </c>
      <c r="I380" s="36">
        <v>17775.55</v>
      </c>
      <c r="J380" s="36">
        <v>17995.649999999998</v>
      </c>
      <c r="K380" s="31">
        <v>17555.45</v>
      </c>
      <c r="L380" s="31">
        <v>17187.05</v>
      </c>
      <c r="M380" s="31">
        <v>5.4339999999999999E-2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91.25</v>
      </c>
      <c r="D381" s="36">
        <v>90.95</v>
      </c>
      <c r="E381" s="36">
        <v>89.9</v>
      </c>
      <c r="F381" s="36">
        <v>88.55</v>
      </c>
      <c r="G381" s="36">
        <v>87.5</v>
      </c>
      <c r="H381" s="36">
        <v>92.300000000000011</v>
      </c>
      <c r="I381" s="36">
        <v>93.35</v>
      </c>
      <c r="J381" s="36">
        <v>94.700000000000017</v>
      </c>
      <c r="K381" s="31">
        <v>92</v>
      </c>
      <c r="L381" s="31">
        <v>89.6</v>
      </c>
      <c r="M381" s="31">
        <v>573.82725000000005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1776</v>
      </c>
      <c r="D382" s="36">
        <v>1779</v>
      </c>
      <c r="E382" s="36">
        <v>1753</v>
      </c>
      <c r="F382" s="36">
        <v>1730</v>
      </c>
      <c r="G382" s="36">
        <v>1704</v>
      </c>
      <c r="H382" s="36">
        <v>1802</v>
      </c>
      <c r="I382" s="36">
        <v>1828</v>
      </c>
      <c r="J382" s="36">
        <v>1851</v>
      </c>
      <c r="K382" s="31">
        <v>1805</v>
      </c>
      <c r="L382" s="31">
        <v>1756</v>
      </c>
      <c r="M382" s="31">
        <v>8.0469000000000008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494.75</v>
      </c>
      <c r="D383" s="36">
        <v>493.45</v>
      </c>
      <c r="E383" s="36">
        <v>490.09999999999997</v>
      </c>
      <c r="F383" s="36">
        <v>485.45</v>
      </c>
      <c r="G383" s="36">
        <v>482.09999999999997</v>
      </c>
      <c r="H383" s="36">
        <v>498.09999999999997</v>
      </c>
      <c r="I383" s="36">
        <v>501.45</v>
      </c>
      <c r="J383" s="36">
        <v>506.09999999999997</v>
      </c>
      <c r="K383" s="31">
        <v>496.8</v>
      </c>
      <c r="L383" s="31">
        <v>488.8</v>
      </c>
      <c r="M383" s="31">
        <v>2.39547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1611.4</v>
      </c>
      <c r="D384" s="36">
        <v>1625.8</v>
      </c>
      <c r="E384" s="36">
        <v>1581.6</v>
      </c>
      <c r="F384" s="36">
        <v>1551.8</v>
      </c>
      <c r="G384" s="36">
        <v>1507.6</v>
      </c>
      <c r="H384" s="36">
        <v>1655.6</v>
      </c>
      <c r="I384" s="36">
        <v>1699.8000000000002</v>
      </c>
      <c r="J384" s="36">
        <v>1729.6</v>
      </c>
      <c r="K384" s="31">
        <v>1670</v>
      </c>
      <c r="L384" s="31">
        <v>1596</v>
      </c>
      <c r="M384" s="31">
        <v>2.149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183.15</v>
      </c>
      <c r="D385" s="36">
        <v>183.7833333333333</v>
      </c>
      <c r="E385" s="36">
        <v>180.56666666666661</v>
      </c>
      <c r="F385" s="36">
        <v>177.98333333333329</v>
      </c>
      <c r="G385" s="36">
        <v>174.76666666666659</v>
      </c>
      <c r="H385" s="36">
        <v>186.36666666666662</v>
      </c>
      <c r="I385" s="36">
        <v>189.58333333333331</v>
      </c>
      <c r="J385" s="36">
        <v>192.16666666666663</v>
      </c>
      <c r="K385" s="31">
        <v>187</v>
      </c>
      <c r="L385" s="31">
        <v>181.2</v>
      </c>
      <c r="M385" s="31">
        <v>330.11786999999998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150.05000000000001</v>
      </c>
      <c r="D386" s="36">
        <v>150.13333333333333</v>
      </c>
      <c r="E386" s="36">
        <v>147.56666666666666</v>
      </c>
      <c r="F386" s="36">
        <v>145.08333333333334</v>
      </c>
      <c r="G386" s="36">
        <v>142.51666666666668</v>
      </c>
      <c r="H386" s="36">
        <v>152.61666666666665</v>
      </c>
      <c r="I386" s="36">
        <v>155.18333333333331</v>
      </c>
      <c r="J386" s="36">
        <v>157.66666666666663</v>
      </c>
      <c r="K386" s="31">
        <v>152.69999999999999</v>
      </c>
      <c r="L386" s="31">
        <v>147.65</v>
      </c>
      <c r="M386" s="31">
        <v>58.611359999999998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1125.6500000000001</v>
      </c>
      <c r="D387" s="36">
        <v>1127.7666666666667</v>
      </c>
      <c r="E387" s="36">
        <v>1119.1333333333332</v>
      </c>
      <c r="F387" s="36">
        <v>1112.6166666666666</v>
      </c>
      <c r="G387" s="36">
        <v>1103.9833333333331</v>
      </c>
      <c r="H387" s="36">
        <v>1134.2833333333333</v>
      </c>
      <c r="I387" s="36">
        <v>1142.916666666667</v>
      </c>
      <c r="J387" s="36">
        <v>1149.4333333333334</v>
      </c>
      <c r="K387" s="31">
        <v>1136.4000000000001</v>
      </c>
      <c r="L387" s="31">
        <v>1121.25</v>
      </c>
      <c r="M387" s="31">
        <v>0.72263999999999995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366.1</v>
      </c>
      <c r="D388" s="36">
        <v>363.81666666666661</v>
      </c>
      <c r="E388" s="36">
        <v>353.43333333333322</v>
      </c>
      <c r="F388" s="36">
        <v>340.76666666666659</v>
      </c>
      <c r="G388" s="36">
        <v>330.38333333333321</v>
      </c>
      <c r="H388" s="36">
        <v>376.48333333333323</v>
      </c>
      <c r="I388" s="36">
        <v>386.86666666666667</v>
      </c>
      <c r="J388" s="36">
        <v>399.53333333333325</v>
      </c>
      <c r="K388" s="31">
        <v>374.2</v>
      </c>
      <c r="L388" s="31">
        <v>351.15</v>
      </c>
      <c r="M388" s="31">
        <v>16.043299999999999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253.3</v>
      </c>
      <c r="D389" s="36">
        <v>254.83333333333334</v>
      </c>
      <c r="E389" s="36">
        <v>250.9666666666667</v>
      </c>
      <c r="F389" s="36">
        <v>248.63333333333335</v>
      </c>
      <c r="G389" s="36">
        <v>244.76666666666671</v>
      </c>
      <c r="H389" s="36">
        <v>257.16666666666669</v>
      </c>
      <c r="I389" s="36">
        <v>261.0333333333333</v>
      </c>
      <c r="J389" s="36">
        <v>263.36666666666667</v>
      </c>
      <c r="K389" s="31">
        <v>258.7</v>
      </c>
      <c r="L389" s="31">
        <v>252.5</v>
      </c>
      <c r="M389" s="31">
        <v>10.347910000000001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157.19999999999999</v>
      </c>
      <c r="D390" s="36">
        <v>158.36666666666667</v>
      </c>
      <c r="E390" s="36">
        <v>154.83333333333334</v>
      </c>
      <c r="F390" s="36">
        <v>152.46666666666667</v>
      </c>
      <c r="G390" s="36">
        <v>148.93333333333334</v>
      </c>
      <c r="H390" s="36">
        <v>160.73333333333335</v>
      </c>
      <c r="I390" s="36">
        <v>164.26666666666665</v>
      </c>
      <c r="J390" s="36">
        <v>166.63333333333335</v>
      </c>
      <c r="K390" s="31">
        <v>161.9</v>
      </c>
      <c r="L390" s="31">
        <v>156</v>
      </c>
      <c r="M390" s="31">
        <v>118.78483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3487.95</v>
      </c>
      <c r="D391" s="36">
        <v>3482.8333333333335</v>
      </c>
      <c r="E391" s="36">
        <v>3387.0666666666671</v>
      </c>
      <c r="F391" s="36">
        <v>3286.1833333333334</v>
      </c>
      <c r="G391" s="36">
        <v>3190.416666666667</v>
      </c>
      <c r="H391" s="36">
        <v>3583.7166666666672</v>
      </c>
      <c r="I391" s="36">
        <v>3679.4833333333336</v>
      </c>
      <c r="J391" s="36">
        <v>3780.3666666666672</v>
      </c>
      <c r="K391" s="31">
        <v>3578.6</v>
      </c>
      <c r="L391" s="31">
        <v>3381.95</v>
      </c>
      <c r="M391" s="31">
        <v>1.6306799999999999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81.849999999999994</v>
      </c>
      <c r="D392" s="36">
        <v>82.3</v>
      </c>
      <c r="E392" s="36">
        <v>79</v>
      </c>
      <c r="F392" s="36">
        <v>76.150000000000006</v>
      </c>
      <c r="G392" s="36">
        <v>72.850000000000009</v>
      </c>
      <c r="H392" s="36">
        <v>85.149999999999991</v>
      </c>
      <c r="I392" s="36">
        <v>88.449999999999974</v>
      </c>
      <c r="J392" s="36">
        <v>91.299999999999983</v>
      </c>
      <c r="K392" s="31">
        <v>85.6</v>
      </c>
      <c r="L392" s="31">
        <v>79.45</v>
      </c>
      <c r="M392" s="31">
        <v>159.22460000000001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1769.25</v>
      </c>
      <c r="D393" s="36">
        <v>1769.0833333333333</v>
      </c>
      <c r="E393" s="36">
        <v>1756.1666666666665</v>
      </c>
      <c r="F393" s="36">
        <v>1743.0833333333333</v>
      </c>
      <c r="G393" s="36">
        <v>1730.1666666666665</v>
      </c>
      <c r="H393" s="36">
        <v>1782.1666666666665</v>
      </c>
      <c r="I393" s="36">
        <v>1795.083333333333</v>
      </c>
      <c r="J393" s="36">
        <v>1808.1666666666665</v>
      </c>
      <c r="K393" s="31">
        <v>1782</v>
      </c>
      <c r="L393" s="31">
        <v>1756</v>
      </c>
      <c r="M393" s="31">
        <v>4.1324500000000004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292.45</v>
      </c>
      <c r="D394" s="36">
        <v>288.83333333333331</v>
      </c>
      <c r="E394" s="36">
        <v>283.96666666666664</v>
      </c>
      <c r="F394" s="36">
        <v>275.48333333333335</v>
      </c>
      <c r="G394" s="36">
        <v>270.61666666666667</v>
      </c>
      <c r="H394" s="36">
        <v>297.31666666666661</v>
      </c>
      <c r="I394" s="36">
        <v>302.18333333333328</v>
      </c>
      <c r="J394" s="36">
        <v>310.66666666666657</v>
      </c>
      <c r="K394" s="31">
        <v>293.7</v>
      </c>
      <c r="L394" s="31">
        <v>280.35000000000002</v>
      </c>
      <c r="M394" s="31">
        <v>114.20263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431.85</v>
      </c>
      <c r="D395" s="36">
        <v>433.41666666666669</v>
      </c>
      <c r="E395" s="36">
        <v>422.08333333333337</v>
      </c>
      <c r="F395" s="36">
        <v>412.31666666666666</v>
      </c>
      <c r="G395" s="36">
        <v>400.98333333333335</v>
      </c>
      <c r="H395" s="36">
        <v>443.18333333333339</v>
      </c>
      <c r="I395" s="36">
        <v>454.51666666666677</v>
      </c>
      <c r="J395" s="36">
        <v>464.28333333333342</v>
      </c>
      <c r="K395" s="31">
        <v>444.75</v>
      </c>
      <c r="L395" s="31">
        <v>423.65</v>
      </c>
      <c r="M395" s="31">
        <v>206.31949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175.4</v>
      </c>
      <c r="D396" s="36">
        <v>174.86666666666665</v>
      </c>
      <c r="E396" s="36">
        <v>173.73333333333329</v>
      </c>
      <c r="F396" s="36">
        <v>172.06666666666663</v>
      </c>
      <c r="G396" s="36">
        <v>170.93333333333328</v>
      </c>
      <c r="H396" s="36">
        <v>176.5333333333333</v>
      </c>
      <c r="I396" s="36">
        <v>177.66666666666669</v>
      </c>
      <c r="J396" s="36">
        <v>179.33333333333331</v>
      </c>
      <c r="K396" s="31">
        <v>176</v>
      </c>
      <c r="L396" s="31">
        <v>173.2</v>
      </c>
      <c r="M396" s="31">
        <v>23.99644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911.15</v>
      </c>
      <c r="D397" s="36">
        <v>914.08333333333337</v>
      </c>
      <c r="E397" s="36">
        <v>905.61666666666679</v>
      </c>
      <c r="F397" s="36">
        <v>900.08333333333337</v>
      </c>
      <c r="G397" s="36">
        <v>891.61666666666679</v>
      </c>
      <c r="H397" s="36">
        <v>919.61666666666679</v>
      </c>
      <c r="I397" s="36">
        <v>928.08333333333326</v>
      </c>
      <c r="J397" s="36">
        <v>933.61666666666679</v>
      </c>
      <c r="K397" s="31">
        <v>922.55</v>
      </c>
      <c r="L397" s="31">
        <v>908.55</v>
      </c>
      <c r="M397" s="31">
        <v>0.74251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2495.6</v>
      </c>
      <c r="D398" s="36">
        <v>2488.5500000000002</v>
      </c>
      <c r="E398" s="36">
        <v>2477.1000000000004</v>
      </c>
      <c r="F398" s="36">
        <v>2458.6000000000004</v>
      </c>
      <c r="G398" s="36">
        <v>2447.1500000000005</v>
      </c>
      <c r="H398" s="36">
        <v>2507.0500000000002</v>
      </c>
      <c r="I398" s="36">
        <v>2518.5</v>
      </c>
      <c r="J398" s="36">
        <v>2537</v>
      </c>
      <c r="K398" s="31">
        <v>2500</v>
      </c>
      <c r="L398" s="31">
        <v>2470.0500000000002</v>
      </c>
      <c r="M398" s="31">
        <v>79.660759999999996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113.15</v>
      </c>
      <c r="D399" s="36">
        <v>113.78333333333335</v>
      </c>
      <c r="E399" s="36">
        <v>112.16666666666669</v>
      </c>
      <c r="F399" s="36">
        <v>111.18333333333334</v>
      </c>
      <c r="G399" s="36">
        <v>109.56666666666668</v>
      </c>
      <c r="H399" s="36">
        <v>114.76666666666669</v>
      </c>
      <c r="I399" s="36">
        <v>116.38333333333334</v>
      </c>
      <c r="J399" s="36">
        <v>117.3666666666667</v>
      </c>
      <c r="K399" s="31">
        <v>115.4</v>
      </c>
      <c r="L399" s="31">
        <v>112.8</v>
      </c>
      <c r="M399" s="31">
        <v>16.082429999999999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760.85</v>
      </c>
      <c r="D400" s="36">
        <v>761.61666666666667</v>
      </c>
      <c r="E400" s="36">
        <v>753.33333333333337</v>
      </c>
      <c r="F400" s="36">
        <v>745.81666666666672</v>
      </c>
      <c r="G400" s="36">
        <v>737.53333333333342</v>
      </c>
      <c r="H400" s="36">
        <v>769.13333333333333</v>
      </c>
      <c r="I400" s="36">
        <v>777.41666666666663</v>
      </c>
      <c r="J400" s="36">
        <v>784.93333333333328</v>
      </c>
      <c r="K400" s="31">
        <v>769.9</v>
      </c>
      <c r="L400" s="31">
        <v>754.1</v>
      </c>
      <c r="M400" s="31">
        <v>1.37747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515.6</v>
      </c>
      <c r="D401" s="36">
        <v>518.43333333333339</v>
      </c>
      <c r="E401" s="36">
        <v>511.16666666666674</v>
      </c>
      <c r="F401" s="36">
        <v>506.73333333333335</v>
      </c>
      <c r="G401" s="36">
        <v>499.4666666666667</v>
      </c>
      <c r="H401" s="36">
        <v>522.86666666666679</v>
      </c>
      <c r="I401" s="36">
        <v>530.13333333333344</v>
      </c>
      <c r="J401" s="36">
        <v>534.56666666666683</v>
      </c>
      <c r="K401" s="31">
        <v>525.70000000000005</v>
      </c>
      <c r="L401" s="31">
        <v>514</v>
      </c>
      <c r="M401" s="31">
        <v>15.7719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819.4</v>
      </c>
      <c r="D402" s="36">
        <v>816.13333333333333</v>
      </c>
      <c r="E402" s="36">
        <v>809.26666666666665</v>
      </c>
      <c r="F402" s="36">
        <v>799.13333333333333</v>
      </c>
      <c r="G402" s="36">
        <v>792.26666666666665</v>
      </c>
      <c r="H402" s="36">
        <v>826.26666666666665</v>
      </c>
      <c r="I402" s="36">
        <v>833.13333333333321</v>
      </c>
      <c r="J402" s="36">
        <v>843.26666666666665</v>
      </c>
      <c r="K402" s="31">
        <v>823</v>
      </c>
      <c r="L402" s="31">
        <v>806</v>
      </c>
      <c r="M402" s="31">
        <v>0.92396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1613.05</v>
      </c>
      <c r="D403" s="36">
        <v>1606.7333333333336</v>
      </c>
      <c r="E403" s="36">
        <v>1592.4666666666672</v>
      </c>
      <c r="F403" s="36">
        <v>1571.8833333333337</v>
      </c>
      <c r="G403" s="36">
        <v>1557.6166666666672</v>
      </c>
      <c r="H403" s="36">
        <v>1627.3166666666671</v>
      </c>
      <c r="I403" s="36">
        <v>1641.5833333333335</v>
      </c>
      <c r="J403" s="36">
        <v>1662.166666666667</v>
      </c>
      <c r="K403" s="31">
        <v>1621</v>
      </c>
      <c r="L403" s="31">
        <v>1586.15</v>
      </c>
      <c r="M403" s="31">
        <v>5.1933199999999999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98.25</v>
      </c>
      <c r="D404" s="36">
        <v>98.649999999999991</v>
      </c>
      <c r="E404" s="36">
        <v>97.399999999999977</v>
      </c>
      <c r="F404" s="36">
        <v>96.549999999999983</v>
      </c>
      <c r="G404" s="36">
        <v>95.299999999999969</v>
      </c>
      <c r="H404" s="36">
        <v>99.499999999999986</v>
      </c>
      <c r="I404" s="36">
        <v>100.75000000000001</v>
      </c>
      <c r="J404" s="36">
        <v>101.6</v>
      </c>
      <c r="K404" s="31">
        <v>99.9</v>
      </c>
      <c r="L404" s="31">
        <v>97.8</v>
      </c>
      <c r="M404" s="31">
        <v>169.50337999999999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8045.95</v>
      </c>
      <c r="D405" s="36">
        <v>8057.7666666666673</v>
      </c>
      <c r="E405" s="36">
        <v>7910.5333333333347</v>
      </c>
      <c r="F405" s="36">
        <v>7775.1166666666677</v>
      </c>
      <c r="G405" s="36">
        <v>7627.883333333335</v>
      </c>
      <c r="H405" s="36">
        <v>8193.1833333333343</v>
      </c>
      <c r="I405" s="36">
        <v>8340.4166666666661</v>
      </c>
      <c r="J405" s="36">
        <v>8475.8333333333339</v>
      </c>
      <c r="K405" s="31">
        <v>8205</v>
      </c>
      <c r="L405" s="31">
        <v>7922.35</v>
      </c>
      <c r="M405" s="31">
        <v>0.20688999999999999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1409.15</v>
      </c>
      <c r="D406" s="36">
        <v>1413.05</v>
      </c>
      <c r="E406" s="36">
        <v>1401.1</v>
      </c>
      <c r="F406" s="36">
        <v>1393.05</v>
      </c>
      <c r="G406" s="36">
        <v>1381.1</v>
      </c>
      <c r="H406" s="36">
        <v>1421.1</v>
      </c>
      <c r="I406" s="36">
        <v>1433.0500000000002</v>
      </c>
      <c r="J406" s="36">
        <v>1441.1</v>
      </c>
      <c r="K406" s="31">
        <v>1425</v>
      </c>
      <c r="L406" s="31">
        <v>1405</v>
      </c>
      <c r="M406" s="31">
        <v>0.36862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776.35</v>
      </c>
      <c r="D407" s="36">
        <v>775.41666666666663</v>
      </c>
      <c r="E407" s="36">
        <v>770.93333333333328</v>
      </c>
      <c r="F407" s="36">
        <v>765.51666666666665</v>
      </c>
      <c r="G407" s="36">
        <v>761.0333333333333</v>
      </c>
      <c r="H407" s="36">
        <v>780.83333333333326</v>
      </c>
      <c r="I407" s="36">
        <v>785.31666666666661</v>
      </c>
      <c r="J407" s="36">
        <v>790.73333333333323</v>
      </c>
      <c r="K407" s="31">
        <v>779.9</v>
      </c>
      <c r="L407" s="31">
        <v>770</v>
      </c>
      <c r="M407" s="31">
        <v>22.016909999999999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1452.5</v>
      </c>
      <c r="D408" s="36">
        <v>1462.0333333333335</v>
      </c>
      <c r="E408" s="36">
        <v>1439.0666666666671</v>
      </c>
      <c r="F408" s="36">
        <v>1425.6333333333334</v>
      </c>
      <c r="G408" s="36">
        <v>1402.666666666667</v>
      </c>
      <c r="H408" s="36">
        <v>1475.4666666666672</v>
      </c>
      <c r="I408" s="36">
        <v>1498.4333333333338</v>
      </c>
      <c r="J408" s="36">
        <v>1511.8666666666672</v>
      </c>
      <c r="K408" s="31">
        <v>1485</v>
      </c>
      <c r="L408" s="31">
        <v>1448.6</v>
      </c>
      <c r="M408" s="31">
        <v>14.827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3052.35</v>
      </c>
      <c r="D409" s="36">
        <v>3059.3666666666663</v>
      </c>
      <c r="E409" s="36">
        <v>3038.0333333333328</v>
      </c>
      <c r="F409" s="36">
        <v>3023.7166666666667</v>
      </c>
      <c r="G409" s="36">
        <v>3002.3833333333332</v>
      </c>
      <c r="H409" s="36">
        <v>3073.6833333333325</v>
      </c>
      <c r="I409" s="36">
        <v>3095.0166666666655</v>
      </c>
      <c r="J409" s="36">
        <v>3109.3333333333321</v>
      </c>
      <c r="K409" s="31">
        <v>3080.7</v>
      </c>
      <c r="L409" s="31">
        <v>3045.05</v>
      </c>
      <c r="M409" s="31">
        <v>0.59677999999999998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430.8</v>
      </c>
      <c r="D410" s="36">
        <v>429.98333333333335</v>
      </c>
      <c r="E410" s="36">
        <v>424.81666666666672</v>
      </c>
      <c r="F410" s="36">
        <v>418.83333333333337</v>
      </c>
      <c r="G410" s="36">
        <v>413.66666666666674</v>
      </c>
      <c r="H410" s="36">
        <v>435.9666666666667</v>
      </c>
      <c r="I410" s="36">
        <v>441.13333333333333</v>
      </c>
      <c r="J410" s="36">
        <v>447.11666666666667</v>
      </c>
      <c r="K410" s="31">
        <v>435.15</v>
      </c>
      <c r="L410" s="31">
        <v>424</v>
      </c>
      <c r="M410" s="31">
        <v>0.87214000000000003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697.15</v>
      </c>
      <c r="D411" s="36">
        <v>701.55000000000007</v>
      </c>
      <c r="E411" s="36">
        <v>688.10000000000014</v>
      </c>
      <c r="F411" s="36">
        <v>679.05000000000007</v>
      </c>
      <c r="G411" s="36">
        <v>665.60000000000014</v>
      </c>
      <c r="H411" s="36">
        <v>710.60000000000014</v>
      </c>
      <c r="I411" s="36">
        <v>724.05000000000018</v>
      </c>
      <c r="J411" s="36">
        <v>733.10000000000014</v>
      </c>
      <c r="K411" s="31">
        <v>715</v>
      </c>
      <c r="L411" s="31">
        <v>692.5</v>
      </c>
      <c r="M411" s="31">
        <v>0.46544000000000002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28758.9</v>
      </c>
      <c r="D412" s="36">
        <v>28798.850000000002</v>
      </c>
      <c r="E412" s="36">
        <v>28600.050000000003</v>
      </c>
      <c r="F412" s="36">
        <v>28441.200000000001</v>
      </c>
      <c r="G412" s="36">
        <v>28242.400000000001</v>
      </c>
      <c r="H412" s="36">
        <v>28957.700000000004</v>
      </c>
      <c r="I412" s="36">
        <v>29156.5</v>
      </c>
      <c r="J412" s="36">
        <v>29315.350000000006</v>
      </c>
      <c r="K412" s="31">
        <v>28997.65</v>
      </c>
      <c r="L412" s="31">
        <v>28640</v>
      </c>
      <c r="M412" s="31">
        <v>0.18437000000000001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46.8</v>
      </c>
      <c r="D413" s="36">
        <v>46.85</v>
      </c>
      <c r="E413" s="36">
        <v>46.6</v>
      </c>
      <c r="F413" s="36">
        <v>46.4</v>
      </c>
      <c r="G413" s="36">
        <v>46.15</v>
      </c>
      <c r="H413" s="36">
        <v>47.050000000000004</v>
      </c>
      <c r="I413" s="36">
        <v>47.300000000000004</v>
      </c>
      <c r="J413" s="36">
        <v>47.500000000000007</v>
      </c>
      <c r="K413" s="31">
        <v>47.1</v>
      </c>
      <c r="L413" s="31">
        <v>46.65</v>
      </c>
      <c r="M413" s="31">
        <v>60.179389999999998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2077.6999999999998</v>
      </c>
      <c r="D414" s="36">
        <v>2089.7999999999997</v>
      </c>
      <c r="E414" s="36">
        <v>2057.9999999999995</v>
      </c>
      <c r="F414" s="36">
        <v>2038.2999999999997</v>
      </c>
      <c r="G414" s="36">
        <v>2006.4999999999995</v>
      </c>
      <c r="H414" s="36">
        <v>2109.4999999999995</v>
      </c>
      <c r="I414" s="36">
        <v>2141.2999999999997</v>
      </c>
      <c r="J414" s="36">
        <v>2160.9999999999995</v>
      </c>
      <c r="K414" s="31">
        <v>2121.6</v>
      </c>
      <c r="L414" s="31">
        <v>2070.1</v>
      </c>
      <c r="M414" s="31">
        <v>22.456530000000001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513.1</v>
      </c>
      <c r="D415" s="36">
        <v>515.51666666666677</v>
      </c>
      <c r="E415" s="36">
        <v>507.58333333333348</v>
      </c>
      <c r="F415" s="36">
        <v>502.06666666666672</v>
      </c>
      <c r="G415" s="36">
        <v>494.13333333333344</v>
      </c>
      <c r="H415" s="36">
        <v>521.03333333333353</v>
      </c>
      <c r="I415" s="36">
        <v>528.9666666666667</v>
      </c>
      <c r="J415" s="36">
        <v>534.48333333333358</v>
      </c>
      <c r="K415" s="31">
        <v>523.45000000000005</v>
      </c>
      <c r="L415" s="31">
        <v>510</v>
      </c>
      <c r="M415" s="31">
        <v>7.4394099999999996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3907.3</v>
      </c>
      <c r="D416" s="36">
        <v>3908.8333333333335</v>
      </c>
      <c r="E416" s="36">
        <v>3862.666666666667</v>
      </c>
      <c r="F416" s="36">
        <v>3818.0333333333333</v>
      </c>
      <c r="G416" s="36">
        <v>3771.8666666666668</v>
      </c>
      <c r="H416" s="36">
        <v>3953.4666666666672</v>
      </c>
      <c r="I416" s="36">
        <v>3999.6333333333341</v>
      </c>
      <c r="J416" s="36">
        <v>4044.2666666666673</v>
      </c>
      <c r="K416" s="31">
        <v>3955</v>
      </c>
      <c r="L416" s="31">
        <v>3864.2</v>
      </c>
      <c r="M416" s="31">
        <v>3.7318199999999999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96.3</v>
      </c>
      <c r="D417" s="36">
        <v>97.466666666666654</v>
      </c>
      <c r="E417" s="36">
        <v>94.533333333333303</v>
      </c>
      <c r="F417" s="36">
        <v>92.766666666666652</v>
      </c>
      <c r="G417" s="36">
        <v>89.8333333333333</v>
      </c>
      <c r="H417" s="36">
        <v>99.233333333333306</v>
      </c>
      <c r="I417" s="36">
        <v>102.16666666666667</v>
      </c>
      <c r="J417" s="36">
        <v>103.93333333333331</v>
      </c>
      <c r="K417" s="31">
        <v>100.4</v>
      </c>
      <c r="L417" s="31">
        <v>95.7</v>
      </c>
      <c r="M417" s="31">
        <v>348.00115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4590.8999999999996</v>
      </c>
      <c r="D418" s="36">
        <v>4565.2166666666662</v>
      </c>
      <c r="E418" s="36">
        <v>4505.4333333333325</v>
      </c>
      <c r="F418" s="36">
        <v>4419.9666666666662</v>
      </c>
      <c r="G418" s="36">
        <v>4360.1833333333325</v>
      </c>
      <c r="H418" s="36">
        <v>4650.6833333333325</v>
      </c>
      <c r="I418" s="36">
        <v>4710.4666666666672</v>
      </c>
      <c r="J418" s="36">
        <v>4795.9333333333325</v>
      </c>
      <c r="K418" s="31">
        <v>4625</v>
      </c>
      <c r="L418" s="31">
        <v>4479.75</v>
      </c>
      <c r="M418" s="31">
        <v>0.31369000000000002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1019.85</v>
      </c>
      <c r="D419" s="36">
        <v>1021.6666666666666</v>
      </c>
      <c r="E419" s="36">
        <v>1011.3333333333333</v>
      </c>
      <c r="F419" s="36">
        <v>1002.8166666666666</v>
      </c>
      <c r="G419" s="36">
        <v>992.48333333333323</v>
      </c>
      <c r="H419" s="36">
        <v>1030.1833333333334</v>
      </c>
      <c r="I419" s="36">
        <v>1040.5166666666664</v>
      </c>
      <c r="J419" s="36">
        <v>1049.0333333333333</v>
      </c>
      <c r="K419" s="31">
        <v>1032</v>
      </c>
      <c r="L419" s="31">
        <v>1013.15</v>
      </c>
      <c r="M419" s="31">
        <v>5.1261099999999997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6884.9</v>
      </c>
      <c r="D420" s="36">
        <v>6861.6333333333341</v>
      </c>
      <c r="E420" s="36">
        <v>6793.2666666666682</v>
      </c>
      <c r="F420" s="36">
        <v>6701.6333333333341</v>
      </c>
      <c r="G420" s="36">
        <v>6633.2666666666682</v>
      </c>
      <c r="H420" s="36">
        <v>6953.2666666666682</v>
      </c>
      <c r="I420" s="36">
        <v>7021.633333333335</v>
      </c>
      <c r="J420" s="36">
        <v>7113.2666666666682</v>
      </c>
      <c r="K420" s="31">
        <v>6930</v>
      </c>
      <c r="L420" s="31">
        <v>6770</v>
      </c>
      <c r="M420" s="31">
        <v>1.24726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552.79999999999995</v>
      </c>
      <c r="D421" s="36">
        <v>554.65</v>
      </c>
      <c r="E421" s="36">
        <v>546.65</v>
      </c>
      <c r="F421" s="36">
        <v>540.5</v>
      </c>
      <c r="G421" s="36">
        <v>532.5</v>
      </c>
      <c r="H421" s="36">
        <v>560.79999999999995</v>
      </c>
      <c r="I421" s="36">
        <v>568.79999999999995</v>
      </c>
      <c r="J421" s="36">
        <v>574.94999999999993</v>
      </c>
      <c r="K421" s="31">
        <v>562.65</v>
      </c>
      <c r="L421" s="31">
        <v>548.5</v>
      </c>
      <c r="M421" s="31">
        <v>12.542389999999999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769.1</v>
      </c>
      <c r="D422" s="36">
        <v>775.73333333333323</v>
      </c>
      <c r="E422" s="36">
        <v>758.36666666666645</v>
      </c>
      <c r="F422" s="36">
        <v>747.63333333333321</v>
      </c>
      <c r="G422" s="36">
        <v>730.26666666666642</v>
      </c>
      <c r="H422" s="36">
        <v>786.46666666666647</v>
      </c>
      <c r="I422" s="36">
        <v>803.83333333333326</v>
      </c>
      <c r="J422" s="36">
        <v>814.56666666666649</v>
      </c>
      <c r="K422" s="31">
        <v>793.1</v>
      </c>
      <c r="L422" s="31">
        <v>765</v>
      </c>
      <c r="M422" s="31">
        <v>13.014720000000001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2439.75</v>
      </c>
      <c r="D423" s="36">
        <v>2443.9166666666665</v>
      </c>
      <c r="E423" s="36">
        <v>2410.833333333333</v>
      </c>
      <c r="F423" s="36">
        <v>2381.9166666666665</v>
      </c>
      <c r="G423" s="36">
        <v>2348.833333333333</v>
      </c>
      <c r="H423" s="36">
        <v>2472.833333333333</v>
      </c>
      <c r="I423" s="36">
        <v>2505.9166666666661</v>
      </c>
      <c r="J423" s="36">
        <v>2534.833333333333</v>
      </c>
      <c r="K423" s="31">
        <v>2477</v>
      </c>
      <c r="L423" s="31">
        <v>2415</v>
      </c>
      <c r="M423" s="31">
        <v>6.2169299999999996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545.15</v>
      </c>
      <c r="D424" s="36">
        <v>549.5333333333333</v>
      </c>
      <c r="E424" s="36">
        <v>539.86666666666656</v>
      </c>
      <c r="F424" s="36">
        <v>534.58333333333326</v>
      </c>
      <c r="G424" s="36">
        <v>524.91666666666652</v>
      </c>
      <c r="H424" s="36">
        <v>554.81666666666661</v>
      </c>
      <c r="I424" s="36">
        <v>564.48333333333335</v>
      </c>
      <c r="J424" s="36">
        <v>569.76666666666665</v>
      </c>
      <c r="K424" s="31">
        <v>559.20000000000005</v>
      </c>
      <c r="L424" s="31">
        <v>544.25</v>
      </c>
      <c r="M424" s="31">
        <v>10.612719999999999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648.25</v>
      </c>
      <c r="D425" s="36">
        <v>639.36666666666667</v>
      </c>
      <c r="E425" s="36">
        <v>628.73333333333335</v>
      </c>
      <c r="F425" s="36">
        <v>609.2166666666667</v>
      </c>
      <c r="G425" s="36">
        <v>598.58333333333337</v>
      </c>
      <c r="H425" s="36">
        <v>658.88333333333333</v>
      </c>
      <c r="I425" s="36">
        <v>669.51666666666677</v>
      </c>
      <c r="J425" s="36">
        <v>689.0333333333333</v>
      </c>
      <c r="K425" s="31">
        <v>650</v>
      </c>
      <c r="L425" s="31">
        <v>619.85</v>
      </c>
      <c r="M425" s="31">
        <v>298.13571999999999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111.45</v>
      </c>
      <c r="D426" s="36">
        <v>111.40000000000002</v>
      </c>
      <c r="E426" s="36">
        <v>109.45000000000005</v>
      </c>
      <c r="F426" s="36">
        <v>107.45000000000003</v>
      </c>
      <c r="G426" s="36">
        <v>105.50000000000006</v>
      </c>
      <c r="H426" s="36">
        <v>113.40000000000003</v>
      </c>
      <c r="I426" s="36">
        <v>115.35</v>
      </c>
      <c r="J426" s="36">
        <v>117.35000000000002</v>
      </c>
      <c r="K426" s="31">
        <v>113.35</v>
      </c>
      <c r="L426" s="31">
        <v>109.4</v>
      </c>
      <c r="M426" s="31">
        <v>694.03737999999998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411.85</v>
      </c>
      <c r="D427" s="36">
        <v>422.11666666666673</v>
      </c>
      <c r="E427" s="36">
        <v>398.93333333333345</v>
      </c>
      <c r="F427" s="36">
        <v>386.01666666666671</v>
      </c>
      <c r="G427" s="36">
        <v>362.83333333333343</v>
      </c>
      <c r="H427" s="36">
        <v>435.03333333333347</v>
      </c>
      <c r="I427" s="36">
        <v>458.21666666666675</v>
      </c>
      <c r="J427" s="36">
        <v>471.1333333333335</v>
      </c>
      <c r="K427" s="31">
        <v>445.3</v>
      </c>
      <c r="L427" s="31">
        <v>409.2</v>
      </c>
      <c r="M427" s="31">
        <v>67.131190000000004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146.80000000000001</v>
      </c>
      <c r="D428" s="36">
        <v>147.01666666666668</v>
      </c>
      <c r="E428" s="36">
        <v>145.13333333333335</v>
      </c>
      <c r="F428" s="36">
        <v>143.46666666666667</v>
      </c>
      <c r="G428" s="36">
        <v>141.58333333333334</v>
      </c>
      <c r="H428" s="36">
        <v>148.68333333333337</v>
      </c>
      <c r="I428" s="36">
        <v>150.56666666666669</v>
      </c>
      <c r="J428" s="36">
        <v>152.23333333333338</v>
      </c>
      <c r="K428" s="31">
        <v>148.9</v>
      </c>
      <c r="L428" s="31">
        <v>145.35</v>
      </c>
      <c r="M428" s="31">
        <v>19.88091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407.7</v>
      </c>
      <c r="D429" s="36">
        <v>409</v>
      </c>
      <c r="E429" s="36">
        <v>403</v>
      </c>
      <c r="F429" s="36">
        <v>398.3</v>
      </c>
      <c r="G429" s="36">
        <v>392.3</v>
      </c>
      <c r="H429" s="36">
        <v>413.7</v>
      </c>
      <c r="I429" s="36">
        <v>419.7</v>
      </c>
      <c r="J429" s="36">
        <v>424.4</v>
      </c>
      <c r="K429" s="31">
        <v>415</v>
      </c>
      <c r="L429" s="31">
        <v>404.3</v>
      </c>
      <c r="M429" s="31">
        <v>3.3046799999999998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267.85000000000002</v>
      </c>
      <c r="D430" s="36">
        <v>268.43333333333334</v>
      </c>
      <c r="E430" s="36">
        <v>266.01666666666665</v>
      </c>
      <c r="F430" s="36">
        <v>264.18333333333334</v>
      </c>
      <c r="G430" s="36">
        <v>261.76666666666665</v>
      </c>
      <c r="H430" s="36">
        <v>270.26666666666665</v>
      </c>
      <c r="I430" s="36">
        <v>272.68333333333328</v>
      </c>
      <c r="J430" s="36">
        <v>274.51666666666665</v>
      </c>
      <c r="K430" s="31">
        <v>270.85000000000002</v>
      </c>
      <c r="L430" s="31">
        <v>266.60000000000002</v>
      </c>
      <c r="M430" s="31">
        <v>7.3419299999999996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1235.75</v>
      </c>
      <c r="D431" s="36">
        <v>1238.4166666666667</v>
      </c>
      <c r="E431" s="36">
        <v>1230.3333333333335</v>
      </c>
      <c r="F431" s="36">
        <v>1224.9166666666667</v>
      </c>
      <c r="G431" s="36">
        <v>1216.8333333333335</v>
      </c>
      <c r="H431" s="36">
        <v>1243.8333333333335</v>
      </c>
      <c r="I431" s="36">
        <v>1251.916666666667</v>
      </c>
      <c r="J431" s="36">
        <v>1257.3333333333335</v>
      </c>
      <c r="K431" s="31">
        <v>1246.5</v>
      </c>
      <c r="L431" s="31">
        <v>1233</v>
      </c>
      <c r="M431" s="31">
        <v>34.74624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695.7</v>
      </c>
      <c r="D432" s="36">
        <v>694.5</v>
      </c>
      <c r="E432" s="36">
        <v>689.8</v>
      </c>
      <c r="F432" s="36">
        <v>683.9</v>
      </c>
      <c r="G432" s="36">
        <v>679.19999999999993</v>
      </c>
      <c r="H432" s="36">
        <v>700.4</v>
      </c>
      <c r="I432" s="36">
        <v>705.1</v>
      </c>
      <c r="J432" s="36">
        <v>711</v>
      </c>
      <c r="K432" s="31">
        <v>699.2</v>
      </c>
      <c r="L432" s="31">
        <v>688.6</v>
      </c>
      <c r="M432" s="31">
        <v>9.7589000000000006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3674.25</v>
      </c>
      <c r="D433" s="36">
        <v>3635</v>
      </c>
      <c r="E433" s="36">
        <v>3576.05</v>
      </c>
      <c r="F433" s="36">
        <v>3477.8500000000004</v>
      </c>
      <c r="G433" s="36">
        <v>3418.9000000000005</v>
      </c>
      <c r="H433" s="36">
        <v>3733.2</v>
      </c>
      <c r="I433" s="36">
        <v>3792.1499999999996</v>
      </c>
      <c r="J433" s="36">
        <v>3890.3499999999995</v>
      </c>
      <c r="K433" s="31">
        <v>3693.95</v>
      </c>
      <c r="L433" s="31">
        <v>3536.8</v>
      </c>
      <c r="M433" s="31">
        <v>1.4758199999999999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1251.7</v>
      </c>
      <c r="D434" s="36">
        <v>1250.2666666666667</v>
      </c>
      <c r="E434" s="36">
        <v>1235.5333333333333</v>
      </c>
      <c r="F434" s="36">
        <v>1219.3666666666666</v>
      </c>
      <c r="G434" s="36">
        <v>1204.6333333333332</v>
      </c>
      <c r="H434" s="36">
        <v>1266.4333333333334</v>
      </c>
      <c r="I434" s="36">
        <v>1281.1666666666665</v>
      </c>
      <c r="J434" s="36">
        <v>1297.3333333333335</v>
      </c>
      <c r="K434" s="31">
        <v>1265</v>
      </c>
      <c r="L434" s="31">
        <v>1234.0999999999999</v>
      </c>
      <c r="M434" s="31">
        <v>2.1650399999999999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475.65</v>
      </c>
      <c r="D435" s="36">
        <v>477.64999999999992</v>
      </c>
      <c r="E435" s="36">
        <v>471.34999999999985</v>
      </c>
      <c r="F435" s="36">
        <v>467.04999999999995</v>
      </c>
      <c r="G435" s="36">
        <v>460.74999999999989</v>
      </c>
      <c r="H435" s="36">
        <v>481.94999999999982</v>
      </c>
      <c r="I435" s="36">
        <v>488.24999999999989</v>
      </c>
      <c r="J435" s="36">
        <v>492.54999999999978</v>
      </c>
      <c r="K435" s="31">
        <v>483.95</v>
      </c>
      <c r="L435" s="31">
        <v>473.35</v>
      </c>
      <c r="M435" s="31">
        <v>6.8827499999999997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381.9</v>
      </c>
      <c r="D436" s="36">
        <v>382.81666666666666</v>
      </c>
      <c r="E436" s="36">
        <v>379.63333333333333</v>
      </c>
      <c r="F436" s="36">
        <v>377.36666666666667</v>
      </c>
      <c r="G436" s="36">
        <v>374.18333333333334</v>
      </c>
      <c r="H436" s="36">
        <v>385.08333333333331</v>
      </c>
      <c r="I436" s="36">
        <v>388.26666666666659</v>
      </c>
      <c r="J436" s="36">
        <v>390.5333333333333</v>
      </c>
      <c r="K436" s="31">
        <v>386</v>
      </c>
      <c r="L436" s="31">
        <v>380.55</v>
      </c>
      <c r="M436" s="31">
        <v>1.04172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4442.1499999999996</v>
      </c>
      <c r="D437" s="36">
        <v>4446.416666666667</v>
      </c>
      <c r="E437" s="36">
        <v>4398.8333333333339</v>
      </c>
      <c r="F437" s="36">
        <v>4355.5166666666673</v>
      </c>
      <c r="G437" s="36">
        <v>4307.9333333333343</v>
      </c>
      <c r="H437" s="36">
        <v>4489.7333333333336</v>
      </c>
      <c r="I437" s="36">
        <v>4537.3166666666675</v>
      </c>
      <c r="J437" s="36">
        <v>4580.6333333333332</v>
      </c>
      <c r="K437" s="31">
        <v>4494</v>
      </c>
      <c r="L437" s="31">
        <v>4403.1000000000004</v>
      </c>
      <c r="M437" s="31">
        <v>1.6002000000000001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698.6</v>
      </c>
      <c r="D438" s="36">
        <v>696.08333333333337</v>
      </c>
      <c r="E438" s="36">
        <v>674.06666666666672</v>
      </c>
      <c r="F438" s="36">
        <v>649.5333333333333</v>
      </c>
      <c r="G438" s="36">
        <v>627.51666666666665</v>
      </c>
      <c r="H438" s="36">
        <v>720.61666666666679</v>
      </c>
      <c r="I438" s="36">
        <v>742.63333333333344</v>
      </c>
      <c r="J438" s="36">
        <v>767.16666666666686</v>
      </c>
      <c r="K438" s="31">
        <v>718.1</v>
      </c>
      <c r="L438" s="31">
        <v>671.55</v>
      </c>
      <c r="M438" s="31">
        <v>6.6328100000000001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38.549999999999997</v>
      </c>
      <c r="D439" s="36">
        <v>37.916666666666664</v>
      </c>
      <c r="E439" s="36">
        <v>36.633333333333326</v>
      </c>
      <c r="F439" s="36">
        <v>34.716666666666661</v>
      </c>
      <c r="G439" s="36">
        <v>33.433333333333323</v>
      </c>
      <c r="H439" s="36">
        <v>39.833333333333329</v>
      </c>
      <c r="I439" s="36">
        <v>41.116666666666674</v>
      </c>
      <c r="J439" s="36">
        <v>43.033333333333331</v>
      </c>
      <c r="K439" s="31">
        <v>39.200000000000003</v>
      </c>
      <c r="L439" s="31">
        <v>36</v>
      </c>
      <c r="M439" s="31">
        <v>1359.17707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514.1</v>
      </c>
      <c r="D440" s="36">
        <v>509.88333333333327</v>
      </c>
      <c r="E440" s="36">
        <v>501.26666666666654</v>
      </c>
      <c r="F440" s="36">
        <v>488.43333333333328</v>
      </c>
      <c r="G440" s="36">
        <v>479.81666666666655</v>
      </c>
      <c r="H440" s="36">
        <v>522.71666666666647</v>
      </c>
      <c r="I440" s="36">
        <v>531.33333333333326</v>
      </c>
      <c r="J440" s="36">
        <v>544.16666666666652</v>
      </c>
      <c r="K440" s="31">
        <v>518.5</v>
      </c>
      <c r="L440" s="31">
        <v>497.05</v>
      </c>
      <c r="M440" s="31">
        <v>126.49409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702.1</v>
      </c>
      <c r="D441" s="36">
        <v>700.0333333333333</v>
      </c>
      <c r="E441" s="36">
        <v>696.06666666666661</v>
      </c>
      <c r="F441" s="36">
        <v>690.0333333333333</v>
      </c>
      <c r="G441" s="36">
        <v>686.06666666666661</v>
      </c>
      <c r="H441" s="36">
        <v>706.06666666666661</v>
      </c>
      <c r="I441" s="36">
        <v>710.0333333333333</v>
      </c>
      <c r="J441" s="36">
        <v>716.06666666666661</v>
      </c>
      <c r="K441" s="31">
        <v>704</v>
      </c>
      <c r="L441" s="31">
        <v>694</v>
      </c>
      <c r="M441" s="31">
        <v>6.0720599999999996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526.65</v>
      </c>
      <c r="D442" s="36">
        <v>522.25</v>
      </c>
      <c r="E442" s="36">
        <v>509.5</v>
      </c>
      <c r="F442" s="36">
        <v>492.35</v>
      </c>
      <c r="G442" s="36">
        <v>479.6</v>
      </c>
      <c r="H442" s="36">
        <v>539.4</v>
      </c>
      <c r="I442" s="36">
        <v>552.15</v>
      </c>
      <c r="J442" s="36">
        <v>569.29999999999995</v>
      </c>
      <c r="K442" s="31">
        <v>535</v>
      </c>
      <c r="L442" s="31">
        <v>505.1</v>
      </c>
      <c r="M442" s="31">
        <v>2.3777499999999998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1095.55</v>
      </c>
      <c r="D443" s="36">
        <v>1088.8166666666666</v>
      </c>
      <c r="E443" s="36">
        <v>1057.7333333333331</v>
      </c>
      <c r="F443" s="36">
        <v>1019.9166666666665</v>
      </c>
      <c r="G443" s="36">
        <v>988.83333333333303</v>
      </c>
      <c r="H443" s="36">
        <v>1126.6333333333332</v>
      </c>
      <c r="I443" s="36">
        <v>1157.7166666666667</v>
      </c>
      <c r="J443" s="36">
        <v>1195.5333333333333</v>
      </c>
      <c r="K443" s="31">
        <v>1119.9000000000001</v>
      </c>
      <c r="L443" s="31">
        <v>1051</v>
      </c>
      <c r="M443" s="31">
        <v>29.39507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1030</v>
      </c>
      <c r="D444" s="36">
        <v>1029.05</v>
      </c>
      <c r="E444" s="36">
        <v>1013.1999999999998</v>
      </c>
      <c r="F444" s="36">
        <v>996.39999999999986</v>
      </c>
      <c r="G444" s="36">
        <v>980.54999999999973</v>
      </c>
      <c r="H444" s="36">
        <v>1045.8499999999999</v>
      </c>
      <c r="I444" s="36">
        <v>1061.6999999999998</v>
      </c>
      <c r="J444" s="36">
        <v>1078.5</v>
      </c>
      <c r="K444" s="31">
        <v>1044.9000000000001</v>
      </c>
      <c r="L444" s="31">
        <v>1012.25</v>
      </c>
      <c r="M444" s="31">
        <v>26.559280000000001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1813.35</v>
      </c>
      <c r="D445" s="36">
        <v>1795.4666666666665</v>
      </c>
      <c r="E445" s="36">
        <v>1770.9333333333329</v>
      </c>
      <c r="F445" s="36">
        <v>1728.5166666666664</v>
      </c>
      <c r="G445" s="36">
        <v>1703.9833333333329</v>
      </c>
      <c r="H445" s="36">
        <v>1837.883333333333</v>
      </c>
      <c r="I445" s="36">
        <v>1862.4166666666663</v>
      </c>
      <c r="J445" s="36">
        <v>1904.833333333333</v>
      </c>
      <c r="K445" s="31">
        <v>1820</v>
      </c>
      <c r="L445" s="31">
        <v>1753.05</v>
      </c>
      <c r="M445" s="31">
        <v>19.193100000000001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3861</v>
      </c>
      <c r="D446" s="36">
        <v>3807.8833333333332</v>
      </c>
      <c r="E446" s="36">
        <v>3719.8166666666666</v>
      </c>
      <c r="F446" s="36">
        <v>3578.6333333333332</v>
      </c>
      <c r="G446" s="36">
        <v>3490.5666666666666</v>
      </c>
      <c r="H446" s="36">
        <v>3949.0666666666666</v>
      </c>
      <c r="I446" s="36">
        <v>4037.1333333333332</v>
      </c>
      <c r="J446" s="36">
        <v>4178.3166666666666</v>
      </c>
      <c r="K446" s="31">
        <v>3895.95</v>
      </c>
      <c r="L446" s="31">
        <v>3666.7</v>
      </c>
      <c r="M446" s="31">
        <v>85.312299999999993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954.7</v>
      </c>
      <c r="D447" s="36">
        <v>954.51666666666677</v>
      </c>
      <c r="E447" s="36">
        <v>949.08333333333348</v>
      </c>
      <c r="F447" s="36">
        <v>943.4666666666667</v>
      </c>
      <c r="G447" s="36">
        <v>938.03333333333342</v>
      </c>
      <c r="H447" s="36">
        <v>960.13333333333355</v>
      </c>
      <c r="I447" s="36">
        <v>965.56666666666672</v>
      </c>
      <c r="J447" s="36">
        <v>971.18333333333362</v>
      </c>
      <c r="K447" s="31">
        <v>959.95</v>
      </c>
      <c r="L447" s="31">
        <v>948.9</v>
      </c>
      <c r="M447" s="31">
        <v>11.555020000000001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9053.6</v>
      </c>
      <c r="D448" s="36">
        <v>9053.35</v>
      </c>
      <c r="E448" s="36">
        <v>8961.2000000000007</v>
      </c>
      <c r="F448" s="36">
        <v>8868.8000000000011</v>
      </c>
      <c r="G448" s="36">
        <v>8776.6500000000015</v>
      </c>
      <c r="H448" s="36">
        <v>9145.75</v>
      </c>
      <c r="I448" s="36">
        <v>9237.8999999999978</v>
      </c>
      <c r="J448" s="36">
        <v>9330.2999999999993</v>
      </c>
      <c r="K448" s="31">
        <v>9145.5</v>
      </c>
      <c r="L448" s="31">
        <v>8960.9500000000007</v>
      </c>
      <c r="M448" s="31">
        <v>2.2753199999999998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4303.2</v>
      </c>
      <c r="D449" s="36">
        <v>4319.333333333333</v>
      </c>
      <c r="E449" s="36">
        <v>4264.8666666666659</v>
      </c>
      <c r="F449" s="36">
        <v>4226.5333333333328</v>
      </c>
      <c r="G449" s="36">
        <v>4172.0666666666657</v>
      </c>
      <c r="H449" s="36">
        <v>4357.6666666666661</v>
      </c>
      <c r="I449" s="36">
        <v>4412.1333333333332</v>
      </c>
      <c r="J449" s="36">
        <v>4450.4666666666662</v>
      </c>
      <c r="K449" s="31">
        <v>4373.8</v>
      </c>
      <c r="L449" s="31">
        <v>4281</v>
      </c>
      <c r="M449" s="31">
        <v>2.0743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492.6</v>
      </c>
      <c r="D450" s="36">
        <v>491.36666666666662</v>
      </c>
      <c r="E450" s="36">
        <v>487.73333333333323</v>
      </c>
      <c r="F450" s="36">
        <v>482.86666666666662</v>
      </c>
      <c r="G450" s="36">
        <v>479.23333333333323</v>
      </c>
      <c r="H450" s="36">
        <v>496.23333333333323</v>
      </c>
      <c r="I450" s="36">
        <v>499.86666666666656</v>
      </c>
      <c r="J450" s="36">
        <v>504.73333333333323</v>
      </c>
      <c r="K450" s="31">
        <v>495</v>
      </c>
      <c r="L450" s="31">
        <v>486.5</v>
      </c>
      <c r="M450" s="31">
        <v>35.598700000000001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732.4</v>
      </c>
      <c r="D451" s="36">
        <v>729.2166666666667</v>
      </c>
      <c r="E451" s="36">
        <v>724.43333333333339</v>
      </c>
      <c r="F451" s="36">
        <v>716.4666666666667</v>
      </c>
      <c r="G451" s="36">
        <v>711.68333333333339</v>
      </c>
      <c r="H451" s="36">
        <v>737.18333333333339</v>
      </c>
      <c r="I451" s="36">
        <v>741.9666666666667</v>
      </c>
      <c r="J451" s="36">
        <v>749.93333333333339</v>
      </c>
      <c r="K451" s="31">
        <v>734</v>
      </c>
      <c r="L451" s="31">
        <v>721.25</v>
      </c>
      <c r="M451" s="31">
        <v>120.82079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333.2</v>
      </c>
      <c r="D452" s="36">
        <v>334.5</v>
      </c>
      <c r="E452" s="36">
        <v>330.5</v>
      </c>
      <c r="F452" s="36">
        <v>327.8</v>
      </c>
      <c r="G452" s="36">
        <v>323.8</v>
      </c>
      <c r="H452" s="36">
        <v>337.2</v>
      </c>
      <c r="I452" s="36">
        <v>341.2</v>
      </c>
      <c r="J452" s="36">
        <v>343.9</v>
      </c>
      <c r="K452" s="31">
        <v>338.5</v>
      </c>
      <c r="L452" s="31">
        <v>331.8</v>
      </c>
      <c r="M452" s="31">
        <v>170.80409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136.44999999999999</v>
      </c>
      <c r="D453" s="36">
        <v>135.4</v>
      </c>
      <c r="E453" s="36">
        <v>134.05000000000001</v>
      </c>
      <c r="F453" s="36">
        <v>131.65</v>
      </c>
      <c r="G453" s="36">
        <v>130.30000000000001</v>
      </c>
      <c r="H453" s="36">
        <v>137.80000000000001</v>
      </c>
      <c r="I453" s="36">
        <v>139.14999999999998</v>
      </c>
      <c r="J453" s="36">
        <v>141.55000000000001</v>
      </c>
      <c r="K453" s="31">
        <v>136.75</v>
      </c>
      <c r="L453" s="31">
        <v>133</v>
      </c>
      <c r="M453" s="31">
        <v>773.77445999999998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91.15</v>
      </c>
      <c r="D454" s="36">
        <v>91.75</v>
      </c>
      <c r="E454" s="36">
        <v>90.1</v>
      </c>
      <c r="F454" s="36">
        <v>89.05</v>
      </c>
      <c r="G454" s="36">
        <v>87.399999999999991</v>
      </c>
      <c r="H454" s="36">
        <v>92.8</v>
      </c>
      <c r="I454" s="36">
        <v>94.45</v>
      </c>
      <c r="J454" s="36">
        <v>95.5</v>
      </c>
      <c r="K454" s="31">
        <v>93.4</v>
      </c>
      <c r="L454" s="31">
        <v>90.7</v>
      </c>
      <c r="M454" s="31">
        <v>43.367730000000002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1397.45</v>
      </c>
      <c r="D455" s="36">
        <v>1401.4666666666665</v>
      </c>
      <c r="E455" s="36">
        <v>1390.9333333333329</v>
      </c>
      <c r="F455" s="36">
        <v>1384.4166666666665</v>
      </c>
      <c r="G455" s="36">
        <v>1373.883333333333</v>
      </c>
      <c r="H455" s="36">
        <v>1407.9833333333329</v>
      </c>
      <c r="I455" s="36">
        <v>1418.5166666666662</v>
      </c>
      <c r="J455" s="36">
        <v>1425.0333333333328</v>
      </c>
      <c r="K455" s="31">
        <v>1412</v>
      </c>
      <c r="L455" s="31">
        <v>1394.95</v>
      </c>
      <c r="M455" s="31">
        <v>0.17765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384.7</v>
      </c>
      <c r="D456" s="36">
        <v>384.0333333333333</v>
      </c>
      <c r="E456" s="36">
        <v>378.06666666666661</v>
      </c>
      <c r="F456" s="36">
        <v>371.43333333333328</v>
      </c>
      <c r="G456" s="36">
        <v>365.46666666666658</v>
      </c>
      <c r="H456" s="36">
        <v>390.66666666666663</v>
      </c>
      <c r="I456" s="36">
        <v>396.63333333333333</v>
      </c>
      <c r="J456" s="36">
        <v>403.26666666666665</v>
      </c>
      <c r="K456" s="31">
        <v>390</v>
      </c>
      <c r="L456" s="31">
        <v>377.4</v>
      </c>
      <c r="M456" s="31">
        <v>1.28494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2708.55</v>
      </c>
      <c r="D457" s="36">
        <v>2695.5166666666669</v>
      </c>
      <c r="E457" s="36">
        <v>2594.0333333333338</v>
      </c>
      <c r="F457" s="36">
        <v>2479.5166666666669</v>
      </c>
      <c r="G457" s="36">
        <v>2378.0333333333338</v>
      </c>
      <c r="H457" s="36">
        <v>2810.0333333333338</v>
      </c>
      <c r="I457" s="36">
        <v>2911.5166666666664</v>
      </c>
      <c r="J457" s="36">
        <v>3026.0333333333338</v>
      </c>
      <c r="K457" s="31">
        <v>2797</v>
      </c>
      <c r="L457" s="31">
        <v>2581</v>
      </c>
      <c r="M457" s="31">
        <v>1.9247099999999999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1306.0999999999999</v>
      </c>
      <c r="D458" s="36">
        <v>1297.8</v>
      </c>
      <c r="E458" s="36">
        <v>1270.8</v>
      </c>
      <c r="F458" s="36">
        <v>1235.5</v>
      </c>
      <c r="G458" s="36">
        <v>1208.5</v>
      </c>
      <c r="H458" s="36">
        <v>1333.1</v>
      </c>
      <c r="I458" s="36">
        <v>1360.1</v>
      </c>
      <c r="J458" s="36">
        <v>1395.3999999999999</v>
      </c>
      <c r="K458" s="31">
        <v>1324.8</v>
      </c>
      <c r="L458" s="31">
        <v>1262.5</v>
      </c>
      <c r="M458" s="31">
        <v>59.003810000000001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818.75</v>
      </c>
      <c r="D459" s="36">
        <v>819.91666666666663</v>
      </c>
      <c r="E459" s="36">
        <v>813.83333333333326</v>
      </c>
      <c r="F459" s="36">
        <v>808.91666666666663</v>
      </c>
      <c r="G459" s="36">
        <v>802.83333333333326</v>
      </c>
      <c r="H459" s="36">
        <v>824.83333333333326</v>
      </c>
      <c r="I459" s="36">
        <v>830.91666666666652</v>
      </c>
      <c r="J459" s="36">
        <v>835.83333333333326</v>
      </c>
      <c r="K459" s="31">
        <v>826</v>
      </c>
      <c r="L459" s="31">
        <v>815</v>
      </c>
      <c r="M459" s="31">
        <v>2.2518600000000002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224.25</v>
      </c>
      <c r="D460" s="36">
        <v>227.16666666666666</v>
      </c>
      <c r="E460" s="36">
        <v>218.5333333333333</v>
      </c>
      <c r="F460" s="36">
        <v>212.81666666666663</v>
      </c>
      <c r="G460" s="36">
        <v>204.18333333333328</v>
      </c>
      <c r="H460" s="36">
        <v>232.88333333333333</v>
      </c>
      <c r="I460" s="36">
        <v>241.51666666666671</v>
      </c>
      <c r="J460" s="36">
        <v>247.23333333333335</v>
      </c>
      <c r="K460" s="31">
        <v>235.8</v>
      </c>
      <c r="L460" s="31">
        <v>221.45</v>
      </c>
      <c r="M460" s="31">
        <v>15.592219999999999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1035.05</v>
      </c>
      <c r="D461" s="36">
        <v>1037.8500000000001</v>
      </c>
      <c r="E461" s="36">
        <v>1026.9500000000003</v>
      </c>
      <c r="F461" s="36">
        <v>1018.8500000000001</v>
      </c>
      <c r="G461" s="36">
        <v>1007.9500000000003</v>
      </c>
      <c r="H461" s="36">
        <v>1045.9500000000003</v>
      </c>
      <c r="I461" s="36">
        <v>1056.8500000000004</v>
      </c>
      <c r="J461" s="36">
        <v>1064.9500000000003</v>
      </c>
      <c r="K461" s="31">
        <v>1048.75</v>
      </c>
      <c r="L461" s="31">
        <v>1029.75</v>
      </c>
      <c r="M461" s="31">
        <v>3.5669400000000002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2821.7</v>
      </c>
      <c r="D462" s="36">
        <v>2788.1999999999994</v>
      </c>
      <c r="E462" s="36">
        <v>2741.6999999999989</v>
      </c>
      <c r="F462" s="36">
        <v>2661.6999999999994</v>
      </c>
      <c r="G462" s="36">
        <v>2615.1999999999989</v>
      </c>
      <c r="H462" s="36">
        <v>2868.1999999999989</v>
      </c>
      <c r="I462" s="36">
        <v>2914.7</v>
      </c>
      <c r="J462" s="36">
        <v>2994.6999999999989</v>
      </c>
      <c r="K462" s="31">
        <v>2834.7</v>
      </c>
      <c r="L462" s="31">
        <v>2708.2</v>
      </c>
      <c r="M462" s="31">
        <v>1.7126999999999999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3164.55</v>
      </c>
      <c r="D463" s="36">
        <v>3185.0833333333335</v>
      </c>
      <c r="E463" s="36">
        <v>3130.5666666666671</v>
      </c>
      <c r="F463" s="36">
        <v>3096.5833333333335</v>
      </c>
      <c r="G463" s="36">
        <v>3042.0666666666671</v>
      </c>
      <c r="H463" s="36">
        <v>3219.0666666666671</v>
      </c>
      <c r="I463" s="36">
        <v>3273.5833333333335</v>
      </c>
      <c r="J463" s="36">
        <v>3307.5666666666671</v>
      </c>
      <c r="K463" s="31">
        <v>3239.6</v>
      </c>
      <c r="L463" s="31">
        <v>3151.1</v>
      </c>
      <c r="M463" s="31">
        <v>0.22736999999999999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3600.55</v>
      </c>
      <c r="D464" s="36">
        <v>3600.1166666666668</v>
      </c>
      <c r="E464" s="36">
        <v>3585.2333333333336</v>
      </c>
      <c r="F464" s="36">
        <v>3569.916666666667</v>
      </c>
      <c r="G464" s="36">
        <v>3555.0333333333338</v>
      </c>
      <c r="H464" s="36">
        <v>3615.4333333333334</v>
      </c>
      <c r="I464" s="36">
        <v>3630.3166666666666</v>
      </c>
      <c r="J464" s="36">
        <v>3645.6333333333332</v>
      </c>
      <c r="K464" s="31">
        <v>3615</v>
      </c>
      <c r="L464" s="31">
        <v>3584.8</v>
      </c>
      <c r="M464" s="31">
        <v>9.0627099999999992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2093.35</v>
      </c>
      <c r="D465" s="36">
        <v>2092.5666666666671</v>
      </c>
      <c r="E465" s="36">
        <v>2075.1333333333341</v>
      </c>
      <c r="F465" s="36">
        <v>2056.916666666667</v>
      </c>
      <c r="G465" s="36">
        <v>2039.483333333334</v>
      </c>
      <c r="H465" s="36">
        <v>2110.7833333333342</v>
      </c>
      <c r="I465" s="36">
        <v>2128.2166666666676</v>
      </c>
      <c r="J465" s="36">
        <v>2146.4333333333343</v>
      </c>
      <c r="K465" s="31">
        <v>2110</v>
      </c>
      <c r="L465" s="31">
        <v>2074.35</v>
      </c>
      <c r="M465" s="31">
        <v>5.5053400000000003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897.5</v>
      </c>
      <c r="D466" s="36">
        <v>906.4666666666667</v>
      </c>
      <c r="E466" s="36">
        <v>879.03333333333342</v>
      </c>
      <c r="F466" s="36">
        <v>860.56666666666672</v>
      </c>
      <c r="G466" s="36">
        <v>833.13333333333344</v>
      </c>
      <c r="H466" s="36">
        <v>924.93333333333339</v>
      </c>
      <c r="I466" s="36">
        <v>952.36666666666679</v>
      </c>
      <c r="J466" s="36">
        <v>970.83333333333337</v>
      </c>
      <c r="K466" s="31">
        <v>933.9</v>
      </c>
      <c r="L466" s="31">
        <v>888</v>
      </c>
      <c r="M466" s="31">
        <v>7.1074000000000002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809.8</v>
      </c>
      <c r="D467" s="36">
        <v>813.6</v>
      </c>
      <c r="E467" s="36">
        <v>802.25</v>
      </c>
      <c r="F467" s="36">
        <v>794.69999999999993</v>
      </c>
      <c r="G467" s="36">
        <v>783.34999999999991</v>
      </c>
      <c r="H467" s="36">
        <v>821.15000000000009</v>
      </c>
      <c r="I467" s="36">
        <v>832.50000000000023</v>
      </c>
      <c r="J467" s="36">
        <v>840.05000000000018</v>
      </c>
      <c r="K467" s="31">
        <v>824.95</v>
      </c>
      <c r="L467" s="31">
        <v>806.05</v>
      </c>
      <c r="M467" s="31">
        <v>0.41758000000000001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2989.75</v>
      </c>
      <c r="D468" s="36">
        <v>2998.1166666666668</v>
      </c>
      <c r="E468" s="36">
        <v>2971.6833333333334</v>
      </c>
      <c r="F468" s="36">
        <v>2953.6166666666668</v>
      </c>
      <c r="G468" s="36">
        <v>2927.1833333333334</v>
      </c>
      <c r="H468" s="36">
        <v>3016.1833333333334</v>
      </c>
      <c r="I468" s="36">
        <v>3042.6166666666668</v>
      </c>
      <c r="J468" s="36">
        <v>3060.6833333333334</v>
      </c>
      <c r="K468" s="31">
        <v>3024.55</v>
      </c>
      <c r="L468" s="31">
        <v>2980.05</v>
      </c>
      <c r="M468" s="31">
        <v>6.8255299999999997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</v>
      </c>
      <c r="D469" s="36">
        <v>37.200000000000003</v>
      </c>
      <c r="E469" s="36">
        <v>36.750000000000007</v>
      </c>
      <c r="F469" s="36">
        <v>36.500000000000007</v>
      </c>
      <c r="G469" s="36">
        <v>36.050000000000011</v>
      </c>
      <c r="H469" s="36">
        <v>37.450000000000003</v>
      </c>
      <c r="I469" s="36">
        <v>37.899999999999991</v>
      </c>
      <c r="J469" s="36">
        <v>38.15</v>
      </c>
      <c r="K469" s="31">
        <v>37.65</v>
      </c>
      <c r="L469" s="31">
        <v>36.950000000000003</v>
      </c>
      <c r="M469" s="31">
        <v>110.90419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339.05</v>
      </c>
      <c r="D470" s="36">
        <v>340.2166666666667</v>
      </c>
      <c r="E470" s="36">
        <v>336.53333333333342</v>
      </c>
      <c r="F470" s="36">
        <v>334.01666666666671</v>
      </c>
      <c r="G470" s="36">
        <v>330.33333333333343</v>
      </c>
      <c r="H470" s="36">
        <v>342.73333333333341</v>
      </c>
      <c r="I470" s="36">
        <v>346.41666666666669</v>
      </c>
      <c r="J470" s="36">
        <v>348.93333333333339</v>
      </c>
      <c r="K470" s="31">
        <v>343.9</v>
      </c>
      <c r="L470" s="31">
        <v>337.7</v>
      </c>
      <c r="M470" s="31">
        <v>4.2318800000000003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414.2</v>
      </c>
      <c r="D471" s="36">
        <v>415.58333333333331</v>
      </c>
      <c r="E471" s="36">
        <v>411.21666666666664</v>
      </c>
      <c r="F471" s="36">
        <v>408.23333333333335</v>
      </c>
      <c r="G471" s="36">
        <v>403.86666666666667</v>
      </c>
      <c r="H471" s="36">
        <v>418.56666666666661</v>
      </c>
      <c r="I471" s="36">
        <v>422.93333333333328</v>
      </c>
      <c r="J471" s="36">
        <v>425.91666666666657</v>
      </c>
      <c r="K471" s="31">
        <v>419.95</v>
      </c>
      <c r="L471" s="31">
        <v>412.6</v>
      </c>
      <c r="M471" s="31">
        <v>3.4980699999999998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751</v>
      </c>
      <c r="D472" s="36">
        <v>752.66666666666663</v>
      </c>
      <c r="E472" s="36">
        <v>745.33333333333326</v>
      </c>
      <c r="F472" s="36">
        <v>739.66666666666663</v>
      </c>
      <c r="G472" s="36">
        <v>732.33333333333326</v>
      </c>
      <c r="H472" s="36">
        <v>758.33333333333326</v>
      </c>
      <c r="I472" s="36">
        <v>765.66666666666652</v>
      </c>
      <c r="J472" s="36">
        <v>771.33333333333326</v>
      </c>
      <c r="K472" s="31">
        <v>760</v>
      </c>
      <c r="L472" s="31">
        <v>747</v>
      </c>
      <c r="M472" s="31">
        <v>0.81630000000000003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3656.55</v>
      </c>
      <c r="D473" s="36">
        <v>3675.7333333333336</v>
      </c>
      <c r="E473" s="36">
        <v>3624.8166666666671</v>
      </c>
      <c r="F473" s="36">
        <v>3593.0833333333335</v>
      </c>
      <c r="G473" s="36">
        <v>3542.166666666667</v>
      </c>
      <c r="H473" s="36">
        <v>3707.4666666666672</v>
      </c>
      <c r="I473" s="36">
        <v>3758.3833333333332</v>
      </c>
      <c r="J473" s="36">
        <v>3790.1166666666672</v>
      </c>
      <c r="K473" s="31">
        <v>3726.65</v>
      </c>
      <c r="L473" s="31">
        <v>3644</v>
      </c>
      <c r="M473" s="31">
        <v>3.3435299999999999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49.65</v>
      </c>
      <c r="D474" s="36">
        <v>50.1</v>
      </c>
      <c r="E474" s="36">
        <v>49</v>
      </c>
      <c r="F474" s="36">
        <v>48.35</v>
      </c>
      <c r="G474" s="36">
        <v>47.25</v>
      </c>
      <c r="H474" s="36">
        <v>50.75</v>
      </c>
      <c r="I474" s="36">
        <v>51.850000000000009</v>
      </c>
      <c r="J474" s="36">
        <v>52.5</v>
      </c>
      <c r="K474" s="31">
        <v>51.2</v>
      </c>
      <c r="L474" s="31">
        <v>49.45</v>
      </c>
      <c r="M474" s="31">
        <v>66.891080000000002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2018.55</v>
      </c>
      <c r="D475" s="36">
        <v>2025.5166666666667</v>
      </c>
      <c r="E475" s="36">
        <v>1996.8333333333335</v>
      </c>
      <c r="F475" s="36">
        <v>1975.1166666666668</v>
      </c>
      <c r="G475" s="36">
        <v>1946.4333333333336</v>
      </c>
      <c r="H475" s="36">
        <v>2047.2333333333333</v>
      </c>
      <c r="I475" s="36">
        <v>2075.9166666666661</v>
      </c>
      <c r="J475" s="36">
        <v>2097.6333333333332</v>
      </c>
      <c r="K475" s="31">
        <v>2054.1999999999998</v>
      </c>
      <c r="L475" s="31">
        <v>2003.8</v>
      </c>
      <c r="M475" s="31">
        <v>9.0203000000000007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40.75</v>
      </c>
      <c r="D476" s="36">
        <v>40.65</v>
      </c>
      <c r="E476" s="36">
        <v>40.15</v>
      </c>
      <c r="F476" s="36">
        <v>39.549999999999997</v>
      </c>
      <c r="G476" s="36">
        <v>39.049999999999997</v>
      </c>
      <c r="H476" s="36">
        <v>41.25</v>
      </c>
      <c r="I476" s="36">
        <v>41.75</v>
      </c>
      <c r="J476" s="36">
        <v>42.35</v>
      </c>
      <c r="K476" s="31">
        <v>41.15</v>
      </c>
      <c r="L476" s="31">
        <v>40.049999999999997</v>
      </c>
      <c r="M476" s="31">
        <v>217.78831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468.55</v>
      </c>
      <c r="D477" s="36">
        <v>471.09999999999997</v>
      </c>
      <c r="E477" s="36">
        <v>463.49999999999994</v>
      </c>
      <c r="F477" s="36">
        <v>458.45</v>
      </c>
      <c r="G477" s="36">
        <v>450.84999999999997</v>
      </c>
      <c r="H477" s="36">
        <v>476.14999999999992</v>
      </c>
      <c r="I477" s="36">
        <v>483.74999999999994</v>
      </c>
      <c r="J477" s="36">
        <v>488.7999999999999</v>
      </c>
      <c r="K477" s="31">
        <v>478.7</v>
      </c>
      <c r="L477" s="31">
        <v>466.05</v>
      </c>
      <c r="M477" s="31">
        <v>1.0648599999999999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10029.450000000001</v>
      </c>
      <c r="D478" s="36">
        <v>9996.5333333333328</v>
      </c>
      <c r="E478" s="36">
        <v>9933.5666666666657</v>
      </c>
      <c r="F478" s="36">
        <v>9837.6833333333325</v>
      </c>
      <c r="G478" s="36">
        <v>9774.7166666666653</v>
      </c>
      <c r="H478" s="36">
        <v>10092.416666666666</v>
      </c>
      <c r="I478" s="36">
        <v>10155.383333333333</v>
      </c>
      <c r="J478" s="36">
        <v>10251.266666666666</v>
      </c>
      <c r="K478" s="31">
        <v>10059.5</v>
      </c>
      <c r="L478" s="31">
        <v>9900.65</v>
      </c>
      <c r="M478" s="31">
        <v>4.3951599999999997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128.30000000000001</v>
      </c>
      <c r="D479" s="36">
        <v>126.80000000000001</v>
      </c>
      <c r="E479" s="36">
        <v>124.20000000000002</v>
      </c>
      <c r="F479" s="36">
        <v>120.10000000000001</v>
      </c>
      <c r="G479" s="36">
        <v>117.50000000000001</v>
      </c>
      <c r="H479" s="36">
        <v>130.90000000000003</v>
      </c>
      <c r="I479" s="36">
        <v>133.50000000000006</v>
      </c>
      <c r="J479" s="36">
        <v>137.60000000000002</v>
      </c>
      <c r="K479" s="31">
        <v>129.4</v>
      </c>
      <c r="L479" s="31">
        <v>122.7</v>
      </c>
      <c r="M479" s="31">
        <v>394.63828000000001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1718.1</v>
      </c>
      <c r="D480" s="36">
        <v>1715.1833333333334</v>
      </c>
      <c r="E480" s="36">
        <v>1707.9166666666667</v>
      </c>
      <c r="F480" s="36">
        <v>1697.7333333333333</v>
      </c>
      <c r="G480" s="36">
        <v>1690.4666666666667</v>
      </c>
      <c r="H480" s="36">
        <v>1725.3666666666668</v>
      </c>
      <c r="I480" s="36">
        <v>1732.6333333333332</v>
      </c>
      <c r="J480" s="36">
        <v>1742.8166666666668</v>
      </c>
      <c r="K480" s="31">
        <v>1722.45</v>
      </c>
      <c r="L480" s="31">
        <v>1705</v>
      </c>
      <c r="M480" s="31">
        <v>1.4602299999999999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1083.25</v>
      </c>
      <c r="D481" s="36">
        <v>1085.4333333333334</v>
      </c>
      <c r="E481" s="36">
        <v>1075.8666666666668</v>
      </c>
      <c r="F481" s="36">
        <v>1068.4833333333333</v>
      </c>
      <c r="G481" s="36">
        <v>1058.9166666666667</v>
      </c>
      <c r="H481" s="36">
        <v>1092.8166666666668</v>
      </c>
      <c r="I481" s="36">
        <v>1102.3833333333334</v>
      </c>
      <c r="J481" s="31">
        <v>1109.7666666666669</v>
      </c>
      <c r="K481" s="31">
        <v>1095</v>
      </c>
      <c r="L481" s="31">
        <v>1078.05</v>
      </c>
      <c r="M481" s="53">
        <v>13.22021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651</v>
      </c>
      <c r="D482" s="36">
        <v>651.31666666666672</v>
      </c>
      <c r="E482" s="36">
        <v>646.68333333333339</v>
      </c>
      <c r="F482" s="36">
        <v>642.36666666666667</v>
      </c>
      <c r="G482" s="36">
        <v>637.73333333333335</v>
      </c>
      <c r="H482" s="36">
        <v>655.63333333333344</v>
      </c>
      <c r="I482" s="36">
        <v>660.26666666666688</v>
      </c>
      <c r="J482" s="31">
        <v>664.58333333333348</v>
      </c>
      <c r="K482" s="31">
        <v>655.95</v>
      </c>
      <c r="L482" s="31">
        <v>647</v>
      </c>
      <c r="M482" s="53">
        <v>1.7688699999999999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610.85</v>
      </c>
      <c r="D483" s="36">
        <v>608.36666666666667</v>
      </c>
      <c r="E483" s="36">
        <v>603.93333333333339</v>
      </c>
      <c r="F483" s="36">
        <v>597.01666666666677</v>
      </c>
      <c r="G483" s="36">
        <v>592.58333333333348</v>
      </c>
      <c r="H483" s="36">
        <v>615.2833333333333</v>
      </c>
      <c r="I483" s="36">
        <v>619.71666666666647</v>
      </c>
      <c r="J483" s="36">
        <v>626.63333333333321</v>
      </c>
      <c r="K483" s="31">
        <v>612.79999999999995</v>
      </c>
      <c r="L483" s="31">
        <v>601.45000000000005</v>
      </c>
      <c r="M483" s="31">
        <v>49.411790000000003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825.95</v>
      </c>
      <c r="D484" s="36">
        <v>831.11666666666667</v>
      </c>
      <c r="E484" s="36">
        <v>815.83333333333337</v>
      </c>
      <c r="F484" s="36">
        <v>805.7166666666667</v>
      </c>
      <c r="G484" s="36">
        <v>790.43333333333339</v>
      </c>
      <c r="H484" s="36">
        <v>841.23333333333335</v>
      </c>
      <c r="I484" s="36">
        <v>856.51666666666665</v>
      </c>
      <c r="J484" s="31">
        <v>866.63333333333333</v>
      </c>
      <c r="K484" s="31">
        <v>846.4</v>
      </c>
      <c r="L484" s="31">
        <v>821</v>
      </c>
      <c r="M484" s="53">
        <v>0.91724000000000006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629.35</v>
      </c>
      <c r="D485" s="36">
        <v>635.18333333333328</v>
      </c>
      <c r="E485" s="36">
        <v>620.36666666666656</v>
      </c>
      <c r="F485" s="36">
        <v>611.38333333333333</v>
      </c>
      <c r="G485" s="36">
        <v>596.56666666666661</v>
      </c>
      <c r="H485" s="36">
        <v>644.16666666666652</v>
      </c>
      <c r="I485" s="36">
        <v>658.98333333333335</v>
      </c>
      <c r="J485" s="36">
        <v>667.96666666666647</v>
      </c>
      <c r="K485" s="31">
        <v>650</v>
      </c>
      <c r="L485" s="31">
        <v>626.20000000000005</v>
      </c>
      <c r="M485" s="31">
        <v>8.4935200000000002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405.7</v>
      </c>
      <c r="D486" s="36">
        <v>408.33333333333331</v>
      </c>
      <c r="E486" s="36">
        <v>399.86666666666662</v>
      </c>
      <c r="F486" s="36">
        <v>394.0333333333333</v>
      </c>
      <c r="G486" s="36">
        <v>385.56666666666661</v>
      </c>
      <c r="H486" s="36">
        <v>414.16666666666663</v>
      </c>
      <c r="I486" s="36">
        <v>422.63333333333333</v>
      </c>
      <c r="J486" s="36">
        <v>428.46666666666664</v>
      </c>
      <c r="K486" s="31">
        <v>416.8</v>
      </c>
      <c r="L486" s="31">
        <v>402.5</v>
      </c>
      <c r="M486" s="31">
        <v>3.05139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403.05</v>
      </c>
      <c r="D487" s="36">
        <v>400.11666666666662</v>
      </c>
      <c r="E487" s="36">
        <v>396.43333333333322</v>
      </c>
      <c r="F487" s="36">
        <v>389.81666666666661</v>
      </c>
      <c r="G487" s="36">
        <v>386.13333333333321</v>
      </c>
      <c r="H487" s="36">
        <v>406.73333333333323</v>
      </c>
      <c r="I487" s="36">
        <v>410.41666666666663</v>
      </c>
      <c r="J487" s="36">
        <v>417.03333333333325</v>
      </c>
      <c r="K487" s="31">
        <v>403.8</v>
      </c>
      <c r="L487" s="31">
        <v>393.5</v>
      </c>
      <c r="M487" s="31">
        <v>2.8504499999999999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531.20000000000005</v>
      </c>
      <c r="D488" s="36">
        <v>533.4666666666667</v>
      </c>
      <c r="E488" s="36">
        <v>526.58333333333337</v>
      </c>
      <c r="F488" s="36">
        <v>521.9666666666667</v>
      </c>
      <c r="G488" s="36">
        <v>515.08333333333337</v>
      </c>
      <c r="H488" s="36">
        <v>538.08333333333337</v>
      </c>
      <c r="I488" s="36">
        <v>544.96666666666658</v>
      </c>
      <c r="J488" s="36">
        <v>549.58333333333337</v>
      </c>
      <c r="K488" s="31">
        <v>540.35</v>
      </c>
      <c r="L488" s="31">
        <v>528.85</v>
      </c>
      <c r="M488" s="31">
        <v>3.1173600000000001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1099</v>
      </c>
      <c r="D489" s="36">
        <v>1104.6000000000001</v>
      </c>
      <c r="E489" s="36">
        <v>1089.4000000000003</v>
      </c>
      <c r="F489" s="36">
        <v>1079.8000000000002</v>
      </c>
      <c r="G489" s="36">
        <v>1064.6000000000004</v>
      </c>
      <c r="H489" s="36">
        <v>1114.2000000000003</v>
      </c>
      <c r="I489" s="36">
        <v>1129.4000000000001</v>
      </c>
      <c r="J489" s="36">
        <v>1139.0000000000002</v>
      </c>
      <c r="K489" s="31">
        <v>1119.8</v>
      </c>
      <c r="L489" s="31">
        <v>1095</v>
      </c>
      <c r="M489" s="31">
        <v>11.60389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1330.95</v>
      </c>
      <c r="D490" s="36">
        <v>1336.7</v>
      </c>
      <c r="E490" s="36">
        <v>1313.9</v>
      </c>
      <c r="F490" s="36">
        <v>1296.8500000000001</v>
      </c>
      <c r="G490" s="36">
        <v>1274.0500000000002</v>
      </c>
      <c r="H490" s="36">
        <v>1353.75</v>
      </c>
      <c r="I490" s="36">
        <v>1376.5499999999997</v>
      </c>
      <c r="J490" s="36">
        <v>1393.6</v>
      </c>
      <c r="K490" s="31">
        <v>1359.5</v>
      </c>
      <c r="L490" s="31">
        <v>1319.65</v>
      </c>
      <c r="M490" s="31">
        <v>1.7502800000000001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257.2</v>
      </c>
      <c r="D491" s="36">
        <v>257.56666666666666</v>
      </c>
      <c r="E491" s="36">
        <v>255.2833333333333</v>
      </c>
      <c r="F491" s="36">
        <v>253.36666666666665</v>
      </c>
      <c r="G491" s="36">
        <v>251.08333333333329</v>
      </c>
      <c r="H491" s="36">
        <v>259.48333333333335</v>
      </c>
      <c r="I491" s="36">
        <v>261.76666666666677</v>
      </c>
      <c r="J491" s="36">
        <v>263.68333333333334</v>
      </c>
      <c r="K491" s="31">
        <v>259.85000000000002</v>
      </c>
      <c r="L491" s="31">
        <v>255.65</v>
      </c>
      <c r="M491" s="31">
        <v>172.35864000000001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292.89999999999998</v>
      </c>
      <c r="D492" s="36">
        <v>293.59999999999997</v>
      </c>
      <c r="E492" s="36">
        <v>291.59999999999991</v>
      </c>
      <c r="F492" s="36">
        <v>290.29999999999995</v>
      </c>
      <c r="G492" s="36">
        <v>288.2999999999999</v>
      </c>
      <c r="H492" s="36">
        <v>294.89999999999992</v>
      </c>
      <c r="I492" s="36">
        <v>296.90000000000003</v>
      </c>
      <c r="J492" s="36">
        <v>298.19999999999993</v>
      </c>
      <c r="K492" s="31">
        <v>295.60000000000002</v>
      </c>
      <c r="L492" s="31">
        <v>292.3</v>
      </c>
      <c r="M492" s="31">
        <v>1.3127899999999999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612.29999999999995</v>
      </c>
      <c r="D493" s="36">
        <v>615.25</v>
      </c>
      <c r="E493" s="36">
        <v>605.04999999999995</v>
      </c>
      <c r="F493" s="36">
        <v>597.79999999999995</v>
      </c>
      <c r="G493" s="36">
        <v>587.59999999999991</v>
      </c>
      <c r="H493" s="36">
        <v>622.5</v>
      </c>
      <c r="I493" s="36">
        <v>632.70000000000005</v>
      </c>
      <c r="J493" s="36">
        <v>639.95000000000005</v>
      </c>
      <c r="K493" s="31">
        <v>625.45000000000005</v>
      </c>
      <c r="L493" s="31">
        <v>608</v>
      </c>
      <c r="M493" s="31">
        <v>1.06877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1713</v>
      </c>
      <c r="D494" s="36">
        <v>1721.3333333333333</v>
      </c>
      <c r="E494" s="36">
        <v>1698.6666666666665</v>
      </c>
      <c r="F494" s="36">
        <v>1684.3333333333333</v>
      </c>
      <c r="G494" s="36">
        <v>1661.6666666666665</v>
      </c>
      <c r="H494" s="36">
        <v>1735.6666666666665</v>
      </c>
      <c r="I494" s="36">
        <v>1758.333333333333</v>
      </c>
      <c r="J494" s="36">
        <v>1772.6666666666665</v>
      </c>
      <c r="K494" s="31">
        <v>1744</v>
      </c>
      <c r="L494" s="31">
        <v>1707</v>
      </c>
      <c r="M494" s="31">
        <v>0.96726000000000001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1832.55</v>
      </c>
      <c r="D495" s="36">
        <v>1824.7666666666664</v>
      </c>
      <c r="E495" s="36">
        <v>1809.3833333333328</v>
      </c>
      <c r="F495" s="36">
        <v>1786.2166666666662</v>
      </c>
      <c r="G495" s="36">
        <v>1770.8333333333326</v>
      </c>
      <c r="H495" s="36">
        <v>1847.9333333333329</v>
      </c>
      <c r="I495" s="36">
        <v>1863.3166666666666</v>
      </c>
      <c r="J495" s="36">
        <v>1886.4833333333331</v>
      </c>
      <c r="K495" s="31">
        <v>1840.15</v>
      </c>
      <c r="L495" s="31">
        <v>1801.6</v>
      </c>
      <c r="M495" s="31">
        <v>0.38646000000000003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14.05</v>
      </c>
      <c r="D496" s="36">
        <v>13.950000000000001</v>
      </c>
      <c r="E496" s="36">
        <v>13.650000000000002</v>
      </c>
      <c r="F496" s="36">
        <v>13.250000000000002</v>
      </c>
      <c r="G496" s="36">
        <v>12.950000000000003</v>
      </c>
      <c r="H496" s="36">
        <v>14.350000000000001</v>
      </c>
      <c r="I496" s="36">
        <v>14.650000000000002</v>
      </c>
      <c r="J496" s="36">
        <v>15.05</v>
      </c>
      <c r="K496" s="31">
        <v>14.25</v>
      </c>
      <c r="L496" s="31">
        <v>13.55</v>
      </c>
      <c r="M496" s="31">
        <v>3549.22019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859.85</v>
      </c>
      <c r="D497" s="36">
        <v>861.55000000000007</v>
      </c>
      <c r="E497" s="36">
        <v>853.20000000000016</v>
      </c>
      <c r="F497" s="36">
        <v>846.55000000000007</v>
      </c>
      <c r="G497" s="36">
        <v>838.20000000000016</v>
      </c>
      <c r="H497" s="36">
        <v>868.20000000000016</v>
      </c>
      <c r="I497" s="36">
        <v>876.55000000000007</v>
      </c>
      <c r="J497" s="36">
        <v>883.20000000000016</v>
      </c>
      <c r="K497" s="31">
        <v>869.9</v>
      </c>
      <c r="L497" s="31">
        <v>854.9</v>
      </c>
      <c r="M497" s="31">
        <v>16.311250000000001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532.5</v>
      </c>
      <c r="D498" s="36">
        <v>534.5</v>
      </c>
      <c r="E498" s="36">
        <v>525.54999999999995</v>
      </c>
      <c r="F498" s="36">
        <v>518.59999999999991</v>
      </c>
      <c r="G498" s="36">
        <v>509.64999999999986</v>
      </c>
      <c r="H498" s="36">
        <v>541.45000000000005</v>
      </c>
      <c r="I498" s="36">
        <v>550.40000000000009</v>
      </c>
      <c r="J498" s="36">
        <v>557.35000000000014</v>
      </c>
      <c r="K498" s="31">
        <v>543.45000000000005</v>
      </c>
      <c r="L498" s="31">
        <v>527.54999999999995</v>
      </c>
      <c r="M498" s="31">
        <v>4.46889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 t="e">
        <v>#N/A</v>
      </c>
      <c r="D499" s="36" t="e">
        <v>#N/A</v>
      </c>
      <c r="E499" s="36" t="e">
        <v>#N/A</v>
      </c>
      <c r="F499" s="36" t="e">
        <v>#N/A</v>
      </c>
      <c r="G499" s="36" t="e">
        <v>#N/A</v>
      </c>
      <c r="H499" s="36" t="e">
        <v>#N/A</v>
      </c>
      <c r="I499" s="36" t="e">
        <v>#N/A</v>
      </c>
      <c r="J499" s="36" t="e">
        <v>#N/A</v>
      </c>
      <c r="K499" s="31" t="e">
        <v>#N/A</v>
      </c>
      <c r="L499" s="31" t="e">
        <v>#N/A</v>
      </c>
      <c r="M499" s="31" t="e">
        <v>#N/A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851.15</v>
      </c>
      <c r="D500" s="36">
        <v>847.11666666666679</v>
      </c>
      <c r="E500" s="36">
        <v>839.23333333333358</v>
      </c>
      <c r="F500" s="36">
        <v>827.31666666666683</v>
      </c>
      <c r="G500" s="36">
        <v>819.43333333333362</v>
      </c>
      <c r="H500" s="36">
        <v>859.03333333333353</v>
      </c>
      <c r="I500" s="36">
        <v>866.91666666666674</v>
      </c>
      <c r="J500" s="36">
        <v>878.83333333333348</v>
      </c>
      <c r="K500" s="31">
        <v>855</v>
      </c>
      <c r="L500" s="31">
        <v>835.2</v>
      </c>
      <c r="M500" s="31">
        <v>3.4211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1347.05</v>
      </c>
      <c r="D501" s="36">
        <v>1348.4999999999998</v>
      </c>
      <c r="E501" s="36">
        <v>1339.6499999999996</v>
      </c>
      <c r="F501" s="36">
        <v>1332.2499999999998</v>
      </c>
      <c r="G501" s="36">
        <v>1323.3999999999996</v>
      </c>
      <c r="H501" s="36">
        <v>1355.8999999999996</v>
      </c>
      <c r="I501" s="36">
        <v>1364.7499999999995</v>
      </c>
      <c r="J501" s="36">
        <v>1372.1499999999996</v>
      </c>
      <c r="K501" s="31">
        <v>1357.35</v>
      </c>
      <c r="L501" s="31">
        <v>1341.1</v>
      </c>
      <c r="M501" s="31">
        <v>1.30145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446.55</v>
      </c>
      <c r="D502" s="36">
        <v>443.18333333333334</v>
      </c>
      <c r="E502" s="36">
        <v>436.86666666666667</v>
      </c>
      <c r="F502" s="36">
        <v>427.18333333333334</v>
      </c>
      <c r="G502" s="36">
        <v>420.86666666666667</v>
      </c>
      <c r="H502" s="36">
        <v>452.86666666666667</v>
      </c>
      <c r="I502" s="36">
        <v>459.18333333333339</v>
      </c>
      <c r="J502" s="36">
        <v>468.86666666666667</v>
      </c>
      <c r="K502" s="31">
        <v>449.5</v>
      </c>
      <c r="L502" s="31">
        <v>433.5</v>
      </c>
      <c r="M502" s="31">
        <v>207.83617000000001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21.95</v>
      </c>
      <c r="D503" s="36">
        <v>21.816666666666663</v>
      </c>
      <c r="E503" s="36">
        <v>21.533333333333324</v>
      </c>
      <c r="F503" s="36">
        <v>21.11666666666666</v>
      </c>
      <c r="G503" s="36">
        <v>20.833333333333321</v>
      </c>
      <c r="H503" s="36">
        <v>22.233333333333327</v>
      </c>
      <c r="I503" s="36">
        <v>22.516666666666666</v>
      </c>
      <c r="J503" s="31">
        <v>22.93333333333333</v>
      </c>
      <c r="K503" s="31">
        <v>22.1</v>
      </c>
      <c r="L503" s="31">
        <v>21.4</v>
      </c>
      <c r="M503" s="53">
        <v>3379.3955599999999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277.60000000000002</v>
      </c>
      <c r="D504" s="36">
        <v>279.05</v>
      </c>
      <c r="E504" s="36">
        <v>271.55</v>
      </c>
      <c r="F504" s="36">
        <v>265.5</v>
      </c>
      <c r="G504" s="36">
        <v>258</v>
      </c>
      <c r="H504" s="36">
        <v>285.10000000000002</v>
      </c>
      <c r="I504" s="36">
        <v>292.60000000000002</v>
      </c>
      <c r="J504" s="31">
        <v>298.65000000000003</v>
      </c>
      <c r="K504" s="31">
        <v>286.55</v>
      </c>
      <c r="L504" s="31">
        <v>273</v>
      </c>
      <c r="M504" s="53">
        <v>279.48050999999998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593.6</v>
      </c>
      <c r="D505" s="36">
        <v>579.2166666666667</v>
      </c>
      <c r="E505" s="36">
        <v>552.33333333333337</v>
      </c>
      <c r="F505" s="36">
        <v>511.06666666666672</v>
      </c>
      <c r="G505" s="36">
        <v>484.18333333333339</v>
      </c>
      <c r="H505" s="36">
        <v>620.48333333333335</v>
      </c>
      <c r="I505" s="36">
        <v>647.36666666666656</v>
      </c>
      <c r="J505" s="36">
        <v>688.63333333333333</v>
      </c>
      <c r="K505" s="31">
        <v>606.1</v>
      </c>
      <c r="L505" s="31">
        <v>537.95000000000005</v>
      </c>
      <c r="M505" s="31">
        <v>185.68868000000001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15709.85</v>
      </c>
      <c r="D506" s="36">
        <v>15639.283333333333</v>
      </c>
      <c r="E506" s="36">
        <v>15403.566666666666</v>
      </c>
      <c r="F506" s="36">
        <v>15097.283333333333</v>
      </c>
      <c r="G506" s="36">
        <v>14861.566666666666</v>
      </c>
      <c r="H506" s="36">
        <v>15945.566666666666</v>
      </c>
      <c r="I506" s="36">
        <v>16181.283333333333</v>
      </c>
      <c r="J506" s="36">
        <v>16487.566666666666</v>
      </c>
      <c r="K506" s="31">
        <v>15875</v>
      </c>
      <c r="L506" s="31">
        <v>15333</v>
      </c>
      <c r="M506" s="31">
        <v>5.178E-2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123.6</v>
      </c>
      <c r="D507" s="36">
        <v>123.66666666666667</v>
      </c>
      <c r="E507" s="36">
        <v>122.33333333333334</v>
      </c>
      <c r="F507" s="36">
        <v>121.06666666666668</v>
      </c>
      <c r="G507" s="36">
        <v>119.73333333333335</v>
      </c>
      <c r="H507" s="36">
        <v>124.93333333333334</v>
      </c>
      <c r="I507" s="36">
        <v>126.26666666666668</v>
      </c>
      <c r="J507" s="31">
        <v>127.53333333333333</v>
      </c>
      <c r="K507" s="31">
        <v>125</v>
      </c>
      <c r="L507" s="31">
        <v>122.4</v>
      </c>
      <c r="M507" s="53">
        <v>395.42770000000002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645.9</v>
      </c>
      <c r="D508" s="36">
        <v>646.26666666666654</v>
      </c>
      <c r="E508" s="36">
        <v>641.98333333333312</v>
      </c>
      <c r="F508" s="36">
        <v>638.06666666666661</v>
      </c>
      <c r="G508" s="36">
        <v>633.78333333333319</v>
      </c>
      <c r="H508" s="36">
        <v>650.18333333333305</v>
      </c>
      <c r="I508" s="36">
        <v>654.46666666666658</v>
      </c>
      <c r="J508" s="36">
        <v>658.38333333333298</v>
      </c>
      <c r="K508" s="31">
        <v>650.54999999999995</v>
      </c>
      <c r="L508" s="31">
        <v>642.35</v>
      </c>
      <c r="M508" s="31">
        <v>9.5371199999999998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1576.3</v>
      </c>
      <c r="D509" s="245">
        <v>1571.2166666666665</v>
      </c>
      <c r="E509" s="245">
        <v>1556.4333333333329</v>
      </c>
      <c r="F509" s="245">
        <v>1536.5666666666664</v>
      </c>
      <c r="G509" s="245">
        <v>1521.7833333333328</v>
      </c>
      <c r="H509" s="245">
        <v>1591.083333333333</v>
      </c>
      <c r="I509" s="245">
        <v>1605.8666666666663</v>
      </c>
      <c r="J509" s="245">
        <v>1625.7333333333331</v>
      </c>
      <c r="K509" s="246">
        <v>1586</v>
      </c>
      <c r="L509" s="246">
        <v>1551.35</v>
      </c>
      <c r="M509" s="246">
        <v>0.96997999999999995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41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6"/>
      <c r="B5" s="347"/>
      <c r="C5" s="346"/>
      <c r="D5" s="347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8" t="s">
        <v>565</v>
      </c>
      <c r="C7" s="347"/>
      <c r="D7" s="7">
        <f>Main!B10</f>
        <v>45278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45275</v>
      </c>
      <c r="B10" s="32">
        <v>513119</v>
      </c>
      <c r="C10" s="31" t="s">
        <v>1140</v>
      </c>
      <c r="D10" s="31" t="s">
        <v>1141</v>
      </c>
      <c r="E10" s="31" t="s">
        <v>575</v>
      </c>
      <c r="F10" s="86">
        <v>12925</v>
      </c>
      <c r="G10" s="32">
        <v>53.58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45275</v>
      </c>
      <c r="B11" s="32">
        <v>539506</v>
      </c>
      <c r="C11" s="31" t="s">
        <v>1142</v>
      </c>
      <c r="D11" s="31" t="s">
        <v>1143</v>
      </c>
      <c r="E11" s="31" t="s">
        <v>575</v>
      </c>
      <c r="F11" s="86">
        <v>219279</v>
      </c>
      <c r="G11" s="32">
        <v>2.11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45275</v>
      </c>
      <c r="B12" s="32">
        <v>511359</v>
      </c>
      <c r="C12" s="31" t="s">
        <v>1144</v>
      </c>
      <c r="D12" s="31" t="s">
        <v>1145</v>
      </c>
      <c r="E12" s="31" t="s">
        <v>575</v>
      </c>
      <c r="F12" s="86">
        <v>73734</v>
      </c>
      <c r="G12" s="32">
        <v>47.29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45275</v>
      </c>
      <c r="B13" s="32">
        <v>539773</v>
      </c>
      <c r="C13" s="31" t="s">
        <v>985</v>
      </c>
      <c r="D13" s="31" t="s">
        <v>1085</v>
      </c>
      <c r="E13" s="31" t="s">
        <v>575</v>
      </c>
      <c r="F13" s="86">
        <v>11323623</v>
      </c>
      <c r="G13" s="32">
        <v>2.2599999999999998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45275</v>
      </c>
      <c r="B14" s="32">
        <v>539773</v>
      </c>
      <c r="C14" s="31" t="s">
        <v>985</v>
      </c>
      <c r="D14" s="31" t="s">
        <v>1146</v>
      </c>
      <c r="E14" s="31" t="s">
        <v>575</v>
      </c>
      <c r="F14" s="86">
        <v>3252425</v>
      </c>
      <c r="G14" s="32">
        <v>2.2000000000000002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45275</v>
      </c>
      <c r="B15" s="32">
        <v>540718</v>
      </c>
      <c r="C15" s="31" t="s">
        <v>1147</v>
      </c>
      <c r="D15" s="31" t="s">
        <v>1148</v>
      </c>
      <c r="E15" s="31" t="s">
        <v>574</v>
      </c>
      <c r="F15" s="86">
        <v>51000</v>
      </c>
      <c r="G15" s="32">
        <v>54.5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45275</v>
      </c>
      <c r="B16" s="32">
        <v>540718</v>
      </c>
      <c r="C16" s="31" t="s">
        <v>1147</v>
      </c>
      <c r="D16" s="31" t="s">
        <v>1149</v>
      </c>
      <c r="E16" s="31" t="s">
        <v>575</v>
      </c>
      <c r="F16" s="86">
        <v>39000</v>
      </c>
      <c r="G16" s="32">
        <v>54.5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45275</v>
      </c>
      <c r="B17" s="32">
        <v>540718</v>
      </c>
      <c r="C17" s="31" t="s">
        <v>1147</v>
      </c>
      <c r="D17" s="31" t="s">
        <v>1150</v>
      </c>
      <c r="E17" s="31" t="s">
        <v>575</v>
      </c>
      <c r="F17" s="86">
        <v>30000</v>
      </c>
      <c r="G17" s="32">
        <v>57.03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45275</v>
      </c>
      <c r="B18" s="32">
        <v>506074</v>
      </c>
      <c r="C18" s="31" t="s">
        <v>1086</v>
      </c>
      <c r="D18" s="31" t="s">
        <v>1151</v>
      </c>
      <c r="E18" s="31" t="s">
        <v>574</v>
      </c>
      <c r="F18" s="86">
        <v>2691724</v>
      </c>
      <c r="G18" s="32">
        <v>7.26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45275</v>
      </c>
      <c r="B19" s="32">
        <v>506074</v>
      </c>
      <c r="C19" s="31" t="s">
        <v>1086</v>
      </c>
      <c r="D19" s="31" t="s">
        <v>1087</v>
      </c>
      <c r="E19" s="31" t="s">
        <v>575</v>
      </c>
      <c r="F19" s="86">
        <v>2000000</v>
      </c>
      <c r="G19" s="32">
        <v>7.26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45275</v>
      </c>
      <c r="B20" s="32">
        <v>506074</v>
      </c>
      <c r="C20" s="31" t="s">
        <v>1086</v>
      </c>
      <c r="D20" s="31" t="s">
        <v>1152</v>
      </c>
      <c r="E20" s="31" t="s">
        <v>575</v>
      </c>
      <c r="F20" s="86">
        <v>3446078</v>
      </c>
      <c r="G20" s="32">
        <v>7.35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45275</v>
      </c>
      <c r="B21" s="32">
        <v>506074</v>
      </c>
      <c r="C21" s="31" t="s">
        <v>1086</v>
      </c>
      <c r="D21" s="31" t="s">
        <v>1152</v>
      </c>
      <c r="E21" s="31" t="s">
        <v>574</v>
      </c>
      <c r="F21" s="86">
        <v>100002</v>
      </c>
      <c r="G21" s="32">
        <v>7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45275</v>
      </c>
      <c r="B22" s="32">
        <v>506074</v>
      </c>
      <c r="C22" s="31" t="s">
        <v>1086</v>
      </c>
      <c r="D22" s="31" t="s">
        <v>1153</v>
      </c>
      <c r="E22" s="31" t="s">
        <v>575</v>
      </c>
      <c r="F22" s="86">
        <v>1997081</v>
      </c>
      <c r="G22" s="32">
        <v>7.35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45275</v>
      </c>
      <c r="B23" s="32">
        <v>506074</v>
      </c>
      <c r="C23" s="31" t="s">
        <v>1086</v>
      </c>
      <c r="D23" s="31" t="s">
        <v>1154</v>
      </c>
      <c r="E23" s="31" t="s">
        <v>574</v>
      </c>
      <c r="F23" s="86">
        <v>1800000</v>
      </c>
      <c r="G23" s="32">
        <v>7.3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45275</v>
      </c>
      <c r="B24" s="32">
        <v>506074</v>
      </c>
      <c r="C24" s="31" t="s">
        <v>1086</v>
      </c>
      <c r="D24" s="31" t="s">
        <v>1153</v>
      </c>
      <c r="E24" s="31" t="s">
        <v>574</v>
      </c>
      <c r="F24" s="86">
        <v>336100</v>
      </c>
      <c r="G24" s="32">
        <v>7.36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45275</v>
      </c>
      <c r="B25" s="32">
        <v>506074</v>
      </c>
      <c r="C25" s="31" t="s">
        <v>1086</v>
      </c>
      <c r="D25" s="31" t="s">
        <v>884</v>
      </c>
      <c r="E25" s="31" t="s">
        <v>575</v>
      </c>
      <c r="F25" s="86">
        <v>1550000</v>
      </c>
      <c r="G25" s="32">
        <v>7.3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45275</v>
      </c>
      <c r="B26" s="32">
        <v>506074</v>
      </c>
      <c r="C26" s="31" t="s">
        <v>1086</v>
      </c>
      <c r="D26" s="31" t="s">
        <v>884</v>
      </c>
      <c r="E26" s="31" t="s">
        <v>574</v>
      </c>
      <c r="F26" s="86">
        <v>1672946</v>
      </c>
      <c r="G26" s="32">
        <v>7.13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45275</v>
      </c>
      <c r="B27" s="32">
        <v>506074</v>
      </c>
      <c r="C27" s="31" t="s">
        <v>1086</v>
      </c>
      <c r="D27" s="31" t="s">
        <v>1155</v>
      </c>
      <c r="E27" s="31" t="s">
        <v>575</v>
      </c>
      <c r="F27" s="86">
        <v>1332665</v>
      </c>
      <c r="G27" s="32">
        <v>7.3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45275</v>
      </c>
      <c r="B28" s="32">
        <v>512149</v>
      </c>
      <c r="C28" s="31" t="s">
        <v>1156</v>
      </c>
      <c r="D28" s="31" t="s">
        <v>884</v>
      </c>
      <c r="E28" s="31" t="s">
        <v>575</v>
      </c>
      <c r="F28" s="86">
        <v>16172622</v>
      </c>
      <c r="G28" s="32">
        <v>0.73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45275</v>
      </c>
      <c r="B29" s="32">
        <v>524828</v>
      </c>
      <c r="C29" s="31" t="s">
        <v>1157</v>
      </c>
      <c r="D29" s="31" t="s">
        <v>1093</v>
      </c>
      <c r="E29" s="31" t="s">
        <v>574</v>
      </c>
      <c r="F29" s="86">
        <v>76000</v>
      </c>
      <c r="G29" s="32">
        <v>189.33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45275</v>
      </c>
      <c r="B30" s="32">
        <v>524828</v>
      </c>
      <c r="C30" s="31" t="s">
        <v>1157</v>
      </c>
      <c r="D30" s="31" t="s">
        <v>1094</v>
      </c>
      <c r="E30" s="31" t="s">
        <v>575</v>
      </c>
      <c r="F30" s="86">
        <v>76000</v>
      </c>
      <c r="G30" s="32">
        <v>189.33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45275</v>
      </c>
      <c r="B31" s="32">
        <v>542678</v>
      </c>
      <c r="C31" s="31" t="s">
        <v>1158</v>
      </c>
      <c r="D31" s="31" t="s">
        <v>1159</v>
      </c>
      <c r="E31" s="31" t="s">
        <v>574</v>
      </c>
      <c r="F31" s="86">
        <v>46000</v>
      </c>
      <c r="G31" s="32">
        <v>20.82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45275</v>
      </c>
      <c r="B32" s="32">
        <v>542678</v>
      </c>
      <c r="C32" s="31" t="s">
        <v>1158</v>
      </c>
      <c r="D32" s="31" t="s">
        <v>1159</v>
      </c>
      <c r="E32" s="31" t="s">
        <v>575</v>
      </c>
      <c r="F32" s="86">
        <v>142000</v>
      </c>
      <c r="G32" s="32">
        <v>18.079999999999998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45275</v>
      </c>
      <c r="B33" s="32">
        <v>531977</v>
      </c>
      <c r="C33" s="31" t="s">
        <v>1056</v>
      </c>
      <c r="D33" s="31" t="s">
        <v>1057</v>
      </c>
      <c r="E33" s="31" t="s">
        <v>575</v>
      </c>
      <c r="F33" s="86">
        <v>1181071</v>
      </c>
      <c r="G33" s="32">
        <v>8.07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45275</v>
      </c>
      <c r="B34" s="32">
        <v>504340</v>
      </c>
      <c r="C34" s="31" t="s">
        <v>1035</v>
      </c>
      <c r="D34" s="31" t="s">
        <v>1036</v>
      </c>
      <c r="E34" s="31" t="s">
        <v>575</v>
      </c>
      <c r="F34" s="86">
        <v>100000</v>
      </c>
      <c r="G34" s="32">
        <v>8.82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45275</v>
      </c>
      <c r="B35" s="32">
        <v>512379</v>
      </c>
      <c r="C35" s="31" t="s">
        <v>1160</v>
      </c>
      <c r="D35" s="31" t="s">
        <v>1161</v>
      </c>
      <c r="E35" s="31" t="s">
        <v>574</v>
      </c>
      <c r="F35" s="86">
        <v>2150000</v>
      </c>
      <c r="G35" s="32">
        <v>27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45275</v>
      </c>
      <c r="B36" s="32">
        <v>512379</v>
      </c>
      <c r="C36" s="31" t="s">
        <v>1160</v>
      </c>
      <c r="D36" s="31" t="s">
        <v>1162</v>
      </c>
      <c r="E36" s="31" t="s">
        <v>575</v>
      </c>
      <c r="F36" s="86">
        <v>2406927</v>
      </c>
      <c r="G36" s="32">
        <v>27.03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45275</v>
      </c>
      <c r="B37" s="32">
        <v>512379</v>
      </c>
      <c r="C37" s="31" t="s">
        <v>1160</v>
      </c>
      <c r="D37" s="31" t="s">
        <v>1162</v>
      </c>
      <c r="E37" s="31" t="s">
        <v>574</v>
      </c>
      <c r="F37" s="86">
        <v>2359265</v>
      </c>
      <c r="G37" s="32">
        <v>27.06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45275</v>
      </c>
      <c r="B38" s="32">
        <v>512379</v>
      </c>
      <c r="C38" s="31" t="s">
        <v>1160</v>
      </c>
      <c r="D38" s="31" t="s">
        <v>1163</v>
      </c>
      <c r="E38" s="31" t="s">
        <v>575</v>
      </c>
      <c r="F38" s="86">
        <v>2859373</v>
      </c>
      <c r="G38" s="32">
        <v>27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45275</v>
      </c>
      <c r="B39" s="32">
        <v>512379</v>
      </c>
      <c r="C39" s="31" t="s">
        <v>1160</v>
      </c>
      <c r="D39" s="31" t="s">
        <v>1163</v>
      </c>
      <c r="E39" s="31" t="s">
        <v>574</v>
      </c>
      <c r="F39" s="86">
        <v>240929</v>
      </c>
      <c r="G39" s="32">
        <v>26.89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45275</v>
      </c>
      <c r="B40" s="32">
        <v>540361</v>
      </c>
      <c r="C40" s="31" t="s">
        <v>1058</v>
      </c>
      <c r="D40" s="31" t="s">
        <v>1164</v>
      </c>
      <c r="E40" s="31" t="s">
        <v>575</v>
      </c>
      <c r="F40" s="86">
        <v>479310</v>
      </c>
      <c r="G40" s="32">
        <v>9.2899999999999991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45275</v>
      </c>
      <c r="B41" s="32">
        <v>540361</v>
      </c>
      <c r="C41" s="31" t="s">
        <v>1058</v>
      </c>
      <c r="D41" s="31" t="s">
        <v>1059</v>
      </c>
      <c r="E41" s="31" t="s">
        <v>575</v>
      </c>
      <c r="F41" s="86">
        <v>335517</v>
      </c>
      <c r="G41" s="32">
        <v>9.2899999999999991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45275</v>
      </c>
      <c r="B42" s="32">
        <v>544036</v>
      </c>
      <c r="C42" s="31" t="s">
        <v>1165</v>
      </c>
      <c r="D42" s="31" t="s">
        <v>884</v>
      </c>
      <c r="E42" s="31" t="s">
        <v>575</v>
      </c>
      <c r="F42" s="86">
        <v>62400</v>
      </c>
      <c r="G42" s="32">
        <v>123.63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45275</v>
      </c>
      <c r="B43" s="32">
        <v>544036</v>
      </c>
      <c r="C43" s="31" t="s">
        <v>1165</v>
      </c>
      <c r="D43" s="31" t="s">
        <v>1152</v>
      </c>
      <c r="E43" s="31" t="s">
        <v>575</v>
      </c>
      <c r="F43" s="86">
        <v>67200</v>
      </c>
      <c r="G43" s="32">
        <v>122.97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45275</v>
      </c>
      <c r="B44" s="32">
        <v>540006</v>
      </c>
      <c r="C44" s="31" t="s">
        <v>1060</v>
      </c>
      <c r="D44" s="31" t="s">
        <v>1061</v>
      </c>
      <c r="E44" s="31" t="s">
        <v>575</v>
      </c>
      <c r="F44" s="86">
        <v>735390</v>
      </c>
      <c r="G44" s="32">
        <v>10.57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45275</v>
      </c>
      <c r="B45" s="32">
        <v>514402</v>
      </c>
      <c r="C45" s="31" t="s">
        <v>1166</v>
      </c>
      <c r="D45" s="31" t="s">
        <v>1167</v>
      </c>
      <c r="E45" s="31" t="s">
        <v>574</v>
      </c>
      <c r="F45" s="86">
        <v>145000</v>
      </c>
      <c r="G45" s="32">
        <v>17.21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45275</v>
      </c>
      <c r="B46" s="32">
        <v>514402</v>
      </c>
      <c r="C46" s="31" t="s">
        <v>1166</v>
      </c>
      <c r="D46" s="31" t="s">
        <v>1168</v>
      </c>
      <c r="E46" s="31" t="s">
        <v>575</v>
      </c>
      <c r="F46" s="86">
        <v>95350</v>
      </c>
      <c r="G46" s="32">
        <v>18.32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45275</v>
      </c>
      <c r="B47" s="32">
        <v>514402</v>
      </c>
      <c r="C47" s="31" t="s">
        <v>1166</v>
      </c>
      <c r="D47" s="31" t="s">
        <v>1169</v>
      </c>
      <c r="E47" s="31" t="s">
        <v>575</v>
      </c>
      <c r="F47" s="86">
        <v>97249</v>
      </c>
      <c r="G47" s="32">
        <v>18.559999999999999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45275</v>
      </c>
      <c r="B48" s="32">
        <v>514402</v>
      </c>
      <c r="C48" s="31" t="s">
        <v>1166</v>
      </c>
      <c r="D48" s="31" t="s">
        <v>1170</v>
      </c>
      <c r="E48" s="31" t="s">
        <v>575</v>
      </c>
      <c r="F48" s="86">
        <v>200000</v>
      </c>
      <c r="G48" s="32">
        <v>17.02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45275</v>
      </c>
      <c r="B49" s="32">
        <v>540190</v>
      </c>
      <c r="C49" s="31" t="s">
        <v>1171</v>
      </c>
      <c r="D49" s="31" t="s">
        <v>1172</v>
      </c>
      <c r="E49" s="31" t="s">
        <v>575</v>
      </c>
      <c r="F49" s="86">
        <v>19327</v>
      </c>
      <c r="G49" s="32">
        <v>40.25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45275</v>
      </c>
      <c r="B50" s="32">
        <v>540190</v>
      </c>
      <c r="C50" s="31" t="s">
        <v>1171</v>
      </c>
      <c r="D50" s="31" t="s">
        <v>1173</v>
      </c>
      <c r="E50" s="31" t="s">
        <v>575</v>
      </c>
      <c r="F50" s="86">
        <v>43000</v>
      </c>
      <c r="G50" s="32">
        <v>40.200000000000003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45275</v>
      </c>
      <c r="B51" s="32">
        <v>540190</v>
      </c>
      <c r="C51" s="31" t="s">
        <v>1171</v>
      </c>
      <c r="D51" s="31" t="s">
        <v>1174</v>
      </c>
      <c r="E51" s="31" t="s">
        <v>574</v>
      </c>
      <c r="F51" s="86">
        <v>20000</v>
      </c>
      <c r="G51" s="32">
        <v>40.25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45275</v>
      </c>
      <c r="B52" s="32">
        <v>570005</v>
      </c>
      <c r="C52" s="31" t="s">
        <v>1010</v>
      </c>
      <c r="D52" s="31" t="s">
        <v>1043</v>
      </c>
      <c r="E52" s="31" t="s">
        <v>574</v>
      </c>
      <c r="F52" s="86">
        <v>2300</v>
      </c>
      <c r="G52" s="32">
        <v>10.88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45275</v>
      </c>
      <c r="B53" s="32">
        <v>570005</v>
      </c>
      <c r="C53" s="31" t="s">
        <v>1010</v>
      </c>
      <c r="D53" s="31" t="s">
        <v>1043</v>
      </c>
      <c r="E53" s="31" t="s">
        <v>575</v>
      </c>
      <c r="F53" s="86">
        <v>301346</v>
      </c>
      <c r="G53" s="32">
        <v>10.83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45275</v>
      </c>
      <c r="B54" s="32">
        <v>539228</v>
      </c>
      <c r="C54" s="31" t="s">
        <v>1001</v>
      </c>
      <c r="D54" s="31" t="s">
        <v>1175</v>
      </c>
      <c r="E54" s="31" t="s">
        <v>575</v>
      </c>
      <c r="F54" s="86">
        <v>276910</v>
      </c>
      <c r="G54" s="32">
        <v>3.65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45275</v>
      </c>
      <c r="B55" s="32">
        <v>539228</v>
      </c>
      <c r="C55" s="31" t="s">
        <v>1001</v>
      </c>
      <c r="D55" s="31" t="s">
        <v>1176</v>
      </c>
      <c r="E55" s="31" t="s">
        <v>574</v>
      </c>
      <c r="F55" s="86">
        <v>276910</v>
      </c>
      <c r="G55" s="32">
        <v>3.65</v>
      </c>
      <c r="H55" s="32" t="s">
        <v>333</v>
      </c>
    </row>
    <row r="56" spans="1:28" ht="15" customHeight="1">
      <c r="A56" s="85">
        <v>45275</v>
      </c>
      <c r="B56" s="32">
        <v>539228</v>
      </c>
      <c r="C56" s="31" t="s">
        <v>1001</v>
      </c>
      <c r="D56" s="31" t="s">
        <v>1002</v>
      </c>
      <c r="E56" s="31" t="s">
        <v>575</v>
      </c>
      <c r="F56" s="86">
        <v>1499000</v>
      </c>
      <c r="G56" s="32">
        <v>3.63</v>
      </c>
      <c r="H56" s="32" t="s">
        <v>333</v>
      </c>
    </row>
    <row r="57" spans="1:28" ht="15" customHeight="1">
      <c r="A57" s="85">
        <v>45275</v>
      </c>
      <c r="B57" s="32">
        <v>542850</v>
      </c>
      <c r="C57" s="31" t="s">
        <v>1177</v>
      </c>
      <c r="D57" s="31" t="s">
        <v>1178</v>
      </c>
      <c r="E57" s="31" t="s">
        <v>575</v>
      </c>
      <c r="F57" s="86">
        <v>108000</v>
      </c>
      <c r="G57" s="32">
        <v>57.07</v>
      </c>
      <c r="H57" s="32" t="s">
        <v>333</v>
      </c>
    </row>
    <row r="58" spans="1:28" ht="15" customHeight="1">
      <c r="A58" s="85">
        <v>45275</v>
      </c>
      <c r="B58" s="32">
        <v>500170</v>
      </c>
      <c r="C58" s="31" t="s">
        <v>1179</v>
      </c>
      <c r="D58" s="31" t="s">
        <v>963</v>
      </c>
      <c r="E58" s="31" t="s">
        <v>575</v>
      </c>
      <c r="F58" s="86">
        <v>101594</v>
      </c>
      <c r="G58" s="32">
        <v>40.51</v>
      </c>
      <c r="H58" s="32" t="s">
        <v>333</v>
      </c>
    </row>
    <row r="59" spans="1:28" ht="15" customHeight="1">
      <c r="A59" s="85">
        <v>45275</v>
      </c>
      <c r="B59" s="32">
        <v>500170</v>
      </c>
      <c r="C59" s="31" t="s">
        <v>1179</v>
      </c>
      <c r="D59" s="31" t="s">
        <v>963</v>
      </c>
      <c r="E59" s="31" t="s">
        <v>574</v>
      </c>
      <c r="F59" s="86">
        <v>101594</v>
      </c>
      <c r="G59" s="32">
        <v>41.17</v>
      </c>
      <c r="H59" s="32" t="s">
        <v>333</v>
      </c>
    </row>
    <row r="60" spans="1:28" ht="15" customHeight="1">
      <c r="A60" s="85">
        <v>45275</v>
      </c>
      <c r="B60" s="32">
        <v>540377</v>
      </c>
      <c r="C60" s="31" t="s">
        <v>994</v>
      </c>
      <c r="D60" s="31" t="s">
        <v>1180</v>
      </c>
      <c r="E60" s="31" t="s">
        <v>575</v>
      </c>
      <c r="F60" s="86">
        <v>2528500</v>
      </c>
      <c r="G60" s="32">
        <v>2.66</v>
      </c>
      <c r="H60" s="32" t="s">
        <v>333</v>
      </c>
    </row>
    <row r="61" spans="1:28" ht="15" customHeight="1">
      <c r="A61" s="85">
        <v>45275</v>
      </c>
      <c r="B61" s="32">
        <v>540377</v>
      </c>
      <c r="C61" s="31" t="s">
        <v>994</v>
      </c>
      <c r="D61" s="31" t="s">
        <v>1090</v>
      </c>
      <c r="E61" s="31" t="s">
        <v>575</v>
      </c>
      <c r="F61" s="86">
        <v>1633954</v>
      </c>
      <c r="G61" s="32">
        <v>2.66</v>
      </c>
      <c r="H61" s="32" t="s">
        <v>333</v>
      </c>
    </row>
    <row r="62" spans="1:28" ht="15" customHeight="1">
      <c r="A62" s="85">
        <v>45275</v>
      </c>
      <c r="B62" s="32">
        <v>540377</v>
      </c>
      <c r="C62" s="31" t="s">
        <v>994</v>
      </c>
      <c r="D62" s="31" t="s">
        <v>884</v>
      </c>
      <c r="E62" s="31" t="s">
        <v>575</v>
      </c>
      <c r="F62" s="86">
        <v>1570937</v>
      </c>
      <c r="G62" s="32">
        <v>2.67</v>
      </c>
      <c r="H62" s="32" t="s">
        <v>333</v>
      </c>
    </row>
    <row r="63" spans="1:28" ht="15" customHeight="1">
      <c r="A63" s="85">
        <v>45275</v>
      </c>
      <c r="B63" s="32">
        <v>517063</v>
      </c>
      <c r="C63" s="31" t="s">
        <v>1181</v>
      </c>
      <c r="D63" s="31" t="s">
        <v>1182</v>
      </c>
      <c r="E63" s="31" t="s">
        <v>574</v>
      </c>
      <c r="F63" s="86">
        <v>50004</v>
      </c>
      <c r="G63" s="32">
        <v>56.19</v>
      </c>
      <c r="H63" s="32" t="s">
        <v>333</v>
      </c>
    </row>
    <row r="64" spans="1:28" ht="15" customHeight="1">
      <c r="A64" s="85">
        <v>45275</v>
      </c>
      <c r="B64" s="32">
        <v>543979</v>
      </c>
      <c r="C64" s="31" t="s">
        <v>1183</v>
      </c>
      <c r="D64" s="31" t="s">
        <v>1152</v>
      </c>
      <c r="E64" s="31" t="s">
        <v>575</v>
      </c>
      <c r="F64" s="86">
        <v>20800</v>
      </c>
      <c r="G64" s="32">
        <v>85.25</v>
      </c>
      <c r="H64" s="32" t="s">
        <v>333</v>
      </c>
    </row>
    <row r="65" spans="1:8" ht="15" customHeight="1">
      <c r="A65" s="85">
        <v>45275</v>
      </c>
      <c r="B65" s="32">
        <v>543720</v>
      </c>
      <c r="C65" s="31" t="s">
        <v>853</v>
      </c>
      <c r="D65" s="31" t="s">
        <v>1184</v>
      </c>
      <c r="E65" s="31" t="s">
        <v>574</v>
      </c>
      <c r="F65" s="86">
        <v>14045000</v>
      </c>
      <c r="G65" s="32">
        <v>500.17</v>
      </c>
      <c r="H65" s="32" t="s">
        <v>333</v>
      </c>
    </row>
    <row r="66" spans="1:8" ht="15" customHeight="1">
      <c r="A66" s="85">
        <v>45275</v>
      </c>
      <c r="B66" s="32">
        <v>543720</v>
      </c>
      <c r="C66" s="31" t="s">
        <v>853</v>
      </c>
      <c r="D66" s="31" t="s">
        <v>1184</v>
      </c>
      <c r="E66" s="31" t="s">
        <v>575</v>
      </c>
      <c r="F66" s="86">
        <v>17000000</v>
      </c>
      <c r="G66" s="32">
        <v>500.44</v>
      </c>
      <c r="H66" s="32" t="s">
        <v>333</v>
      </c>
    </row>
    <row r="67" spans="1:8" ht="15" customHeight="1">
      <c r="A67" s="85">
        <v>45275</v>
      </c>
      <c r="B67" s="32">
        <v>507912</v>
      </c>
      <c r="C67" s="31" t="s">
        <v>1185</v>
      </c>
      <c r="D67" s="31" t="s">
        <v>1085</v>
      </c>
      <c r="E67" s="31" t="s">
        <v>574</v>
      </c>
      <c r="F67" s="86">
        <v>100000</v>
      </c>
      <c r="G67" s="32">
        <v>220.55</v>
      </c>
      <c r="H67" s="32" t="s">
        <v>333</v>
      </c>
    </row>
    <row r="68" spans="1:8" ht="15" customHeight="1">
      <c r="A68" s="85">
        <v>45275</v>
      </c>
      <c r="B68" s="32">
        <v>507912</v>
      </c>
      <c r="C68" s="31" t="s">
        <v>1185</v>
      </c>
      <c r="D68" s="31" t="s">
        <v>1000</v>
      </c>
      <c r="E68" s="31" t="s">
        <v>574</v>
      </c>
      <c r="F68" s="86">
        <v>100000</v>
      </c>
      <c r="G68" s="32">
        <v>220.55</v>
      </c>
      <c r="H68" s="32" t="s">
        <v>333</v>
      </c>
    </row>
    <row r="69" spans="1:8" ht="15" customHeight="1">
      <c r="A69" s="85">
        <v>45275</v>
      </c>
      <c r="B69" s="32">
        <v>507912</v>
      </c>
      <c r="C69" s="31" t="s">
        <v>1185</v>
      </c>
      <c r="D69" s="31" t="s">
        <v>1186</v>
      </c>
      <c r="E69" s="31" t="s">
        <v>574</v>
      </c>
      <c r="F69" s="86">
        <v>100000</v>
      </c>
      <c r="G69" s="32">
        <v>220.55</v>
      </c>
      <c r="H69" s="32" t="s">
        <v>333</v>
      </c>
    </row>
    <row r="70" spans="1:8" ht="15" customHeight="1">
      <c r="A70" s="85">
        <v>45275</v>
      </c>
      <c r="B70" s="32">
        <v>507912</v>
      </c>
      <c r="C70" s="31" t="s">
        <v>1185</v>
      </c>
      <c r="D70" s="31" t="s">
        <v>1187</v>
      </c>
      <c r="E70" s="31" t="s">
        <v>575</v>
      </c>
      <c r="F70" s="86">
        <v>159839</v>
      </c>
      <c r="G70" s="32">
        <v>220.55</v>
      </c>
      <c r="H70" s="32" t="s">
        <v>333</v>
      </c>
    </row>
    <row r="71" spans="1:8" ht="15" customHeight="1">
      <c r="A71" s="85">
        <v>45275</v>
      </c>
      <c r="B71" s="32">
        <v>531357</v>
      </c>
      <c r="C71" s="31" t="s">
        <v>1188</v>
      </c>
      <c r="D71" s="31" t="s">
        <v>884</v>
      </c>
      <c r="E71" s="31" t="s">
        <v>574</v>
      </c>
      <c r="F71" s="86">
        <v>1204003</v>
      </c>
      <c r="G71" s="32">
        <v>117.44</v>
      </c>
      <c r="H71" s="32" t="s">
        <v>333</v>
      </c>
    </row>
    <row r="72" spans="1:8" ht="15" customHeight="1">
      <c r="A72" s="85">
        <v>45275</v>
      </c>
      <c r="B72" s="32">
        <v>531357</v>
      </c>
      <c r="C72" s="31" t="s">
        <v>1188</v>
      </c>
      <c r="D72" s="31" t="s">
        <v>884</v>
      </c>
      <c r="E72" s="31" t="s">
        <v>575</v>
      </c>
      <c r="F72" s="86">
        <v>3</v>
      </c>
      <c r="G72" s="32">
        <v>129.80000000000001</v>
      </c>
      <c r="H72" s="32" t="s">
        <v>333</v>
      </c>
    </row>
    <row r="73" spans="1:8" ht="15" customHeight="1">
      <c r="A73" s="85">
        <v>45275</v>
      </c>
      <c r="B73" s="32">
        <v>544015</v>
      </c>
      <c r="C73" s="31" t="s">
        <v>1189</v>
      </c>
      <c r="D73" s="31" t="s">
        <v>1190</v>
      </c>
      <c r="E73" s="31" t="s">
        <v>574</v>
      </c>
      <c r="F73" s="86">
        <v>20000</v>
      </c>
      <c r="G73" s="32">
        <v>129.63</v>
      </c>
      <c r="H73" s="32" t="s">
        <v>333</v>
      </c>
    </row>
    <row r="74" spans="1:8" ht="15" customHeight="1">
      <c r="A74" s="85">
        <v>45275</v>
      </c>
      <c r="B74" s="32">
        <v>539402</v>
      </c>
      <c r="C74" s="31" t="s">
        <v>1191</v>
      </c>
      <c r="D74" s="31" t="s">
        <v>1192</v>
      </c>
      <c r="E74" s="31" t="s">
        <v>575</v>
      </c>
      <c r="F74" s="86">
        <v>75000</v>
      </c>
      <c r="G74" s="32">
        <v>19.989999999999998</v>
      </c>
      <c r="H74" s="32" t="s">
        <v>333</v>
      </c>
    </row>
    <row r="75" spans="1:8" ht="15" customHeight="1">
      <c r="A75" s="85">
        <v>45275</v>
      </c>
      <c r="B75" s="32">
        <v>537291</v>
      </c>
      <c r="C75" s="31" t="s">
        <v>1193</v>
      </c>
      <c r="D75" s="31" t="s">
        <v>1194</v>
      </c>
      <c r="E75" s="31" t="s">
        <v>574</v>
      </c>
      <c r="F75" s="86">
        <v>311831</v>
      </c>
      <c r="G75" s="32">
        <v>199.25</v>
      </c>
      <c r="H75" s="32" t="s">
        <v>333</v>
      </c>
    </row>
    <row r="76" spans="1:8" ht="15" customHeight="1">
      <c r="A76" s="85">
        <v>45275</v>
      </c>
      <c r="B76" s="32">
        <v>537291</v>
      </c>
      <c r="C76" s="31" t="s">
        <v>1193</v>
      </c>
      <c r="D76" s="31" t="s">
        <v>1195</v>
      </c>
      <c r="E76" s="31" t="s">
        <v>575</v>
      </c>
      <c r="F76" s="86">
        <v>311831</v>
      </c>
      <c r="G76" s="32">
        <v>199.25</v>
      </c>
      <c r="H76" s="32" t="s">
        <v>333</v>
      </c>
    </row>
    <row r="77" spans="1:8" ht="15" customHeight="1">
      <c r="A77" s="85">
        <v>45275</v>
      </c>
      <c r="B77" s="32">
        <v>530557</v>
      </c>
      <c r="C77" s="31" t="s">
        <v>1003</v>
      </c>
      <c r="D77" s="31" t="s">
        <v>1004</v>
      </c>
      <c r="E77" s="31" t="s">
        <v>575</v>
      </c>
      <c r="F77" s="86">
        <v>9141142</v>
      </c>
      <c r="G77" s="32">
        <v>0.63</v>
      </c>
      <c r="H77" s="32" t="s">
        <v>333</v>
      </c>
    </row>
    <row r="78" spans="1:8" ht="15" customHeight="1">
      <c r="A78" s="85">
        <v>45275</v>
      </c>
      <c r="B78" s="32">
        <v>530557</v>
      </c>
      <c r="C78" s="31" t="s">
        <v>1003</v>
      </c>
      <c r="D78" s="31" t="s">
        <v>1004</v>
      </c>
      <c r="E78" s="31" t="s">
        <v>574</v>
      </c>
      <c r="F78" s="86">
        <v>9141142</v>
      </c>
      <c r="G78" s="32">
        <v>0.63</v>
      </c>
      <c r="H78" s="32" t="s">
        <v>333</v>
      </c>
    </row>
    <row r="79" spans="1:8" ht="15" customHeight="1">
      <c r="A79" s="85">
        <v>45275</v>
      </c>
      <c r="B79" s="32">
        <v>532817</v>
      </c>
      <c r="C79" s="31" t="s">
        <v>1196</v>
      </c>
      <c r="D79" s="31" t="s">
        <v>1113</v>
      </c>
      <c r="E79" s="31" t="s">
        <v>575</v>
      </c>
      <c r="F79" s="86">
        <v>50000</v>
      </c>
      <c r="G79" s="32">
        <v>9.27</v>
      </c>
      <c r="H79" s="32" t="s">
        <v>333</v>
      </c>
    </row>
    <row r="80" spans="1:8" ht="15" customHeight="1">
      <c r="A80" s="85">
        <v>45275</v>
      </c>
      <c r="B80" s="32">
        <v>532817</v>
      </c>
      <c r="C80" s="31" t="s">
        <v>1196</v>
      </c>
      <c r="D80" s="31" t="s">
        <v>1113</v>
      </c>
      <c r="E80" s="31" t="s">
        <v>574</v>
      </c>
      <c r="F80" s="86">
        <v>200000</v>
      </c>
      <c r="G80" s="32">
        <v>9.52</v>
      </c>
      <c r="H80" s="32" t="s">
        <v>333</v>
      </c>
    </row>
    <row r="81" spans="1:8" ht="15" customHeight="1">
      <c r="A81" s="85">
        <v>45275</v>
      </c>
      <c r="B81" s="32">
        <v>532817</v>
      </c>
      <c r="C81" s="31" t="s">
        <v>1196</v>
      </c>
      <c r="D81" s="31" t="s">
        <v>1197</v>
      </c>
      <c r="E81" s="31" t="s">
        <v>574</v>
      </c>
      <c r="F81" s="86">
        <v>150000</v>
      </c>
      <c r="G81" s="32">
        <v>9.67</v>
      </c>
      <c r="H81" s="32" t="s">
        <v>333</v>
      </c>
    </row>
    <row r="82" spans="1:8" ht="15" customHeight="1">
      <c r="A82" s="85">
        <v>45275</v>
      </c>
      <c r="B82" s="32">
        <v>531512</v>
      </c>
      <c r="C82" s="31" t="s">
        <v>1198</v>
      </c>
      <c r="D82" s="31" t="s">
        <v>1199</v>
      </c>
      <c r="E82" s="31" t="s">
        <v>575</v>
      </c>
      <c r="F82" s="86">
        <v>62000</v>
      </c>
      <c r="G82" s="32">
        <v>6.67</v>
      </c>
      <c r="H82" s="32" t="s">
        <v>333</v>
      </c>
    </row>
    <row r="83" spans="1:8" ht="15" customHeight="1">
      <c r="A83" s="85">
        <v>45275</v>
      </c>
      <c r="B83" s="32">
        <v>523260</v>
      </c>
      <c r="C83" s="31" t="s">
        <v>1109</v>
      </c>
      <c r="D83" s="31" t="s">
        <v>1088</v>
      </c>
      <c r="E83" s="31" t="s">
        <v>575</v>
      </c>
      <c r="F83" s="86">
        <v>108678</v>
      </c>
      <c r="G83" s="32">
        <v>36.32</v>
      </c>
      <c r="H83" s="32" t="s">
        <v>333</v>
      </c>
    </row>
    <row r="84" spans="1:8" ht="15" customHeight="1">
      <c r="A84" s="85">
        <v>45275</v>
      </c>
      <c r="B84" s="32">
        <v>523260</v>
      </c>
      <c r="C84" s="31" t="s">
        <v>1109</v>
      </c>
      <c r="D84" s="31" t="s">
        <v>1088</v>
      </c>
      <c r="E84" s="31" t="s">
        <v>574</v>
      </c>
      <c r="F84" s="86">
        <v>33339</v>
      </c>
      <c r="G84" s="32">
        <v>36.450000000000003</v>
      </c>
      <c r="H84" s="32" t="s">
        <v>333</v>
      </c>
    </row>
    <row r="85" spans="1:8" ht="15" customHeight="1">
      <c r="A85" s="85">
        <v>45275</v>
      </c>
      <c r="B85" s="32">
        <v>543390</v>
      </c>
      <c r="C85" s="31" t="s">
        <v>291</v>
      </c>
      <c r="D85" s="31" t="s">
        <v>1200</v>
      </c>
      <c r="E85" s="31" t="s">
        <v>575</v>
      </c>
      <c r="F85" s="86">
        <v>11421212</v>
      </c>
      <c r="G85" s="32">
        <v>800.05</v>
      </c>
      <c r="H85" s="32" t="s">
        <v>333</v>
      </c>
    </row>
    <row r="86" spans="1:8" ht="15" customHeight="1">
      <c r="A86" s="85">
        <v>45275</v>
      </c>
      <c r="B86" s="32">
        <v>526773</v>
      </c>
      <c r="C86" s="31" t="s">
        <v>1201</v>
      </c>
      <c r="D86" s="31" t="s">
        <v>1202</v>
      </c>
      <c r="E86" s="31" t="s">
        <v>574</v>
      </c>
      <c r="F86" s="86">
        <v>1154522</v>
      </c>
      <c r="G86" s="32">
        <v>9.0500000000000007</v>
      </c>
      <c r="H86" s="32" t="s">
        <v>333</v>
      </c>
    </row>
    <row r="87" spans="1:8" ht="15" customHeight="1">
      <c r="A87" s="85">
        <v>45275</v>
      </c>
      <c r="B87" s="32">
        <v>526773</v>
      </c>
      <c r="C87" s="31" t="s">
        <v>1201</v>
      </c>
      <c r="D87" s="31" t="s">
        <v>1202</v>
      </c>
      <c r="E87" s="31" t="s">
        <v>575</v>
      </c>
      <c r="F87" s="86">
        <v>1120579</v>
      </c>
      <c r="G87" s="32">
        <v>9.09</v>
      </c>
      <c r="H87" s="32" t="s">
        <v>333</v>
      </c>
    </row>
    <row r="88" spans="1:8" ht="15" customHeight="1">
      <c r="A88" s="85">
        <v>45275</v>
      </c>
      <c r="B88" s="32">
        <v>538452</v>
      </c>
      <c r="C88" s="31" t="s">
        <v>1203</v>
      </c>
      <c r="D88" s="31" t="s">
        <v>1204</v>
      </c>
      <c r="E88" s="31" t="s">
        <v>575</v>
      </c>
      <c r="F88" s="86">
        <v>45000</v>
      </c>
      <c r="G88" s="32">
        <v>20.55</v>
      </c>
      <c r="H88" s="32" t="s">
        <v>333</v>
      </c>
    </row>
    <row r="89" spans="1:8" ht="15" customHeight="1">
      <c r="A89" s="85">
        <v>45275</v>
      </c>
      <c r="B89" s="32">
        <v>538452</v>
      </c>
      <c r="C89" s="31" t="s">
        <v>1203</v>
      </c>
      <c r="D89" s="31" t="s">
        <v>884</v>
      </c>
      <c r="E89" s="31" t="s">
        <v>574</v>
      </c>
      <c r="F89" s="86">
        <v>55000</v>
      </c>
      <c r="G89" s="32">
        <v>20.55</v>
      </c>
      <c r="H89" s="32" t="s">
        <v>333</v>
      </c>
    </row>
    <row r="90" spans="1:8" ht="15" customHeight="1">
      <c r="A90" s="85">
        <v>45275</v>
      </c>
      <c r="B90" s="32">
        <v>538452</v>
      </c>
      <c r="C90" s="31" t="s">
        <v>1203</v>
      </c>
      <c r="D90" s="31" t="s">
        <v>884</v>
      </c>
      <c r="E90" s="31" t="s">
        <v>575</v>
      </c>
      <c r="F90" s="86">
        <v>75659</v>
      </c>
      <c r="G90" s="32">
        <v>20.55</v>
      </c>
      <c r="H90" s="32" t="s">
        <v>333</v>
      </c>
    </row>
    <row r="91" spans="1:8" ht="15" customHeight="1">
      <c r="A91" s="85">
        <v>45275</v>
      </c>
      <c r="B91" s="32">
        <v>538452</v>
      </c>
      <c r="C91" s="31" t="s">
        <v>1203</v>
      </c>
      <c r="D91" s="31" t="s">
        <v>1172</v>
      </c>
      <c r="E91" s="31" t="s">
        <v>575</v>
      </c>
      <c r="F91" s="86">
        <v>40000</v>
      </c>
      <c r="G91" s="32">
        <v>20.55</v>
      </c>
      <c r="H91" s="32" t="s">
        <v>333</v>
      </c>
    </row>
    <row r="92" spans="1:8" ht="15" customHeight="1">
      <c r="A92" s="85">
        <v>45275</v>
      </c>
      <c r="B92" s="32">
        <v>538452</v>
      </c>
      <c r="C92" s="31" t="s">
        <v>1203</v>
      </c>
      <c r="D92" s="31" t="s">
        <v>1205</v>
      </c>
      <c r="E92" s="31" t="s">
        <v>575</v>
      </c>
      <c r="F92" s="86">
        <v>55452</v>
      </c>
      <c r="G92" s="32">
        <v>20.55</v>
      </c>
      <c r="H92" s="32" t="s">
        <v>333</v>
      </c>
    </row>
    <row r="93" spans="1:8" ht="15" customHeight="1">
      <c r="A93" s="85">
        <v>45275</v>
      </c>
      <c r="B93" s="32">
        <v>538452</v>
      </c>
      <c r="C93" s="31" t="s">
        <v>1203</v>
      </c>
      <c r="D93" s="31" t="s">
        <v>1205</v>
      </c>
      <c r="E93" s="31" t="s">
        <v>574</v>
      </c>
      <c r="F93" s="86">
        <v>61334</v>
      </c>
      <c r="G93" s="32">
        <v>20.55</v>
      </c>
      <c r="H93" s="32" t="s">
        <v>333</v>
      </c>
    </row>
    <row r="94" spans="1:8" ht="15" customHeight="1">
      <c r="A94" s="85">
        <v>45275</v>
      </c>
      <c r="B94" s="32">
        <v>519191</v>
      </c>
      <c r="C94" s="31" t="s">
        <v>1206</v>
      </c>
      <c r="D94" s="31" t="s">
        <v>1207</v>
      </c>
      <c r="E94" s="31" t="s">
        <v>574</v>
      </c>
      <c r="F94" s="86">
        <v>100000</v>
      </c>
      <c r="G94" s="32">
        <v>12.44</v>
      </c>
      <c r="H94" s="32" t="s">
        <v>333</v>
      </c>
    </row>
    <row r="95" spans="1:8" ht="15" customHeight="1">
      <c r="A95" s="85">
        <v>45275</v>
      </c>
      <c r="B95" s="32">
        <v>519191</v>
      </c>
      <c r="C95" s="31" t="s">
        <v>1206</v>
      </c>
      <c r="D95" s="31" t="s">
        <v>1208</v>
      </c>
      <c r="E95" s="31" t="s">
        <v>575</v>
      </c>
      <c r="F95" s="86">
        <v>190000</v>
      </c>
      <c r="G95" s="32">
        <v>12.44</v>
      </c>
      <c r="H95" s="32" t="s">
        <v>333</v>
      </c>
    </row>
    <row r="96" spans="1:8" ht="15" customHeight="1">
      <c r="A96" s="85">
        <v>45275</v>
      </c>
      <c r="B96" s="32">
        <v>519191</v>
      </c>
      <c r="C96" s="31" t="s">
        <v>1206</v>
      </c>
      <c r="D96" s="31" t="s">
        <v>1209</v>
      </c>
      <c r="E96" s="31" t="s">
        <v>574</v>
      </c>
      <c r="F96" s="86">
        <v>58499</v>
      </c>
      <c r="G96" s="32">
        <v>12.44</v>
      </c>
      <c r="H96" s="32" t="s">
        <v>333</v>
      </c>
    </row>
    <row r="97" spans="1:8" ht="15" customHeight="1">
      <c r="A97" s="85">
        <v>45275</v>
      </c>
      <c r="B97" s="32">
        <v>519191</v>
      </c>
      <c r="C97" s="31" t="s">
        <v>1206</v>
      </c>
      <c r="D97" s="31" t="s">
        <v>1210</v>
      </c>
      <c r="E97" s="31" t="s">
        <v>574</v>
      </c>
      <c r="F97" s="86">
        <v>164332</v>
      </c>
      <c r="G97" s="32">
        <v>12.16</v>
      </c>
      <c r="H97" s="32" t="s">
        <v>333</v>
      </c>
    </row>
    <row r="98" spans="1:8" ht="15" customHeight="1">
      <c r="A98" s="85">
        <v>45275</v>
      </c>
      <c r="B98" s="32">
        <v>519191</v>
      </c>
      <c r="C98" s="31" t="s">
        <v>1206</v>
      </c>
      <c r="D98" s="31" t="s">
        <v>884</v>
      </c>
      <c r="E98" s="31" t="s">
        <v>575</v>
      </c>
      <c r="F98" s="86">
        <v>50000</v>
      </c>
      <c r="G98" s="32">
        <v>11.27</v>
      </c>
      <c r="H98" s="32" t="s">
        <v>333</v>
      </c>
    </row>
    <row r="99" spans="1:8" ht="15" customHeight="1">
      <c r="A99" s="85">
        <v>45275</v>
      </c>
      <c r="B99" s="32">
        <v>531952</v>
      </c>
      <c r="C99" s="31" t="s">
        <v>1211</v>
      </c>
      <c r="D99" s="31" t="s">
        <v>1212</v>
      </c>
      <c r="E99" s="31" t="s">
        <v>574</v>
      </c>
      <c r="F99" s="86">
        <v>50000</v>
      </c>
      <c r="G99" s="32">
        <v>90.11</v>
      </c>
      <c r="H99" s="32" t="s">
        <v>333</v>
      </c>
    </row>
    <row r="100" spans="1:8" ht="15" customHeight="1">
      <c r="A100" s="85">
        <v>45275</v>
      </c>
      <c r="B100" s="32">
        <v>540259</v>
      </c>
      <c r="C100" s="31" t="s">
        <v>1213</v>
      </c>
      <c r="D100" s="31" t="s">
        <v>884</v>
      </c>
      <c r="E100" s="31" t="s">
        <v>575</v>
      </c>
      <c r="F100" s="86">
        <v>184626</v>
      </c>
      <c r="G100" s="32">
        <v>6.85</v>
      </c>
      <c r="H100" s="32" t="s">
        <v>333</v>
      </c>
    </row>
    <row r="101" spans="1:8" ht="15" customHeight="1">
      <c r="A101" s="85">
        <v>45275</v>
      </c>
      <c r="B101" s="32">
        <v>530525</v>
      </c>
      <c r="C101" s="31" t="s">
        <v>1125</v>
      </c>
      <c r="D101" s="31" t="s">
        <v>1214</v>
      </c>
      <c r="E101" s="31" t="s">
        <v>575</v>
      </c>
      <c r="F101" s="86">
        <v>55596</v>
      </c>
      <c r="G101" s="32">
        <v>52.23</v>
      </c>
      <c r="H101" s="32" t="s">
        <v>333</v>
      </c>
    </row>
    <row r="102" spans="1:8" ht="15" customHeight="1">
      <c r="A102" s="85">
        <v>45275</v>
      </c>
      <c r="B102" s="32">
        <v>543244</v>
      </c>
      <c r="C102" s="31" t="s">
        <v>1215</v>
      </c>
      <c r="D102" s="31" t="s">
        <v>1216</v>
      </c>
      <c r="E102" s="31" t="s">
        <v>575</v>
      </c>
      <c r="F102" s="86">
        <v>24000</v>
      </c>
      <c r="G102" s="32">
        <v>114.67</v>
      </c>
      <c r="H102" s="32" t="s">
        <v>333</v>
      </c>
    </row>
    <row r="103" spans="1:8" ht="15" customHeight="1">
      <c r="A103" s="85">
        <v>45275</v>
      </c>
      <c r="B103" s="32">
        <v>543244</v>
      </c>
      <c r="C103" s="31" t="s">
        <v>1215</v>
      </c>
      <c r="D103" s="31" t="s">
        <v>1216</v>
      </c>
      <c r="E103" s="31" t="s">
        <v>574</v>
      </c>
      <c r="F103" s="86">
        <v>4000</v>
      </c>
      <c r="G103" s="32">
        <v>113.3</v>
      </c>
      <c r="H103" s="32" t="s">
        <v>333</v>
      </c>
    </row>
    <row r="104" spans="1:8" ht="15" customHeight="1">
      <c r="A104" s="85">
        <v>45275</v>
      </c>
      <c r="B104" s="32">
        <v>543244</v>
      </c>
      <c r="C104" s="31" t="s">
        <v>1215</v>
      </c>
      <c r="D104" s="31" t="s">
        <v>1217</v>
      </c>
      <c r="E104" s="31" t="s">
        <v>574</v>
      </c>
      <c r="F104" s="86">
        <v>26000</v>
      </c>
      <c r="G104" s="32">
        <v>114.69</v>
      </c>
      <c r="H104" s="32" t="s">
        <v>333</v>
      </c>
    </row>
    <row r="105" spans="1:8" ht="15" customHeight="1">
      <c r="A105" s="85">
        <v>45275</v>
      </c>
      <c r="B105" s="32">
        <v>530433</v>
      </c>
      <c r="C105" s="31" t="s">
        <v>1092</v>
      </c>
      <c r="D105" s="31" t="s">
        <v>1094</v>
      </c>
      <c r="E105" s="31" t="s">
        <v>574</v>
      </c>
      <c r="F105" s="86">
        <v>100000</v>
      </c>
      <c r="G105" s="32">
        <v>58</v>
      </c>
      <c r="H105" s="32" t="s">
        <v>333</v>
      </c>
    </row>
    <row r="106" spans="1:8" ht="15" customHeight="1">
      <c r="A106" s="85">
        <v>45275</v>
      </c>
      <c r="B106" s="32">
        <v>530433</v>
      </c>
      <c r="C106" s="31" t="s">
        <v>1092</v>
      </c>
      <c r="D106" s="31" t="s">
        <v>1093</v>
      </c>
      <c r="E106" s="31" t="s">
        <v>575</v>
      </c>
      <c r="F106" s="86">
        <v>100000</v>
      </c>
      <c r="G106" s="32">
        <v>58</v>
      </c>
      <c r="H106" s="32" t="s">
        <v>333</v>
      </c>
    </row>
    <row r="107" spans="1:8" ht="15" customHeight="1">
      <c r="A107" s="85">
        <v>45275</v>
      </c>
      <c r="B107" s="32">
        <v>512197</v>
      </c>
      <c r="C107" s="31" t="s">
        <v>1218</v>
      </c>
      <c r="D107" s="31" t="s">
        <v>1219</v>
      </c>
      <c r="E107" s="31" t="s">
        <v>574</v>
      </c>
      <c r="F107" s="86">
        <v>27000</v>
      </c>
      <c r="G107" s="32">
        <v>3.04</v>
      </c>
      <c r="H107" s="32" t="s">
        <v>333</v>
      </c>
    </row>
    <row r="108" spans="1:8" ht="15" customHeight="1">
      <c r="A108" s="85">
        <v>45275</v>
      </c>
      <c r="B108" s="32">
        <v>512197</v>
      </c>
      <c r="C108" s="31" t="s">
        <v>1218</v>
      </c>
      <c r="D108" s="31" t="s">
        <v>1220</v>
      </c>
      <c r="E108" s="31" t="s">
        <v>574</v>
      </c>
      <c r="F108" s="86">
        <v>70000</v>
      </c>
      <c r="G108" s="32">
        <v>3.04</v>
      </c>
      <c r="H108" s="32" t="s">
        <v>333</v>
      </c>
    </row>
    <row r="109" spans="1:8" ht="15" customHeight="1">
      <c r="A109" s="85">
        <v>45275</v>
      </c>
      <c r="B109" s="32">
        <v>512197</v>
      </c>
      <c r="C109" s="31" t="s">
        <v>1218</v>
      </c>
      <c r="D109" s="31" t="s">
        <v>1221</v>
      </c>
      <c r="E109" s="31" t="s">
        <v>575</v>
      </c>
      <c r="F109" s="86">
        <v>90111</v>
      </c>
      <c r="G109" s="32">
        <v>3.04</v>
      </c>
      <c r="H109" s="32" t="s">
        <v>333</v>
      </c>
    </row>
    <row r="110" spans="1:8" ht="15" customHeight="1">
      <c r="A110" s="85">
        <v>45275</v>
      </c>
      <c r="B110" s="32">
        <v>538923</v>
      </c>
      <c r="C110" s="31" t="s">
        <v>1095</v>
      </c>
      <c r="D110" s="31" t="s">
        <v>1222</v>
      </c>
      <c r="E110" s="31" t="s">
        <v>574</v>
      </c>
      <c r="F110" s="86">
        <v>35632</v>
      </c>
      <c r="G110" s="32">
        <v>60.87</v>
      </c>
      <c r="H110" s="32" t="s">
        <v>333</v>
      </c>
    </row>
    <row r="111" spans="1:8" ht="15" customHeight="1">
      <c r="A111" s="85">
        <v>45275</v>
      </c>
      <c r="B111" s="32">
        <v>543924</v>
      </c>
      <c r="C111" s="31" t="s">
        <v>1223</v>
      </c>
      <c r="D111" s="31" t="s">
        <v>1224</v>
      </c>
      <c r="E111" s="31" t="s">
        <v>575</v>
      </c>
      <c r="F111" s="86">
        <v>12000</v>
      </c>
      <c r="G111" s="32">
        <v>33.03</v>
      </c>
      <c r="H111" s="32" t="s">
        <v>333</v>
      </c>
    </row>
    <row r="112" spans="1:8" ht="15" customHeight="1">
      <c r="A112" s="85">
        <v>45275</v>
      </c>
      <c r="B112" s="32">
        <v>531982</v>
      </c>
      <c r="C112" s="31" t="s">
        <v>1225</v>
      </c>
      <c r="D112" s="31" t="s">
        <v>1226</v>
      </c>
      <c r="E112" s="31" t="s">
        <v>575</v>
      </c>
      <c r="F112" s="86">
        <v>25000</v>
      </c>
      <c r="G112" s="32">
        <v>51.4</v>
      </c>
      <c r="H112" s="32" t="s">
        <v>333</v>
      </c>
    </row>
    <row r="113" spans="1:8" ht="15" customHeight="1">
      <c r="A113" s="85">
        <v>45275</v>
      </c>
      <c r="B113" s="32">
        <v>531982</v>
      </c>
      <c r="C113" s="31" t="s">
        <v>1225</v>
      </c>
      <c r="D113" s="31" t="s">
        <v>1227</v>
      </c>
      <c r="E113" s="31" t="s">
        <v>575</v>
      </c>
      <c r="F113" s="86">
        <v>42000</v>
      </c>
      <c r="G113" s="32">
        <v>51.17</v>
      </c>
      <c r="H113" s="32" t="s">
        <v>333</v>
      </c>
    </row>
    <row r="114" spans="1:8" ht="15" customHeight="1">
      <c r="A114" s="85">
        <v>45275</v>
      </c>
      <c r="B114" s="32">
        <v>543622</v>
      </c>
      <c r="C114" s="31" t="s">
        <v>1228</v>
      </c>
      <c r="D114" s="31" t="s">
        <v>1229</v>
      </c>
      <c r="E114" s="31" t="s">
        <v>575</v>
      </c>
      <c r="F114" s="86">
        <v>72000</v>
      </c>
      <c r="G114" s="32">
        <v>170.38</v>
      </c>
      <c r="H114" s="32" t="s">
        <v>333</v>
      </c>
    </row>
    <row r="115" spans="1:8" ht="15" customHeight="1">
      <c r="A115" s="85">
        <v>45275</v>
      </c>
      <c r="B115" s="32">
        <v>543622</v>
      </c>
      <c r="C115" s="31" t="s">
        <v>1228</v>
      </c>
      <c r="D115" s="31" t="s">
        <v>1229</v>
      </c>
      <c r="E115" s="31" t="s">
        <v>575</v>
      </c>
      <c r="F115" s="86">
        <v>6000</v>
      </c>
      <c r="G115" s="32">
        <v>168</v>
      </c>
      <c r="H115" s="32" t="s">
        <v>333</v>
      </c>
    </row>
    <row r="116" spans="1:8" ht="15" customHeight="1">
      <c r="A116" s="85">
        <v>45275</v>
      </c>
      <c r="B116" s="32">
        <v>543799</v>
      </c>
      <c r="C116" s="31" t="s">
        <v>1230</v>
      </c>
      <c r="D116" s="31" t="s">
        <v>1231</v>
      </c>
      <c r="E116" s="31" t="s">
        <v>574</v>
      </c>
      <c r="F116" s="86">
        <v>28500</v>
      </c>
      <c r="G116" s="32">
        <v>54.3</v>
      </c>
      <c r="H116" s="32" t="s">
        <v>333</v>
      </c>
    </row>
    <row r="117" spans="1:8" ht="15" customHeight="1">
      <c r="A117" s="85">
        <v>45275</v>
      </c>
      <c r="B117" s="32">
        <v>539406</v>
      </c>
      <c r="C117" s="31" t="s">
        <v>1232</v>
      </c>
      <c r="D117" s="31" t="s">
        <v>1233</v>
      </c>
      <c r="E117" s="31" t="s">
        <v>575</v>
      </c>
      <c r="F117" s="86">
        <v>40000</v>
      </c>
      <c r="G117" s="32">
        <v>59.75</v>
      </c>
      <c r="H117" s="32" t="s">
        <v>333</v>
      </c>
    </row>
    <row r="118" spans="1:8" ht="15" customHeight="1">
      <c r="A118" s="85">
        <v>45275</v>
      </c>
      <c r="B118" s="32">
        <v>539406</v>
      </c>
      <c r="C118" s="31" t="s">
        <v>1232</v>
      </c>
      <c r="D118" s="31" t="s">
        <v>1234</v>
      </c>
      <c r="E118" s="31" t="s">
        <v>574</v>
      </c>
      <c r="F118" s="86">
        <v>9106</v>
      </c>
      <c r="G118" s="32">
        <v>59.75</v>
      </c>
      <c r="H118" s="32" t="s">
        <v>333</v>
      </c>
    </row>
    <row r="119" spans="1:8" ht="15" customHeight="1">
      <c r="A119" s="85">
        <v>45275</v>
      </c>
      <c r="B119" s="32">
        <v>539406</v>
      </c>
      <c r="C119" s="31" t="s">
        <v>1232</v>
      </c>
      <c r="D119" s="31" t="s">
        <v>1235</v>
      </c>
      <c r="E119" s="31" t="s">
        <v>574</v>
      </c>
      <c r="F119" s="86">
        <v>20000</v>
      </c>
      <c r="G119" s="32">
        <v>59.75</v>
      </c>
      <c r="H119" s="32" t="s">
        <v>333</v>
      </c>
    </row>
    <row r="120" spans="1:8" ht="15" customHeight="1">
      <c r="A120" s="85">
        <v>45275</v>
      </c>
      <c r="B120" s="32">
        <v>539406</v>
      </c>
      <c r="C120" s="31" t="s">
        <v>1232</v>
      </c>
      <c r="D120" s="31" t="s">
        <v>1236</v>
      </c>
      <c r="E120" s="31" t="s">
        <v>575</v>
      </c>
      <c r="F120" s="86">
        <v>10446</v>
      </c>
      <c r="G120" s="32">
        <v>59.75</v>
      </c>
      <c r="H120" s="32" t="s">
        <v>333</v>
      </c>
    </row>
    <row r="121" spans="1:8" ht="15" customHeight="1">
      <c r="A121" s="85">
        <v>45275</v>
      </c>
      <c r="B121" s="32">
        <v>531173</v>
      </c>
      <c r="C121" s="31" t="s">
        <v>1237</v>
      </c>
      <c r="D121" s="31" t="s">
        <v>1238</v>
      </c>
      <c r="E121" s="31" t="s">
        <v>575</v>
      </c>
      <c r="F121" s="86">
        <v>316377</v>
      </c>
      <c r="G121" s="32">
        <v>50.19</v>
      </c>
      <c r="H121" s="32" t="s">
        <v>333</v>
      </c>
    </row>
    <row r="122" spans="1:8" ht="15" customHeight="1">
      <c r="A122" s="85">
        <v>45275</v>
      </c>
      <c r="B122" s="32">
        <v>530533</v>
      </c>
      <c r="C122" s="31" t="s">
        <v>1239</v>
      </c>
      <c r="D122" s="31" t="s">
        <v>1240</v>
      </c>
      <c r="E122" s="31" t="s">
        <v>574</v>
      </c>
      <c r="F122" s="86">
        <v>38000</v>
      </c>
      <c r="G122" s="32">
        <v>68.069999999999993</v>
      </c>
      <c r="H122" s="32" t="s">
        <v>333</v>
      </c>
    </row>
    <row r="123" spans="1:8" ht="15" customHeight="1">
      <c r="A123" s="85">
        <v>45275</v>
      </c>
      <c r="B123" s="32">
        <v>541338</v>
      </c>
      <c r="C123" s="31" t="s">
        <v>1241</v>
      </c>
      <c r="D123" s="31" t="s">
        <v>884</v>
      </c>
      <c r="E123" s="31" t="s">
        <v>575</v>
      </c>
      <c r="F123" s="86">
        <v>150000</v>
      </c>
      <c r="G123" s="32">
        <v>51.88</v>
      </c>
      <c r="H123" s="32" t="s">
        <v>333</v>
      </c>
    </row>
    <row r="124" spans="1:8" ht="15" customHeight="1">
      <c r="A124" s="85">
        <v>45275</v>
      </c>
      <c r="B124" s="32">
        <v>541338</v>
      </c>
      <c r="C124" s="31" t="s">
        <v>1241</v>
      </c>
      <c r="D124" s="31" t="s">
        <v>1242</v>
      </c>
      <c r="E124" s="31" t="s">
        <v>574</v>
      </c>
      <c r="F124" s="86">
        <v>75232</v>
      </c>
      <c r="G124" s="32">
        <v>57.23</v>
      </c>
      <c r="H124" s="32" t="s">
        <v>333</v>
      </c>
    </row>
    <row r="125" spans="1:8" ht="15" customHeight="1">
      <c r="A125" s="85">
        <v>45275</v>
      </c>
      <c r="B125" s="32">
        <v>541338</v>
      </c>
      <c r="C125" s="31" t="s">
        <v>1241</v>
      </c>
      <c r="D125" s="31" t="s">
        <v>1242</v>
      </c>
      <c r="E125" s="31" t="s">
        <v>575</v>
      </c>
      <c r="F125" s="86">
        <v>1327</v>
      </c>
      <c r="G125" s="32">
        <v>56.24</v>
      </c>
      <c r="H125" s="32" t="s">
        <v>333</v>
      </c>
    </row>
    <row r="126" spans="1:8" ht="15" customHeight="1">
      <c r="A126" s="85">
        <v>45275</v>
      </c>
      <c r="B126" s="32">
        <v>543545</v>
      </c>
      <c r="C126" s="31" t="s">
        <v>1243</v>
      </c>
      <c r="D126" s="31" t="s">
        <v>962</v>
      </c>
      <c r="E126" s="31" t="s">
        <v>575</v>
      </c>
      <c r="F126" s="86">
        <v>2555100</v>
      </c>
      <c r="G126" s="32">
        <v>1.28</v>
      </c>
      <c r="H126" s="32" t="s">
        <v>333</v>
      </c>
    </row>
    <row r="127" spans="1:8" ht="15" customHeight="1">
      <c r="A127" s="85">
        <v>45275</v>
      </c>
      <c r="B127" s="32">
        <v>543545</v>
      </c>
      <c r="C127" s="31" t="s">
        <v>1243</v>
      </c>
      <c r="D127" s="31" t="s">
        <v>962</v>
      </c>
      <c r="E127" s="31" t="s">
        <v>575</v>
      </c>
      <c r="F127" s="86">
        <v>1970600</v>
      </c>
      <c r="G127" s="32">
        <v>1.3</v>
      </c>
      <c r="H127" s="32" t="s">
        <v>333</v>
      </c>
    </row>
    <row r="128" spans="1:8" ht="15" customHeight="1">
      <c r="A128" s="85">
        <v>45275</v>
      </c>
      <c r="B128" s="32">
        <v>543545</v>
      </c>
      <c r="C128" s="31" t="s">
        <v>1243</v>
      </c>
      <c r="D128" s="31" t="s">
        <v>1244</v>
      </c>
      <c r="E128" s="31" t="s">
        <v>575</v>
      </c>
      <c r="F128" s="86">
        <v>3006000</v>
      </c>
      <c r="G128" s="32">
        <v>1.28</v>
      </c>
      <c r="H128" s="32" t="s">
        <v>333</v>
      </c>
    </row>
    <row r="129" spans="1:8" ht="15" customHeight="1">
      <c r="A129" s="85">
        <v>45275</v>
      </c>
      <c r="B129" s="32">
        <v>541735</v>
      </c>
      <c r="C129" s="31" t="s">
        <v>1096</v>
      </c>
      <c r="D129" s="31" t="s">
        <v>1245</v>
      </c>
      <c r="E129" s="31" t="s">
        <v>575</v>
      </c>
      <c r="F129" s="86">
        <v>79100</v>
      </c>
      <c r="G129" s="32">
        <v>3.99</v>
      </c>
      <c r="H129" s="32" t="s">
        <v>333</v>
      </c>
    </row>
    <row r="130" spans="1:8" ht="15" customHeight="1">
      <c r="A130" s="85">
        <v>45275</v>
      </c>
      <c r="B130" s="32">
        <v>541735</v>
      </c>
      <c r="C130" s="31" t="s">
        <v>1096</v>
      </c>
      <c r="D130" s="31" t="s">
        <v>1245</v>
      </c>
      <c r="E130" s="31" t="s">
        <v>575</v>
      </c>
      <c r="F130" s="86">
        <v>1613745</v>
      </c>
      <c r="G130" s="32">
        <v>4.24</v>
      </c>
      <c r="H130" s="32" t="s">
        <v>333</v>
      </c>
    </row>
    <row r="131" spans="1:8" ht="15" customHeight="1">
      <c r="A131" s="85">
        <v>45275</v>
      </c>
      <c r="B131" s="32">
        <v>538970</v>
      </c>
      <c r="C131" s="31" t="s">
        <v>1246</v>
      </c>
      <c r="D131" s="31" t="s">
        <v>1247</v>
      </c>
      <c r="E131" s="31" t="s">
        <v>575</v>
      </c>
      <c r="F131" s="86">
        <v>1661584</v>
      </c>
      <c r="G131" s="32">
        <v>57.15</v>
      </c>
      <c r="H131" s="32" t="s">
        <v>333</v>
      </c>
    </row>
    <row r="132" spans="1:8" ht="15" customHeight="1">
      <c r="A132" s="85">
        <v>45275</v>
      </c>
      <c r="B132" s="32">
        <v>538970</v>
      </c>
      <c r="C132" s="31" t="s">
        <v>1246</v>
      </c>
      <c r="D132" s="31" t="s">
        <v>1247</v>
      </c>
      <c r="E132" s="31" t="s">
        <v>575</v>
      </c>
      <c r="F132" s="86">
        <v>1941584</v>
      </c>
      <c r="G132" s="32">
        <v>56.61</v>
      </c>
      <c r="H132" s="32" t="s">
        <v>333</v>
      </c>
    </row>
    <row r="133" spans="1:8" ht="15" customHeight="1">
      <c r="A133" s="85">
        <v>45275</v>
      </c>
      <c r="B133" s="32" t="s">
        <v>1248</v>
      </c>
      <c r="C133" s="31" t="s">
        <v>1249</v>
      </c>
      <c r="D133" s="31" t="s">
        <v>884</v>
      </c>
      <c r="E133" s="31" t="s">
        <v>574</v>
      </c>
      <c r="F133" s="86">
        <v>927860</v>
      </c>
      <c r="G133" s="32">
        <v>11.4</v>
      </c>
      <c r="H133" s="32" t="s">
        <v>862</v>
      </c>
    </row>
    <row r="134" spans="1:8" ht="15" customHeight="1">
      <c r="A134" s="85">
        <v>45275</v>
      </c>
      <c r="B134" s="32" t="s">
        <v>1250</v>
      </c>
      <c r="C134" s="31" t="s">
        <v>1251</v>
      </c>
      <c r="D134" s="31" t="s">
        <v>1252</v>
      </c>
      <c r="E134" s="31" t="s">
        <v>574</v>
      </c>
      <c r="F134" s="86">
        <v>120000</v>
      </c>
      <c r="G134" s="32">
        <v>298.86</v>
      </c>
      <c r="H134" s="32" t="s">
        <v>862</v>
      </c>
    </row>
    <row r="135" spans="1:8" ht="15" customHeight="1">
      <c r="A135" s="85">
        <v>45275</v>
      </c>
      <c r="B135" s="32" t="s">
        <v>1253</v>
      </c>
      <c r="C135" s="31" t="s">
        <v>1254</v>
      </c>
      <c r="D135" s="31" t="s">
        <v>1049</v>
      </c>
      <c r="E135" s="31" t="s">
        <v>574</v>
      </c>
      <c r="F135" s="86">
        <v>81133</v>
      </c>
      <c r="G135" s="32">
        <v>54.7</v>
      </c>
      <c r="H135" s="32" t="s">
        <v>862</v>
      </c>
    </row>
    <row r="136" spans="1:8" ht="15" customHeight="1">
      <c r="A136" s="85">
        <v>45275</v>
      </c>
      <c r="B136" s="32" t="s">
        <v>1253</v>
      </c>
      <c r="C136" s="31" t="s">
        <v>1254</v>
      </c>
      <c r="D136" s="31" t="s">
        <v>1117</v>
      </c>
      <c r="E136" s="31" t="s">
        <v>574</v>
      </c>
      <c r="F136" s="86">
        <v>66511</v>
      </c>
      <c r="G136" s="32">
        <v>55.09</v>
      </c>
      <c r="H136" s="32" t="s">
        <v>862</v>
      </c>
    </row>
    <row r="137" spans="1:8" ht="15" customHeight="1">
      <c r="A137" s="85">
        <v>45275</v>
      </c>
      <c r="B137" s="32" t="s">
        <v>1253</v>
      </c>
      <c r="C137" s="31" t="s">
        <v>1254</v>
      </c>
      <c r="D137" s="31" t="s">
        <v>987</v>
      </c>
      <c r="E137" s="31" t="s">
        <v>574</v>
      </c>
      <c r="F137" s="86">
        <v>57168</v>
      </c>
      <c r="G137" s="32">
        <v>53.63</v>
      </c>
      <c r="H137" s="32" t="s">
        <v>862</v>
      </c>
    </row>
    <row r="138" spans="1:8" ht="15" customHeight="1">
      <c r="A138" s="85">
        <v>45275</v>
      </c>
      <c r="B138" s="32" t="s">
        <v>1005</v>
      </c>
      <c r="C138" s="31" t="s">
        <v>1006</v>
      </c>
      <c r="D138" s="31" t="s">
        <v>576</v>
      </c>
      <c r="E138" s="31" t="s">
        <v>574</v>
      </c>
      <c r="F138" s="86">
        <v>394278</v>
      </c>
      <c r="G138" s="32">
        <v>65.17</v>
      </c>
      <c r="H138" s="32" t="s">
        <v>862</v>
      </c>
    </row>
    <row r="139" spans="1:8" ht="15" customHeight="1">
      <c r="A139" s="85">
        <v>45275</v>
      </c>
      <c r="B139" s="32" t="s">
        <v>1005</v>
      </c>
      <c r="C139" s="31" t="s">
        <v>1006</v>
      </c>
      <c r="D139" s="31" t="s">
        <v>1007</v>
      </c>
      <c r="E139" s="31" t="s">
        <v>574</v>
      </c>
      <c r="F139" s="86">
        <v>660896</v>
      </c>
      <c r="G139" s="32">
        <v>65.150000000000006</v>
      </c>
      <c r="H139" s="32" t="s">
        <v>862</v>
      </c>
    </row>
    <row r="140" spans="1:8" ht="15" customHeight="1">
      <c r="A140" s="85">
        <v>45275</v>
      </c>
      <c r="B140" s="32" t="s">
        <v>1097</v>
      </c>
      <c r="C140" s="31" t="s">
        <v>1098</v>
      </c>
      <c r="D140" s="31" t="s">
        <v>576</v>
      </c>
      <c r="E140" s="31" t="s">
        <v>574</v>
      </c>
      <c r="F140" s="86">
        <v>1108087</v>
      </c>
      <c r="G140" s="32">
        <v>103.09</v>
      </c>
      <c r="H140" s="32" t="s">
        <v>862</v>
      </c>
    </row>
    <row r="141" spans="1:8" ht="15" customHeight="1">
      <c r="A141" s="85">
        <v>45275</v>
      </c>
      <c r="B141" s="32" t="s">
        <v>1255</v>
      </c>
      <c r="C141" s="31" t="s">
        <v>1256</v>
      </c>
      <c r="D141" s="31" t="s">
        <v>1257</v>
      </c>
      <c r="E141" s="31" t="s">
        <v>574</v>
      </c>
      <c r="F141" s="86">
        <v>1969638</v>
      </c>
      <c r="G141" s="32">
        <v>22.5</v>
      </c>
      <c r="H141" s="32" t="s">
        <v>862</v>
      </c>
    </row>
    <row r="142" spans="1:8" ht="15" customHeight="1">
      <c r="A142" s="85">
        <v>45275</v>
      </c>
      <c r="B142" s="32" t="s">
        <v>1258</v>
      </c>
      <c r="C142" s="31" t="s">
        <v>1259</v>
      </c>
      <c r="D142" s="31" t="s">
        <v>1260</v>
      </c>
      <c r="E142" s="31" t="s">
        <v>574</v>
      </c>
      <c r="F142" s="86">
        <v>136000</v>
      </c>
      <c r="G142" s="32">
        <v>34.090000000000003</v>
      </c>
      <c r="H142" s="32" t="s">
        <v>862</v>
      </c>
    </row>
    <row r="143" spans="1:8" ht="15" customHeight="1">
      <c r="A143" s="85">
        <v>45275</v>
      </c>
      <c r="B143" s="32" t="s">
        <v>1008</v>
      </c>
      <c r="C143" s="31" t="s">
        <v>1009</v>
      </c>
      <c r="D143" s="31" t="s">
        <v>576</v>
      </c>
      <c r="E143" s="31" t="s">
        <v>574</v>
      </c>
      <c r="F143" s="86">
        <v>4257207</v>
      </c>
      <c r="G143" s="32">
        <v>57.31</v>
      </c>
      <c r="H143" s="32" t="s">
        <v>862</v>
      </c>
    </row>
    <row r="144" spans="1:8" ht="15" customHeight="1">
      <c r="A144" s="85">
        <v>45275</v>
      </c>
      <c r="B144" s="32" t="s">
        <v>1008</v>
      </c>
      <c r="C144" s="31" t="s">
        <v>1009</v>
      </c>
      <c r="D144" s="31" t="s">
        <v>890</v>
      </c>
      <c r="E144" s="31" t="s">
        <v>574</v>
      </c>
      <c r="F144" s="86">
        <v>1929528</v>
      </c>
      <c r="G144" s="32">
        <v>57.29</v>
      </c>
      <c r="H144" s="32" t="s">
        <v>862</v>
      </c>
    </row>
    <row r="145" spans="1:8" ht="15" customHeight="1">
      <c r="A145" s="85">
        <v>45275</v>
      </c>
      <c r="B145" s="32" t="s">
        <v>1065</v>
      </c>
      <c r="C145" s="31" t="s">
        <v>1066</v>
      </c>
      <c r="D145" s="31" t="s">
        <v>1050</v>
      </c>
      <c r="E145" s="31" t="s">
        <v>574</v>
      </c>
      <c r="F145" s="86">
        <v>4318</v>
      </c>
      <c r="G145" s="32">
        <v>31.74</v>
      </c>
      <c r="H145" s="32" t="s">
        <v>862</v>
      </c>
    </row>
    <row r="146" spans="1:8" ht="15" customHeight="1">
      <c r="A146" s="85">
        <v>45275</v>
      </c>
      <c r="B146" s="32" t="s">
        <v>1062</v>
      </c>
      <c r="C146" s="31" t="s">
        <v>1067</v>
      </c>
      <c r="D146" s="31" t="s">
        <v>889</v>
      </c>
      <c r="E146" s="31" t="s">
        <v>574</v>
      </c>
      <c r="F146" s="86">
        <v>2749649</v>
      </c>
      <c r="G146" s="32">
        <v>5.81</v>
      </c>
      <c r="H146" s="32" t="s">
        <v>862</v>
      </c>
    </row>
    <row r="147" spans="1:8" ht="15" customHeight="1">
      <c r="A147" s="85">
        <v>45275</v>
      </c>
      <c r="B147" s="32" t="s">
        <v>1062</v>
      </c>
      <c r="C147" s="31" t="s">
        <v>1067</v>
      </c>
      <c r="D147" s="31" t="s">
        <v>1068</v>
      </c>
      <c r="E147" s="31" t="s">
        <v>574</v>
      </c>
      <c r="F147" s="86">
        <v>3489811</v>
      </c>
      <c r="G147" s="32">
        <v>5.79</v>
      </c>
      <c r="H147" s="32" t="s">
        <v>862</v>
      </c>
    </row>
    <row r="148" spans="1:8" ht="15" customHeight="1">
      <c r="A148" s="85">
        <v>45275</v>
      </c>
      <c r="B148" s="32" t="s">
        <v>1038</v>
      </c>
      <c r="C148" s="31" t="s">
        <v>1039</v>
      </c>
      <c r="D148" s="31" t="s">
        <v>964</v>
      </c>
      <c r="E148" s="31" t="s">
        <v>574</v>
      </c>
      <c r="F148" s="86">
        <v>33254124</v>
      </c>
      <c r="G148" s="32">
        <v>4.84</v>
      </c>
      <c r="H148" s="32" t="s">
        <v>862</v>
      </c>
    </row>
    <row r="149" spans="1:8" ht="15" customHeight="1">
      <c r="A149" s="85">
        <v>45275</v>
      </c>
      <c r="B149" s="32" t="s">
        <v>1038</v>
      </c>
      <c r="C149" s="31" t="s">
        <v>1039</v>
      </c>
      <c r="D149" s="31" t="s">
        <v>986</v>
      </c>
      <c r="E149" s="31" t="s">
        <v>574</v>
      </c>
      <c r="F149" s="86">
        <v>14089619</v>
      </c>
      <c r="G149" s="32">
        <v>4.6399999999999997</v>
      </c>
      <c r="H149" s="32" t="s">
        <v>862</v>
      </c>
    </row>
    <row r="150" spans="1:8" ht="15" customHeight="1">
      <c r="A150" s="85">
        <v>45275</v>
      </c>
      <c r="B150" s="32" t="s">
        <v>1038</v>
      </c>
      <c r="C150" s="31" t="s">
        <v>1039</v>
      </c>
      <c r="D150" s="31" t="s">
        <v>1099</v>
      </c>
      <c r="E150" s="31" t="s">
        <v>574</v>
      </c>
      <c r="F150" s="86">
        <v>20943117</v>
      </c>
      <c r="G150" s="32">
        <v>4.91</v>
      </c>
      <c r="H150" s="32" t="s">
        <v>862</v>
      </c>
    </row>
    <row r="151" spans="1:8" ht="15" customHeight="1">
      <c r="A151" s="85">
        <v>45275</v>
      </c>
      <c r="B151" s="32" t="s">
        <v>1040</v>
      </c>
      <c r="C151" s="31" t="s">
        <v>1041</v>
      </c>
      <c r="D151" s="31" t="s">
        <v>1042</v>
      </c>
      <c r="E151" s="31" t="s">
        <v>574</v>
      </c>
      <c r="F151" s="86">
        <v>10173</v>
      </c>
      <c r="G151" s="32">
        <v>6.51</v>
      </c>
      <c r="H151" s="32" t="s">
        <v>862</v>
      </c>
    </row>
    <row r="152" spans="1:8" ht="15" customHeight="1">
      <c r="A152" s="85">
        <v>45275</v>
      </c>
      <c r="B152" s="32" t="s">
        <v>1010</v>
      </c>
      <c r="C152" s="31" t="s">
        <v>1011</v>
      </c>
      <c r="D152" s="31" t="s">
        <v>1043</v>
      </c>
      <c r="E152" s="31" t="s">
        <v>574</v>
      </c>
      <c r="F152" s="86">
        <v>722391</v>
      </c>
      <c r="G152" s="32">
        <v>11.14</v>
      </c>
      <c r="H152" s="32" t="s">
        <v>862</v>
      </c>
    </row>
    <row r="153" spans="1:8" ht="15" customHeight="1">
      <c r="A153" s="85">
        <v>45275</v>
      </c>
      <c r="B153" s="32" t="s">
        <v>1010</v>
      </c>
      <c r="C153" s="31" t="s">
        <v>1011</v>
      </c>
      <c r="D153" s="31" t="s">
        <v>1261</v>
      </c>
      <c r="E153" s="31" t="s">
        <v>574</v>
      </c>
      <c r="F153" s="86">
        <v>395998</v>
      </c>
      <c r="G153" s="32">
        <v>10.92</v>
      </c>
      <c r="H153" s="32" t="s">
        <v>862</v>
      </c>
    </row>
    <row r="154" spans="1:8" ht="15" customHeight="1">
      <c r="A154" s="85">
        <v>45275</v>
      </c>
      <c r="B154" s="32" t="s">
        <v>405</v>
      </c>
      <c r="C154" s="31" t="s">
        <v>1262</v>
      </c>
      <c r="D154" s="31" t="s">
        <v>576</v>
      </c>
      <c r="E154" s="31" t="s">
        <v>574</v>
      </c>
      <c r="F154" s="86">
        <v>7451345</v>
      </c>
      <c r="G154" s="32">
        <v>73.5</v>
      </c>
      <c r="H154" s="32" t="s">
        <v>862</v>
      </c>
    </row>
    <row r="155" spans="1:8" ht="15" customHeight="1">
      <c r="A155" s="85">
        <v>45275</v>
      </c>
      <c r="B155" s="32" t="s">
        <v>137</v>
      </c>
      <c r="C155" s="31" t="s">
        <v>1101</v>
      </c>
      <c r="D155" s="31" t="s">
        <v>890</v>
      </c>
      <c r="E155" s="31" t="s">
        <v>574</v>
      </c>
      <c r="F155" s="86">
        <v>2852459</v>
      </c>
      <c r="G155" s="32">
        <v>218.09</v>
      </c>
      <c r="H155" s="32" t="s">
        <v>862</v>
      </c>
    </row>
    <row r="156" spans="1:8" ht="15" customHeight="1">
      <c r="A156" s="85">
        <v>45275</v>
      </c>
      <c r="B156" s="32" t="s">
        <v>423</v>
      </c>
      <c r="C156" s="31" t="s">
        <v>1263</v>
      </c>
      <c r="D156" s="31" t="s">
        <v>890</v>
      </c>
      <c r="E156" s="31" t="s">
        <v>574</v>
      </c>
      <c r="F156" s="86">
        <v>17364216</v>
      </c>
      <c r="G156" s="32">
        <v>23.68</v>
      </c>
      <c r="H156" s="32" t="s">
        <v>862</v>
      </c>
    </row>
    <row r="157" spans="1:8" ht="15" customHeight="1">
      <c r="A157" s="85">
        <v>45275</v>
      </c>
      <c r="B157" s="32" t="s">
        <v>1264</v>
      </c>
      <c r="C157" s="31" t="s">
        <v>1265</v>
      </c>
      <c r="D157" s="31" t="s">
        <v>1266</v>
      </c>
      <c r="E157" s="31" t="s">
        <v>574</v>
      </c>
      <c r="F157" s="86">
        <v>671792</v>
      </c>
      <c r="G157" s="32">
        <v>359.82</v>
      </c>
      <c r="H157" s="32" t="s">
        <v>862</v>
      </c>
    </row>
    <row r="158" spans="1:8" ht="15" customHeight="1">
      <c r="A158" s="85">
        <v>45275</v>
      </c>
      <c r="B158" s="32" t="s">
        <v>1267</v>
      </c>
      <c r="C158" s="31" t="s">
        <v>1268</v>
      </c>
      <c r="D158" s="31" t="s">
        <v>576</v>
      </c>
      <c r="E158" s="31" t="s">
        <v>574</v>
      </c>
      <c r="F158" s="86">
        <v>1718460</v>
      </c>
      <c r="G158" s="32">
        <v>12.83</v>
      </c>
      <c r="H158" s="32" t="s">
        <v>862</v>
      </c>
    </row>
    <row r="159" spans="1:8" ht="15" customHeight="1">
      <c r="A159" s="85">
        <v>45275</v>
      </c>
      <c r="B159" s="32" t="s">
        <v>1269</v>
      </c>
      <c r="C159" s="31" t="s">
        <v>1270</v>
      </c>
      <c r="D159" s="31" t="s">
        <v>1271</v>
      </c>
      <c r="E159" s="31" t="s">
        <v>574</v>
      </c>
      <c r="F159" s="86">
        <v>500000</v>
      </c>
      <c r="G159" s="32">
        <v>455.5</v>
      </c>
      <c r="H159" s="32" t="s">
        <v>862</v>
      </c>
    </row>
    <row r="160" spans="1:8" ht="15" customHeight="1">
      <c r="A160" s="85">
        <v>45275</v>
      </c>
      <c r="B160" s="32" t="s">
        <v>1269</v>
      </c>
      <c r="C160" s="31" t="s">
        <v>1270</v>
      </c>
      <c r="D160" s="31" t="s">
        <v>1272</v>
      </c>
      <c r="E160" s="31" t="s">
        <v>574</v>
      </c>
      <c r="F160" s="86">
        <v>500000</v>
      </c>
      <c r="G160" s="32">
        <v>455.5</v>
      </c>
      <c r="H160" s="32" t="s">
        <v>862</v>
      </c>
    </row>
    <row r="161" spans="1:8" ht="15" customHeight="1">
      <c r="A161" s="85">
        <v>45275</v>
      </c>
      <c r="B161" s="32" t="s">
        <v>428</v>
      </c>
      <c r="C161" s="31" t="s">
        <v>1273</v>
      </c>
      <c r="D161" s="31" t="s">
        <v>576</v>
      </c>
      <c r="E161" s="31" t="s">
        <v>574</v>
      </c>
      <c r="F161" s="86">
        <v>7993009</v>
      </c>
      <c r="G161" s="32">
        <v>97.44</v>
      </c>
      <c r="H161" s="32" t="s">
        <v>862</v>
      </c>
    </row>
    <row r="162" spans="1:8" ht="15" customHeight="1">
      <c r="A162" s="85">
        <v>45275</v>
      </c>
      <c r="B162" s="32" t="s">
        <v>1274</v>
      </c>
      <c r="C162" s="31" t="s">
        <v>1275</v>
      </c>
      <c r="D162" s="31" t="s">
        <v>576</v>
      </c>
      <c r="E162" s="31" t="s">
        <v>574</v>
      </c>
      <c r="F162" s="86">
        <v>650643</v>
      </c>
      <c r="G162" s="32">
        <v>95.33</v>
      </c>
      <c r="H162" s="32" t="s">
        <v>862</v>
      </c>
    </row>
    <row r="163" spans="1:8" ht="15" customHeight="1">
      <c r="A163" s="85">
        <v>45275</v>
      </c>
      <c r="B163" s="32" t="s">
        <v>853</v>
      </c>
      <c r="C163" s="31" t="s">
        <v>1276</v>
      </c>
      <c r="D163" s="31" t="s">
        <v>1277</v>
      </c>
      <c r="E163" s="31" t="s">
        <v>574</v>
      </c>
      <c r="F163" s="86">
        <v>900000</v>
      </c>
      <c r="G163" s="32">
        <v>500</v>
      </c>
      <c r="H163" s="32" t="s">
        <v>862</v>
      </c>
    </row>
    <row r="164" spans="1:8" ht="15" customHeight="1">
      <c r="A164" s="85">
        <v>45275</v>
      </c>
      <c r="B164" s="32" t="s">
        <v>853</v>
      </c>
      <c r="C164" s="31" t="s">
        <v>1276</v>
      </c>
      <c r="D164" s="31" t="s">
        <v>1278</v>
      </c>
      <c r="E164" s="31" t="s">
        <v>574</v>
      </c>
      <c r="F164" s="86">
        <v>1377842</v>
      </c>
      <c r="G164" s="32">
        <v>500</v>
      </c>
      <c r="H164" s="32" t="s">
        <v>862</v>
      </c>
    </row>
    <row r="165" spans="1:8" ht="15" customHeight="1">
      <c r="A165" s="85">
        <v>45275</v>
      </c>
      <c r="B165" s="32" t="s">
        <v>853</v>
      </c>
      <c r="C165" s="31" t="s">
        <v>1276</v>
      </c>
      <c r="D165" s="31" t="s">
        <v>1184</v>
      </c>
      <c r="E165" s="31" t="s">
        <v>574</v>
      </c>
      <c r="F165" s="86">
        <v>2955000</v>
      </c>
      <c r="G165" s="32">
        <v>504.41</v>
      </c>
      <c r="H165" s="32" t="s">
        <v>862</v>
      </c>
    </row>
    <row r="166" spans="1:8" ht="15" customHeight="1">
      <c r="A166" s="85">
        <v>45275</v>
      </c>
      <c r="B166" s="32" t="s">
        <v>853</v>
      </c>
      <c r="C166" s="31" t="s">
        <v>1276</v>
      </c>
      <c r="D166" s="31" t="s">
        <v>1089</v>
      </c>
      <c r="E166" s="31" t="s">
        <v>574</v>
      </c>
      <c r="F166" s="86">
        <v>2264000</v>
      </c>
      <c r="G166" s="32">
        <v>500</v>
      </c>
      <c r="H166" s="32" t="s">
        <v>862</v>
      </c>
    </row>
    <row r="167" spans="1:8" ht="15" customHeight="1">
      <c r="A167" s="85">
        <v>45275</v>
      </c>
      <c r="B167" s="32" t="s">
        <v>853</v>
      </c>
      <c r="C167" s="31" t="s">
        <v>1276</v>
      </c>
      <c r="D167" s="31" t="s">
        <v>1279</v>
      </c>
      <c r="E167" s="31" t="s">
        <v>574</v>
      </c>
      <c r="F167" s="86">
        <v>2500000</v>
      </c>
      <c r="G167" s="32">
        <v>500</v>
      </c>
      <c r="H167" s="32" t="s">
        <v>862</v>
      </c>
    </row>
    <row r="168" spans="1:8" ht="15" customHeight="1">
      <c r="A168" s="85">
        <v>45275</v>
      </c>
      <c r="B168" s="32" t="s">
        <v>853</v>
      </c>
      <c r="C168" s="31" t="s">
        <v>1276</v>
      </c>
      <c r="D168" s="31" t="s">
        <v>1046</v>
      </c>
      <c r="E168" s="31" t="s">
        <v>574</v>
      </c>
      <c r="F168" s="86">
        <v>846032</v>
      </c>
      <c r="G168" s="32">
        <v>499.85</v>
      </c>
      <c r="H168" s="32" t="s">
        <v>862</v>
      </c>
    </row>
    <row r="169" spans="1:8" ht="15" customHeight="1">
      <c r="A169" s="85">
        <v>45275</v>
      </c>
      <c r="B169" s="32" t="s">
        <v>853</v>
      </c>
      <c r="C169" s="31" t="s">
        <v>1276</v>
      </c>
      <c r="D169" s="31" t="s">
        <v>576</v>
      </c>
      <c r="E169" s="31" t="s">
        <v>574</v>
      </c>
      <c r="F169" s="86">
        <v>1579302</v>
      </c>
      <c r="G169" s="32">
        <v>500.25</v>
      </c>
      <c r="H169" s="32" t="s">
        <v>862</v>
      </c>
    </row>
    <row r="170" spans="1:8" ht="15" customHeight="1">
      <c r="A170" s="85">
        <v>45275</v>
      </c>
      <c r="B170" s="32" t="s">
        <v>1280</v>
      </c>
      <c r="C170" s="31" t="s">
        <v>1281</v>
      </c>
      <c r="D170" s="31" t="s">
        <v>576</v>
      </c>
      <c r="E170" s="31" t="s">
        <v>574</v>
      </c>
      <c r="F170" s="86">
        <v>371785</v>
      </c>
      <c r="G170" s="32">
        <v>328.1</v>
      </c>
      <c r="H170" s="32" t="s">
        <v>862</v>
      </c>
    </row>
    <row r="171" spans="1:8" ht="15" customHeight="1">
      <c r="A171" s="85">
        <v>45275</v>
      </c>
      <c r="B171" s="32" t="s">
        <v>1102</v>
      </c>
      <c r="C171" s="31" t="s">
        <v>1103</v>
      </c>
      <c r="D171" s="31" t="s">
        <v>972</v>
      </c>
      <c r="E171" s="31" t="s">
        <v>574</v>
      </c>
      <c r="F171" s="86">
        <v>220232</v>
      </c>
      <c r="G171" s="32">
        <v>674.75</v>
      </c>
      <c r="H171" s="32" t="s">
        <v>862</v>
      </c>
    </row>
    <row r="172" spans="1:8" ht="15" customHeight="1">
      <c r="A172" s="85">
        <v>45275</v>
      </c>
      <c r="B172" s="32" t="s">
        <v>1102</v>
      </c>
      <c r="C172" s="31" t="s">
        <v>1103</v>
      </c>
      <c r="D172" s="31" t="s">
        <v>576</v>
      </c>
      <c r="E172" s="31" t="s">
        <v>574</v>
      </c>
      <c r="F172" s="86">
        <v>289164</v>
      </c>
      <c r="G172" s="32">
        <v>656.46</v>
      </c>
      <c r="H172" s="32" t="s">
        <v>862</v>
      </c>
    </row>
    <row r="173" spans="1:8" ht="15" customHeight="1">
      <c r="A173" s="85">
        <v>45275</v>
      </c>
      <c r="B173" s="32" t="s">
        <v>1104</v>
      </c>
      <c r="C173" s="31" t="s">
        <v>1105</v>
      </c>
      <c r="D173" s="31" t="s">
        <v>1121</v>
      </c>
      <c r="E173" s="31" t="s">
        <v>574</v>
      </c>
      <c r="F173" s="86">
        <v>260000</v>
      </c>
      <c r="G173" s="32">
        <v>53.33</v>
      </c>
      <c r="H173" s="32" t="s">
        <v>862</v>
      </c>
    </row>
    <row r="174" spans="1:8" ht="15" customHeight="1">
      <c r="A174" s="85">
        <v>45275</v>
      </c>
      <c r="B174" s="32" t="s">
        <v>1282</v>
      </c>
      <c r="C174" s="31" t="s">
        <v>1283</v>
      </c>
      <c r="D174" s="31" t="s">
        <v>889</v>
      </c>
      <c r="E174" s="31" t="s">
        <v>574</v>
      </c>
      <c r="F174" s="86">
        <v>1519467</v>
      </c>
      <c r="G174" s="32">
        <v>33.65</v>
      </c>
      <c r="H174" s="32" t="s">
        <v>862</v>
      </c>
    </row>
    <row r="175" spans="1:8" ht="15" customHeight="1">
      <c r="A175" s="85">
        <v>45275</v>
      </c>
      <c r="B175" s="32" t="s">
        <v>1282</v>
      </c>
      <c r="C175" s="31" t="s">
        <v>1283</v>
      </c>
      <c r="D175" s="31" t="s">
        <v>890</v>
      </c>
      <c r="E175" s="31" t="s">
        <v>574</v>
      </c>
      <c r="F175" s="86">
        <v>3325209</v>
      </c>
      <c r="G175" s="32">
        <v>33.36</v>
      </c>
      <c r="H175" s="32" t="s">
        <v>862</v>
      </c>
    </row>
    <row r="176" spans="1:8" ht="15" customHeight="1">
      <c r="A176" s="85">
        <v>45275</v>
      </c>
      <c r="B176" s="32" t="s">
        <v>1282</v>
      </c>
      <c r="C176" s="31" t="s">
        <v>1283</v>
      </c>
      <c r="D176" s="31" t="s">
        <v>576</v>
      </c>
      <c r="E176" s="31" t="s">
        <v>574</v>
      </c>
      <c r="F176" s="86">
        <v>3774377</v>
      </c>
      <c r="G176" s="32">
        <v>33.57</v>
      </c>
      <c r="H176" s="32" t="s">
        <v>862</v>
      </c>
    </row>
    <row r="177" spans="1:8" ht="15" customHeight="1">
      <c r="A177" s="85">
        <v>45275</v>
      </c>
      <c r="B177" s="32" t="s">
        <v>1284</v>
      </c>
      <c r="C177" s="31" t="s">
        <v>1285</v>
      </c>
      <c r="D177" s="31" t="s">
        <v>576</v>
      </c>
      <c r="E177" s="31" t="s">
        <v>574</v>
      </c>
      <c r="F177" s="86">
        <v>901999</v>
      </c>
      <c r="G177" s="32">
        <v>120.08</v>
      </c>
      <c r="H177" s="32" t="s">
        <v>862</v>
      </c>
    </row>
    <row r="178" spans="1:8" ht="15" customHeight="1">
      <c r="A178" s="85">
        <v>45275</v>
      </c>
      <c r="B178" s="32" t="s">
        <v>473</v>
      </c>
      <c r="C178" s="31" t="s">
        <v>1286</v>
      </c>
      <c r="D178" s="31" t="s">
        <v>576</v>
      </c>
      <c r="E178" s="31" t="s">
        <v>574</v>
      </c>
      <c r="F178" s="86">
        <v>435849</v>
      </c>
      <c r="G178" s="32">
        <v>1308.29</v>
      </c>
      <c r="H178" s="32" t="s">
        <v>862</v>
      </c>
    </row>
    <row r="179" spans="1:8" ht="15" customHeight="1">
      <c r="A179" s="85">
        <v>45275</v>
      </c>
      <c r="B179" s="32" t="s">
        <v>1091</v>
      </c>
      <c r="C179" s="31" t="s">
        <v>1107</v>
      </c>
      <c r="D179" s="31" t="s">
        <v>576</v>
      </c>
      <c r="E179" s="31" t="s">
        <v>574</v>
      </c>
      <c r="F179" s="86">
        <v>241454</v>
      </c>
      <c r="G179" s="32">
        <v>692.23</v>
      </c>
      <c r="H179" s="32" t="s">
        <v>862</v>
      </c>
    </row>
    <row r="180" spans="1:8" ht="15" customHeight="1">
      <c r="A180" s="85">
        <v>45275</v>
      </c>
      <c r="B180" s="32" t="s">
        <v>1196</v>
      </c>
      <c r="C180" s="31" t="s">
        <v>1287</v>
      </c>
      <c r="D180" s="31" t="s">
        <v>1197</v>
      </c>
      <c r="E180" s="31" t="s">
        <v>574</v>
      </c>
      <c r="F180" s="86">
        <v>175000</v>
      </c>
      <c r="G180" s="32">
        <v>9.86</v>
      </c>
      <c r="H180" s="32" t="s">
        <v>862</v>
      </c>
    </row>
    <row r="181" spans="1:8" ht="15" customHeight="1">
      <c r="A181" s="85">
        <v>45275</v>
      </c>
      <c r="B181" s="32" t="s">
        <v>1196</v>
      </c>
      <c r="C181" s="31" t="s">
        <v>1287</v>
      </c>
      <c r="D181" s="31" t="s">
        <v>1288</v>
      </c>
      <c r="E181" s="31" t="s">
        <v>574</v>
      </c>
      <c r="F181" s="86">
        <v>292500</v>
      </c>
      <c r="G181" s="32">
        <v>9.92</v>
      </c>
      <c r="H181" s="32" t="s">
        <v>862</v>
      </c>
    </row>
    <row r="182" spans="1:8" ht="15" customHeight="1">
      <c r="A182" s="85">
        <v>45275</v>
      </c>
      <c r="B182" s="32" t="s">
        <v>1196</v>
      </c>
      <c r="C182" s="31" t="s">
        <v>1287</v>
      </c>
      <c r="D182" s="31" t="s">
        <v>1037</v>
      </c>
      <c r="E182" s="31" t="s">
        <v>574</v>
      </c>
      <c r="F182" s="86">
        <v>231271</v>
      </c>
      <c r="G182" s="32">
        <v>9.94</v>
      </c>
      <c r="H182" s="32" t="s">
        <v>862</v>
      </c>
    </row>
    <row r="183" spans="1:8" ht="15" customHeight="1">
      <c r="A183" s="85">
        <v>45275</v>
      </c>
      <c r="B183" s="32" t="s">
        <v>1196</v>
      </c>
      <c r="C183" s="31" t="s">
        <v>1287</v>
      </c>
      <c r="D183" s="31" t="s">
        <v>1113</v>
      </c>
      <c r="E183" s="31" t="s">
        <v>574</v>
      </c>
      <c r="F183" s="86">
        <v>50000</v>
      </c>
      <c r="G183" s="32">
        <v>9.41</v>
      </c>
      <c r="H183" s="32" t="s">
        <v>862</v>
      </c>
    </row>
    <row r="184" spans="1:8" ht="15" customHeight="1">
      <c r="A184" s="85">
        <v>45275</v>
      </c>
      <c r="B184" s="32" t="s">
        <v>1289</v>
      </c>
      <c r="C184" s="31" t="s">
        <v>1290</v>
      </c>
      <c r="D184" s="31" t="s">
        <v>1291</v>
      </c>
      <c r="E184" s="31" t="s">
        <v>574</v>
      </c>
      <c r="F184" s="86">
        <v>114000</v>
      </c>
      <c r="G184" s="32">
        <v>167.94</v>
      </c>
      <c r="H184" s="32" t="s">
        <v>862</v>
      </c>
    </row>
    <row r="185" spans="1:8" ht="15" customHeight="1">
      <c r="A185" s="85">
        <v>45275</v>
      </c>
      <c r="B185" s="32" t="s">
        <v>1047</v>
      </c>
      <c r="C185" s="31" t="s">
        <v>1048</v>
      </c>
      <c r="D185" s="31" t="s">
        <v>1108</v>
      </c>
      <c r="E185" s="31" t="s">
        <v>574</v>
      </c>
      <c r="F185" s="86">
        <v>180000</v>
      </c>
      <c r="G185" s="32">
        <v>23.58</v>
      </c>
      <c r="H185" s="32" t="s">
        <v>862</v>
      </c>
    </row>
    <row r="186" spans="1:8" ht="15" customHeight="1">
      <c r="A186" s="85">
        <v>45275</v>
      </c>
      <c r="B186" s="32" t="s">
        <v>1047</v>
      </c>
      <c r="C186" s="31" t="s">
        <v>1048</v>
      </c>
      <c r="D186" s="31" t="s">
        <v>1012</v>
      </c>
      <c r="E186" s="31" t="s">
        <v>574</v>
      </c>
      <c r="F186" s="86">
        <v>677409</v>
      </c>
      <c r="G186" s="32">
        <v>21.6</v>
      </c>
      <c r="H186" s="32" t="s">
        <v>862</v>
      </c>
    </row>
    <row r="187" spans="1:8" ht="15" customHeight="1">
      <c r="A187" s="85">
        <v>45275</v>
      </c>
      <c r="B187" s="32" t="s">
        <v>1109</v>
      </c>
      <c r="C187" s="31" t="s">
        <v>1110</v>
      </c>
      <c r="D187" s="31" t="s">
        <v>987</v>
      </c>
      <c r="E187" s="31" t="s">
        <v>574</v>
      </c>
      <c r="F187" s="86">
        <v>112302</v>
      </c>
      <c r="G187" s="32">
        <v>37.31</v>
      </c>
      <c r="H187" s="32" t="s">
        <v>862</v>
      </c>
    </row>
    <row r="188" spans="1:8" ht="15" customHeight="1">
      <c r="A188" s="85">
        <v>45275</v>
      </c>
      <c r="B188" s="32" t="s">
        <v>1109</v>
      </c>
      <c r="C188" s="31" t="s">
        <v>1110</v>
      </c>
      <c r="D188" s="31" t="s">
        <v>1088</v>
      </c>
      <c r="E188" s="31" t="s">
        <v>574</v>
      </c>
      <c r="F188" s="86">
        <v>106052</v>
      </c>
      <c r="G188" s="32">
        <v>36.409999999999997</v>
      </c>
      <c r="H188" s="32" t="s">
        <v>862</v>
      </c>
    </row>
    <row r="189" spans="1:8" ht="15" customHeight="1">
      <c r="A189" s="85">
        <v>45275</v>
      </c>
      <c r="B189" s="32" t="s">
        <v>1109</v>
      </c>
      <c r="C189" s="31" t="s">
        <v>1110</v>
      </c>
      <c r="D189" s="31" t="s">
        <v>1113</v>
      </c>
      <c r="E189" s="31" t="s">
        <v>574</v>
      </c>
      <c r="F189" s="86">
        <v>20000</v>
      </c>
      <c r="G189" s="32">
        <v>36.25</v>
      </c>
      <c r="H189" s="32" t="s">
        <v>862</v>
      </c>
    </row>
    <row r="190" spans="1:8" ht="15" customHeight="1">
      <c r="A190" s="85">
        <v>45275</v>
      </c>
      <c r="B190" s="32" t="s">
        <v>1109</v>
      </c>
      <c r="C190" s="31" t="s">
        <v>1110</v>
      </c>
      <c r="D190" s="31" t="s">
        <v>963</v>
      </c>
      <c r="E190" s="31" t="s">
        <v>574</v>
      </c>
      <c r="F190" s="86">
        <v>872639</v>
      </c>
      <c r="G190" s="32">
        <v>37.159999999999997</v>
      </c>
      <c r="H190" s="32" t="s">
        <v>862</v>
      </c>
    </row>
    <row r="191" spans="1:8" ht="15" customHeight="1">
      <c r="A191" s="85">
        <v>45275</v>
      </c>
      <c r="B191" s="32" t="s">
        <v>206</v>
      </c>
      <c r="C191" s="31" t="s">
        <v>1292</v>
      </c>
      <c r="D191" s="31" t="s">
        <v>1293</v>
      </c>
      <c r="E191" s="31" t="s">
        <v>574</v>
      </c>
      <c r="F191" s="86">
        <v>666183</v>
      </c>
      <c r="G191" s="32">
        <v>1753</v>
      </c>
      <c r="H191" s="32" t="s">
        <v>862</v>
      </c>
    </row>
    <row r="192" spans="1:8" ht="15" customHeight="1">
      <c r="A192" s="85">
        <v>45275</v>
      </c>
      <c r="B192" s="32" t="s">
        <v>1294</v>
      </c>
      <c r="C192" s="31" t="s">
        <v>1295</v>
      </c>
      <c r="D192" s="31" t="s">
        <v>1291</v>
      </c>
      <c r="E192" s="31" t="s">
        <v>574</v>
      </c>
      <c r="F192" s="86">
        <v>444312</v>
      </c>
      <c r="G192" s="32">
        <v>185.03</v>
      </c>
      <c r="H192" s="32" t="s">
        <v>862</v>
      </c>
    </row>
    <row r="193" spans="1:8" ht="15" customHeight="1">
      <c r="A193" s="85">
        <v>45275</v>
      </c>
      <c r="B193" s="32" t="s">
        <v>1296</v>
      </c>
      <c r="C193" s="31" t="s">
        <v>1297</v>
      </c>
      <c r="D193" s="31" t="s">
        <v>963</v>
      </c>
      <c r="E193" s="31" t="s">
        <v>574</v>
      </c>
      <c r="F193" s="86">
        <v>120028</v>
      </c>
      <c r="G193" s="32">
        <v>74.12</v>
      </c>
      <c r="H193" s="32" t="s">
        <v>862</v>
      </c>
    </row>
    <row r="194" spans="1:8" ht="15" customHeight="1">
      <c r="A194" s="85">
        <v>45275</v>
      </c>
      <c r="B194" s="32" t="s">
        <v>1298</v>
      </c>
      <c r="C194" s="31" t="s">
        <v>1299</v>
      </c>
      <c r="D194" s="31" t="s">
        <v>1300</v>
      </c>
      <c r="E194" s="31" t="s">
        <v>574</v>
      </c>
      <c r="F194" s="86">
        <v>54894</v>
      </c>
      <c r="G194" s="32">
        <v>28.34</v>
      </c>
      <c r="H194" s="32" t="s">
        <v>862</v>
      </c>
    </row>
    <row r="195" spans="1:8" ht="15" customHeight="1">
      <c r="A195" s="85">
        <v>45275</v>
      </c>
      <c r="B195" s="32" t="s">
        <v>1301</v>
      </c>
      <c r="C195" s="31" t="s">
        <v>1302</v>
      </c>
      <c r="D195" s="31" t="s">
        <v>576</v>
      </c>
      <c r="E195" s="31" t="s">
        <v>574</v>
      </c>
      <c r="F195" s="86">
        <v>1296750</v>
      </c>
      <c r="G195" s="32">
        <v>220.1</v>
      </c>
      <c r="H195" s="32" t="s">
        <v>862</v>
      </c>
    </row>
    <row r="196" spans="1:8" ht="15" customHeight="1">
      <c r="A196" s="85">
        <v>45275</v>
      </c>
      <c r="B196" s="32" t="s">
        <v>527</v>
      </c>
      <c r="C196" s="31" t="s">
        <v>1114</v>
      </c>
      <c r="D196" s="31" t="s">
        <v>964</v>
      </c>
      <c r="E196" s="31" t="s">
        <v>574</v>
      </c>
      <c r="F196" s="86">
        <v>1464000</v>
      </c>
      <c r="G196" s="32">
        <v>513.63</v>
      </c>
      <c r="H196" s="32" t="s">
        <v>862</v>
      </c>
    </row>
    <row r="197" spans="1:8" ht="15" customHeight="1">
      <c r="A197" s="85">
        <v>45275</v>
      </c>
      <c r="B197" s="32" t="s">
        <v>516</v>
      </c>
      <c r="C197" s="31" t="s">
        <v>1303</v>
      </c>
      <c r="D197" s="31" t="s">
        <v>1304</v>
      </c>
      <c r="E197" s="31" t="s">
        <v>574</v>
      </c>
      <c r="F197" s="86">
        <v>2500000</v>
      </c>
      <c r="G197" s="32">
        <v>410</v>
      </c>
      <c r="H197" s="32" t="s">
        <v>862</v>
      </c>
    </row>
    <row r="198" spans="1:8" ht="15" customHeight="1">
      <c r="A198" s="85">
        <v>45275</v>
      </c>
      <c r="B198" s="32" t="s">
        <v>1115</v>
      </c>
      <c r="C198" s="31" t="s">
        <v>1116</v>
      </c>
      <c r="D198" s="31" t="s">
        <v>1100</v>
      </c>
      <c r="E198" s="31" t="s">
        <v>574</v>
      </c>
      <c r="F198" s="86">
        <v>202913</v>
      </c>
      <c r="G198" s="32">
        <v>70</v>
      </c>
      <c r="H198" s="32" t="s">
        <v>862</v>
      </c>
    </row>
    <row r="199" spans="1:8" ht="15" customHeight="1">
      <c r="A199" s="85">
        <v>45275</v>
      </c>
      <c r="B199" s="32" t="s">
        <v>1115</v>
      </c>
      <c r="C199" s="31" t="s">
        <v>1116</v>
      </c>
      <c r="D199" s="31" t="s">
        <v>1305</v>
      </c>
      <c r="E199" s="31" t="s">
        <v>574</v>
      </c>
      <c r="F199" s="86">
        <v>60000</v>
      </c>
      <c r="G199" s="32">
        <v>70.819999999999993</v>
      </c>
      <c r="H199" s="32" t="s">
        <v>862</v>
      </c>
    </row>
    <row r="200" spans="1:8" ht="15" customHeight="1">
      <c r="A200" s="85">
        <v>45275</v>
      </c>
      <c r="B200" s="32" t="s">
        <v>1115</v>
      </c>
      <c r="C200" s="31" t="s">
        <v>1116</v>
      </c>
      <c r="D200" s="31" t="s">
        <v>987</v>
      </c>
      <c r="E200" s="31" t="s">
        <v>574</v>
      </c>
      <c r="F200" s="86">
        <v>264550</v>
      </c>
      <c r="G200" s="32">
        <v>69.33</v>
      </c>
      <c r="H200" s="32" t="s">
        <v>862</v>
      </c>
    </row>
    <row r="201" spans="1:8" ht="15" customHeight="1">
      <c r="A201" s="85">
        <v>45275</v>
      </c>
      <c r="B201" s="32" t="s">
        <v>1306</v>
      </c>
      <c r="C201" s="31" t="s">
        <v>1307</v>
      </c>
      <c r="D201" s="31" t="s">
        <v>576</v>
      </c>
      <c r="E201" s="31" t="s">
        <v>574</v>
      </c>
      <c r="F201" s="86">
        <v>1945556</v>
      </c>
      <c r="G201" s="32">
        <v>181.43</v>
      </c>
      <c r="H201" s="32" t="s">
        <v>862</v>
      </c>
    </row>
    <row r="202" spans="1:8" ht="15" customHeight="1">
      <c r="A202" s="85">
        <v>45275</v>
      </c>
      <c r="B202" s="32" t="s">
        <v>1070</v>
      </c>
      <c r="C202" s="31" t="s">
        <v>1071</v>
      </c>
      <c r="D202" s="31" t="s">
        <v>576</v>
      </c>
      <c r="E202" s="31" t="s">
        <v>574</v>
      </c>
      <c r="F202" s="86">
        <v>558689</v>
      </c>
      <c r="G202" s="32">
        <v>130.25</v>
      </c>
      <c r="H202" s="32" t="s">
        <v>862</v>
      </c>
    </row>
    <row r="203" spans="1:8" ht="15" customHeight="1">
      <c r="A203" s="85">
        <v>45275</v>
      </c>
      <c r="B203" s="32" t="s">
        <v>1308</v>
      </c>
      <c r="C203" s="31" t="s">
        <v>1309</v>
      </c>
      <c r="D203" s="31" t="s">
        <v>576</v>
      </c>
      <c r="E203" s="31" t="s">
        <v>574</v>
      </c>
      <c r="F203" s="86">
        <v>100544</v>
      </c>
      <c r="G203" s="32">
        <v>465.03</v>
      </c>
      <c r="H203" s="32" t="s">
        <v>862</v>
      </c>
    </row>
    <row r="204" spans="1:8" ht="15" customHeight="1">
      <c r="A204" s="85">
        <v>45275</v>
      </c>
      <c r="B204" s="32" t="s">
        <v>1015</v>
      </c>
      <c r="C204" s="31" t="s">
        <v>1016</v>
      </c>
      <c r="D204" s="31" t="s">
        <v>1017</v>
      </c>
      <c r="E204" s="31" t="s">
        <v>574</v>
      </c>
      <c r="F204" s="86">
        <v>2842647</v>
      </c>
      <c r="G204" s="32">
        <v>1.1200000000000001</v>
      </c>
      <c r="H204" s="32" t="s">
        <v>862</v>
      </c>
    </row>
    <row r="205" spans="1:8" ht="15" customHeight="1">
      <c r="A205" s="85">
        <v>45275</v>
      </c>
      <c r="B205" s="32" t="s">
        <v>1310</v>
      </c>
      <c r="C205" s="31" t="s">
        <v>1311</v>
      </c>
      <c r="D205" s="31" t="s">
        <v>576</v>
      </c>
      <c r="E205" s="31" t="s">
        <v>574</v>
      </c>
      <c r="F205" s="86">
        <v>1097981</v>
      </c>
      <c r="G205" s="32">
        <v>112.56</v>
      </c>
      <c r="H205" s="32" t="s">
        <v>862</v>
      </c>
    </row>
    <row r="206" spans="1:8" ht="15" customHeight="1">
      <c r="A206" s="85">
        <v>45275</v>
      </c>
      <c r="B206" s="32" t="s">
        <v>560</v>
      </c>
      <c r="C206" s="31" t="s">
        <v>1312</v>
      </c>
      <c r="D206" s="31" t="s">
        <v>576</v>
      </c>
      <c r="E206" s="31" t="s">
        <v>574</v>
      </c>
      <c r="F206" s="86">
        <v>2311138</v>
      </c>
      <c r="G206" s="32">
        <v>587.88</v>
      </c>
      <c r="H206" s="32" t="s">
        <v>862</v>
      </c>
    </row>
    <row r="207" spans="1:8" ht="15" customHeight="1">
      <c r="A207" s="85">
        <v>45275</v>
      </c>
      <c r="B207" s="32" t="s">
        <v>1118</v>
      </c>
      <c r="C207" s="31" t="s">
        <v>1119</v>
      </c>
      <c r="D207" s="31" t="s">
        <v>576</v>
      </c>
      <c r="E207" s="31" t="s">
        <v>574</v>
      </c>
      <c r="F207" s="86">
        <v>264222</v>
      </c>
      <c r="G207" s="32">
        <v>208.9</v>
      </c>
      <c r="H207" s="32" t="s">
        <v>862</v>
      </c>
    </row>
    <row r="208" spans="1:8" ht="15" customHeight="1">
      <c r="A208" s="85">
        <v>45275</v>
      </c>
      <c r="B208" s="32" t="s">
        <v>1248</v>
      </c>
      <c r="C208" s="31" t="s">
        <v>1249</v>
      </c>
      <c r="D208" s="31" t="s">
        <v>884</v>
      </c>
      <c r="E208" s="31" t="s">
        <v>575</v>
      </c>
      <c r="F208" s="86">
        <v>2413</v>
      </c>
      <c r="G208" s="32">
        <v>11.46</v>
      </c>
      <c r="H208" s="32" t="s">
        <v>862</v>
      </c>
    </row>
    <row r="209" spans="1:8" ht="15" customHeight="1">
      <c r="A209" s="85">
        <v>45275</v>
      </c>
      <c r="B209" s="32" t="s">
        <v>1253</v>
      </c>
      <c r="C209" s="31" t="s">
        <v>1254</v>
      </c>
      <c r="D209" s="31" t="s">
        <v>1117</v>
      </c>
      <c r="E209" s="31" t="s">
        <v>575</v>
      </c>
      <c r="F209" s="86">
        <v>37317</v>
      </c>
      <c r="G209" s="32">
        <v>54.82</v>
      </c>
      <c r="H209" s="32" t="s">
        <v>862</v>
      </c>
    </row>
    <row r="210" spans="1:8" ht="15" customHeight="1">
      <c r="A210" s="85">
        <v>45275</v>
      </c>
      <c r="B210" s="32" t="s">
        <v>1253</v>
      </c>
      <c r="C210" s="31" t="s">
        <v>1254</v>
      </c>
      <c r="D210" s="31" t="s">
        <v>1049</v>
      </c>
      <c r="E210" s="31" t="s">
        <v>575</v>
      </c>
      <c r="F210" s="86">
        <v>81133</v>
      </c>
      <c r="G210" s="32">
        <v>54.86</v>
      </c>
      <c r="H210" s="32" t="s">
        <v>862</v>
      </c>
    </row>
    <row r="211" spans="1:8" ht="15" customHeight="1">
      <c r="A211" s="85">
        <v>45275</v>
      </c>
      <c r="B211" s="32" t="s">
        <v>1253</v>
      </c>
      <c r="C211" s="31" t="s">
        <v>1254</v>
      </c>
      <c r="D211" s="31" t="s">
        <v>987</v>
      </c>
      <c r="E211" s="31" t="s">
        <v>575</v>
      </c>
      <c r="F211" s="86">
        <v>57168</v>
      </c>
      <c r="G211" s="32">
        <v>53.35</v>
      </c>
      <c r="H211" s="32" t="s">
        <v>862</v>
      </c>
    </row>
    <row r="212" spans="1:8" ht="15" customHeight="1">
      <c r="A212" s="85">
        <v>45275</v>
      </c>
      <c r="B212" s="32" t="s">
        <v>1005</v>
      </c>
      <c r="C212" s="31" t="s">
        <v>1006</v>
      </c>
      <c r="D212" s="31" t="s">
        <v>1007</v>
      </c>
      <c r="E212" s="31" t="s">
        <v>575</v>
      </c>
      <c r="F212" s="86">
        <v>660896</v>
      </c>
      <c r="G212" s="32">
        <v>65.27</v>
      </c>
      <c r="H212" s="32" t="s">
        <v>862</v>
      </c>
    </row>
    <row r="213" spans="1:8" ht="15" customHeight="1">
      <c r="A213" s="85">
        <v>45275</v>
      </c>
      <c r="B213" s="32" t="s">
        <v>1005</v>
      </c>
      <c r="C213" s="31" t="s">
        <v>1006</v>
      </c>
      <c r="D213" s="31" t="s">
        <v>576</v>
      </c>
      <c r="E213" s="31" t="s">
        <v>575</v>
      </c>
      <c r="F213" s="86">
        <v>394278</v>
      </c>
      <c r="G213" s="32">
        <v>65.16</v>
      </c>
      <c r="H213" s="32" t="s">
        <v>862</v>
      </c>
    </row>
    <row r="214" spans="1:8" ht="15" customHeight="1">
      <c r="A214" s="85">
        <v>45275</v>
      </c>
      <c r="B214" s="32" t="s">
        <v>1097</v>
      </c>
      <c r="C214" s="31" t="s">
        <v>1098</v>
      </c>
      <c r="D214" s="31" t="s">
        <v>576</v>
      </c>
      <c r="E214" s="31" t="s">
        <v>575</v>
      </c>
      <c r="F214" s="86">
        <v>1108087</v>
      </c>
      <c r="G214" s="32">
        <v>102.97</v>
      </c>
      <c r="H214" s="32" t="s">
        <v>862</v>
      </c>
    </row>
    <row r="215" spans="1:8" ht="15" customHeight="1">
      <c r="A215" s="85">
        <v>45275</v>
      </c>
      <c r="B215" s="32" t="s">
        <v>1255</v>
      </c>
      <c r="C215" s="31" t="s">
        <v>1256</v>
      </c>
      <c r="D215" s="31" t="s">
        <v>1313</v>
      </c>
      <c r="E215" s="31" t="s">
        <v>575</v>
      </c>
      <c r="F215" s="86">
        <v>2000000</v>
      </c>
      <c r="G215" s="32">
        <v>22.51</v>
      </c>
      <c r="H215" s="32" t="s">
        <v>862</v>
      </c>
    </row>
    <row r="216" spans="1:8" ht="15" customHeight="1">
      <c r="A216" s="85">
        <v>45275</v>
      </c>
      <c r="B216" s="32" t="s">
        <v>1008</v>
      </c>
      <c r="C216" s="31" t="s">
        <v>1009</v>
      </c>
      <c r="D216" s="31" t="s">
        <v>576</v>
      </c>
      <c r="E216" s="31" t="s">
        <v>575</v>
      </c>
      <c r="F216" s="86">
        <v>4257207</v>
      </c>
      <c r="G216" s="32">
        <v>57.28</v>
      </c>
      <c r="H216" s="32" t="s">
        <v>862</v>
      </c>
    </row>
    <row r="217" spans="1:8" ht="15" customHeight="1">
      <c r="A217" s="85">
        <v>45275</v>
      </c>
      <c r="B217" s="32" t="s">
        <v>1008</v>
      </c>
      <c r="C217" s="31" t="s">
        <v>1009</v>
      </c>
      <c r="D217" s="31" t="s">
        <v>890</v>
      </c>
      <c r="E217" s="31" t="s">
        <v>575</v>
      </c>
      <c r="F217" s="86">
        <v>1873439</v>
      </c>
      <c r="G217" s="32">
        <v>57.28</v>
      </c>
      <c r="H217" s="32" t="s">
        <v>862</v>
      </c>
    </row>
    <row r="218" spans="1:8" ht="15" customHeight="1">
      <c r="A218" s="85">
        <v>45275</v>
      </c>
      <c r="B218" s="32" t="s">
        <v>1065</v>
      </c>
      <c r="C218" s="31" t="s">
        <v>1066</v>
      </c>
      <c r="D218" s="31" t="s">
        <v>1050</v>
      </c>
      <c r="E218" s="31" t="s">
        <v>575</v>
      </c>
      <c r="F218" s="86">
        <v>104318</v>
      </c>
      <c r="G218" s="32">
        <v>30.6</v>
      </c>
      <c r="H218" s="32" t="s">
        <v>862</v>
      </c>
    </row>
    <row r="219" spans="1:8" ht="15" customHeight="1">
      <c r="A219" s="85">
        <v>45275</v>
      </c>
      <c r="B219" s="32" t="s">
        <v>1062</v>
      </c>
      <c r="C219" s="31" t="s">
        <v>1067</v>
      </c>
      <c r="D219" s="31" t="s">
        <v>1120</v>
      </c>
      <c r="E219" s="31" t="s">
        <v>575</v>
      </c>
      <c r="F219" s="86">
        <v>4855500</v>
      </c>
      <c r="G219" s="32">
        <v>5.78</v>
      </c>
      <c r="H219" s="32" t="s">
        <v>862</v>
      </c>
    </row>
    <row r="220" spans="1:8" ht="15" customHeight="1">
      <c r="A220" s="85">
        <v>45275</v>
      </c>
      <c r="B220" s="32" t="s">
        <v>1062</v>
      </c>
      <c r="C220" s="31" t="s">
        <v>1067</v>
      </c>
      <c r="D220" s="31" t="s">
        <v>889</v>
      </c>
      <c r="E220" s="31" t="s">
        <v>575</v>
      </c>
      <c r="F220" s="86">
        <v>2578447</v>
      </c>
      <c r="G220" s="32">
        <v>5.82</v>
      </c>
      <c r="H220" s="32" t="s">
        <v>862</v>
      </c>
    </row>
    <row r="221" spans="1:8" ht="15" customHeight="1">
      <c r="A221" s="85">
        <v>45275</v>
      </c>
      <c r="B221" s="32" t="s">
        <v>1062</v>
      </c>
      <c r="C221" s="31" t="s">
        <v>1067</v>
      </c>
      <c r="D221" s="31" t="s">
        <v>1068</v>
      </c>
      <c r="E221" s="31" t="s">
        <v>575</v>
      </c>
      <c r="F221" s="86">
        <v>1874097</v>
      </c>
      <c r="G221" s="32">
        <v>5.81</v>
      </c>
      <c r="H221" s="32" t="s">
        <v>862</v>
      </c>
    </row>
    <row r="222" spans="1:8" ht="15" customHeight="1">
      <c r="A222" s="85">
        <v>45275</v>
      </c>
      <c r="B222" s="32" t="s">
        <v>1062</v>
      </c>
      <c r="C222" s="31" t="s">
        <v>1067</v>
      </c>
      <c r="D222" s="31" t="s">
        <v>1072</v>
      </c>
      <c r="E222" s="31" t="s">
        <v>575</v>
      </c>
      <c r="F222" s="86">
        <v>2475591</v>
      </c>
      <c r="G222" s="32">
        <v>5.79</v>
      </c>
      <c r="H222" s="32" t="s">
        <v>862</v>
      </c>
    </row>
    <row r="223" spans="1:8" ht="15" customHeight="1">
      <c r="A223" s="85">
        <v>45275</v>
      </c>
      <c r="B223" s="32" t="s">
        <v>1038</v>
      </c>
      <c r="C223" s="31" t="s">
        <v>1039</v>
      </c>
      <c r="D223" s="31" t="s">
        <v>1099</v>
      </c>
      <c r="E223" s="31" t="s">
        <v>575</v>
      </c>
      <c r="F223" s="86">
        <v>20943117</v>
      </c>
      <c r="G223" s="32">
        <v>4.9000000000000004</v>
      </c>
      <c r="H223" s="32" t="s">
        <v>862</v>
      </c>
    </row>
    <row r="224" spans="1:8" ht="15" customHeight="1">
      <c r="A224" s="85">
        <v>45275</v>
      </c>
      <c r="B224" s="32" t="s">
        <v>1038</v>
      </c>
      <c r="C224" s="31" t="s">
        <v>1039</v>
      </c>
      <c r="D224" s="31" t="s">
        <v>986</v>
      </c>
      <c r="E224" s="31" t="s">
        <v>575</v>
      </c>
      <c r="F224" s="86">
        <v>15329157</v>
      </c>
      <c r="G224" s="32">
        <v>4.6500000000000004</v>
      </c>
      <c r="H224" s="32" t="s">
        <v>862</v>
      </c>
    </row>
    <row r="225" spans="1:8" ht="15" customHeight="1">
      <c r="A225" s="85">
        <v>45275</v>
      </c>
      <c r="B225" s="32" t="s">
        <v>1038</v>
      </c>
      <c r="C225" s="31" t="s">
        <v>1039</v>
      </c>
      <c r="D225" s="31" t="s">
        <v>964</v>
      </c>
      <c r="E225" s="31" t="s">
        <v>575</v>
      </c>
      <c r="F225" s="86">
        <v>32235115</v>
      </c>
      <c r="G225" s="32">
        <v>4.82</v>
      </c>
      <c r="H225" s="32" t="s">
        <v>862</v>
      </c>
    </row>
    <row r="226" spans="1:8" ht="15" customHeight="1">
      <c r="A226" s="85">
        <v>45275</v>
      </c>
      <c r="B226" s="32" t="s">
        <v>1040</v>
      </c>
      <c r="C226" s="31" t="s">
        <v>1041</v>
      </c>
      <c r="D226" s="31" t="s">
        <v>1042</v>
      </c>
      <c r="E226" s="31" t="s">
        <v>575</v>
      </c>
      <c r="F226" s="86">
        <v>1011330</v>
      </c>
      <c r="G226" s="32">
        <v>6.51</v>
      </c>
      <c r="H226" s="32" t="s">
        <v>862</v>
      </c>
    </row>
    <row r="227" spans="1:8" ht="15" customHeight="1">
      <c r="A227" s="85">
        <v>45275</v>
      </c>
      <c r="B227" s="32" t="s">
        <v>1010</v>
      </c>
      <c r="C227" s="31" t="s">
        <v>1011</v>
      </c>
      <c r="D227" s="31" t="s">
        <v>1261</v>
      </c>
      <c r="E227" s="31" t="s">
        <v>575</v>
      </c>
      <c r="F227" s="86">
        <v>395998</v>
      </c>
      <c r="G227" s="32">
        <v>10.72</v>
      </c>
      <c r="H227" s="32" t="s">
        <v>862</v>
      </c>
    </row>
    <row r="228" spans="1:8" ht="15" customHeight="1">
      <c r="A228" s="85">
        <v>45275</v>
      </c>
      <c r="B228" s="32" t="s">
        <v>1010</v>
      </c>
      <c r="C228" s="31" t="s">
        <v>1011</v>
      </c>
      <c r="D228" s="31" t="s">
        <v>1043</v>
      </c>
      <c r="E228" s="31" t="s">
        <v>575</v>
      </c>
      <c r="F228" s="86">
        <v>452122</v>
      </c>
      <c r="G228" s="32">
        <v>10.6</v>
      </c>
      <c r="H228" s="32" t="s">
        <v>862</v>
      </c>
    </row>
    <row r="229" spans="1:8" ht="15" customHeight="1">
      <c r="A229" s="85">
        <v>45275</v>
      </c>
      <c r="B229" s="32" t="s">
        <v>1044</v>
      </c>
      <c r="C229" s="31" t="s">
        <v>1045</v>
      </c>
      <c r="D229" s="31" t="s">
        <v>1063</v>
      </c>
      <c r="E229" s="31" t="s">
        <v>575</v>
      </c>
      <c r="F229" s="86">
        <v>3500000</v>
      </c>
      <c r="G229" s="32">
        <v>52.25</v>
      </c>
      <c r="H229" s="32" t="s">
        <v>862</v>
      </c>
    </row>
    <row r="230" spans="1:8" ht="15" customHeight="1">
      <c r="A230" s="85">
        <v>45275</v>
      </c>
      <c r="B230" s="32" t="s">
        <v>1314</v>
      </c>
      <c r="C230" s="31" t="s">
        <v>1315</v>
      </c>
      <c r="D230" s="31" t="s">
        <v>1316</v>
      </c>
      <c r="E230" s="31" t="s">
        <v>575</v>
      </c>
      <c r="F230" s="86">
        <v>53000</v>
      </c>
      <c r="G230" s="32">
        <v>87.51</v>
      </c>
      <c r="H230" s="32" t="s">
        <v>862</v>
      </c>
    </row>
    <row r="231" spans="1:8" ht="15" customHeight="1">
      <c r="A231" s="85">
        <v>45275</v>
      </c>
      <c r="B231" s="32" t="s">
        <v>405</v>
      </c>
      <c r="C231" s="31" t="s">
        <v>1262</v>
      </c>
      <c r="D231" s="31" t="s">
        <v>576</v>
      </c>
      <c r="E231" s="31" t="s">
        <v>575</v>
      </c>
      <c r="F231" s="86">
        <v>7451345</v>
      </c>
      <c r="G231" s="32">
        <v>73.55</v>
      </c>
      <c r="H231" s="32" t="s">
        <v>862</v>
      </c>
    </row>
    <row r="232" spans="1:8" ht="15" customHeight="1">
      <c r="A232" s="85">
        <v>45275</v>
      </c>
      <c r="B232" s="32" t="s">
        <v>137</v>
      </c>
      <c r="C232" s="31" t="s">
        <v>1101</v>
      </c>
      <c r="D232" s="31" t="s">
        <v>890</v>
      </c>
      <c r="E232" s="31" t="s">
        <v>575</v>
      </c>
      <c r="F232" s="86">
        <v>3167059</v>
      </c>
      <c r="G232" s="32">
        <v>218.16</v>
      </c>
      <c r="H232" s="32" t="s">
        <v>862</v>
      </c>
    </row>
    <row r="233" spans="1:8" ht="15" customHeight="1">
      <c r="A233" s="85">
        <v>45275</v>
      </c>
      <c r="B233" s="32" t="s">
        <v>423</v>
      </c>
      <c r="C233" s="31" t="s">
        <v>1263</v>
      </c>
      <c r="D233" s="31" t="s">
        <v>890</v>
      </c>
      <c r="E233" s="31" t="s">
        <v>575</v>
      </c>
      <c r="F233" s="86">
        <v>17293774</v>
      </c>
      <c r="G233" s="32">
        <v>23.61</v>
      </c>
      <c r="H233" s="32" t="s">
        <v>862</v>
      </c>
    </row>
    <row r="234" spans="1:8" ht="15" customHeight="1">
      <c r="A234" s="85">
        <v>45275</v>
      </c>
      <c r="B234" s="32" t="s">
        <v>1264</v>
      </c>
      <c r="C234" s="31" t="s">
        <v>1265</v>
      </c>
      <c r="D234" s="31" t="s">
        <v>1266</v>
      </c>
      <c r="E234" s="31" t="s">
        <v>575</v>
      </c>
      <c r="F234" s="86">
        <v>771813</v>
      </c>
      <c r="G234" s="32">
        <v>357.36</v>
      </c>
      <c r="H234" s="32" t="s">
        <v>862</v>
      </c>
    </row>
    <row r="235" spans="1:8" ht="15" customHeight="1">
      <c r="A235" s="85">
        <v>45275</v>
      </c>
      <c r="B235" s="32" t="s">
        <v>1267</v>
      </c>
      <c r="C235" s="31" t="s">
        <v>1268</v>
      </c>
      <c r="D235" s="31" t="s">
        <v>576</v>
      </c>
      <c r="E235" s="31" t="s">
        <v>575</v>
      </c>
      <c r="F235" s="86">
        <v>1718460</v>
      </c>
      <c r="G235" s="32">
        <v>12.87</v>
      </c>
      <c r="H235" s="32" t="s">
        <v>862</v>
      </c>
    </row>
    <row r="236" spans="1:8" ht="15" customHeight="1">
      <c r="A236" s="85">
        <v>45275</v>
      </c>
      <c r="B236" s="32" t="s">
        <v>1269</v>
      </c>
      <c r="C236" s="31" t="s">
        <v>1270</v>
      </c>
      <c r="D236" s="31" t="s">
        <v>1317</v>
      </c>
      <c r="E236" s="31" t="s">
        <v>575</v>
      </c>
      <c r="F236" s="86">
        <v>500000</v>
      </c>
      <c r="G236" s="32">
        <v>455.5</v>
      </c>
      <c r="H236" s="32" t="s">
        <v>862</v>
      </c>
    </row>
    <row r="237" spans="1:8" ht="15" customHeight="1">
      <c r="A237" s="85">
        <v>45275</v>
      </c>
      <c r="B237" s="32" t="s">
        <v>428</v>
      </c>
      <c r="C237" s="31" t="s">
        <v>1273</v>
      </c>
      <c r="D237" s="31" t="s">
        <v>576</v>
      </c>
      <c r="E237" s="31" t="s">
        <v>575</v>
      </c>
      <c r="F237" s="86">
        <v>7993009</v>
      </c>
      <c r="G237" s="32">
        <v>97.52</v>
      </c>
      <c r="H237" s="32" t="s">
        <v>862</v>
      </c>
    </row>
    <row r="238" spans="1:8" ht="15" customHeight="1">
      <c r="A238" s="85">
        <v>45275</v>
      </c>
      <c r="B238" s="32" t="s">
        <v>1064</v>
      </c>
      <c r="C238" s="31" t="s">
        <v>1069</v>
      </c>
      <c r="D238" s="31" t="s">
        <v>962</v>
      </c>
      <c r="E238" s="31" t="s">
        <v>575</v>
      </c>
      <c r="F238" s="86">
        <v>609168</v>
      </c>
      <c r="G238" s="32">
        <v>7.67</v>
      </c>
      <c r="H238" s="32" t="s">
        <v>862</v>
      </c>
    </row>
    <row r="239" spans="1:8" ht="15" customHeight="1">
      <c r="A239" s="85">
        <v>45275</v>
      </c>
      <c r="B239" s="32" t="s">
        <v>1064</v>
      </c>
      <c r="C239" s="31" t="s">
        <v>1069</v>
      </c>
      <c r="D239" s="31" t="s">
        <v>884</v>
      </c>
      <c r="E239" s="31" t="s">
        <v>575</v>
      </c>
      <c r="F239" s="86">
        <v>750604</v>
      </c>
      <c r="G239" s="32">
        <v>7.65</v>
      </c>
      <c r="H239" s="32" t="s">
        <v>862</v>
      </c>
    </row>
    <row r="240" spans="1:8" ht="15" customHeight="1">
      <c r="A240" s="85">
        <v>45275</v>
      </c>
      <c r="B240" s="32" t="s">
        <v>1274</v>
      </c>
      <c r="C240" s="31" t="s">
        <v>1275</v>
      </c>
      <c r="D240" s="31" t="s">
        <v>576</v>
      </c>
      <c r="E240" s="31" t="s">
        <v>575</v>
      </c>
      <c r="F240" s="86">
        <v>650643</v>
      </c>
      <c r="G240" s="32">
        <v>95.34</v>
      </c>
      <c r="H240" s="32" t="s">
        <v>862</v>
      </c>
    </row>
    <row r="241" spans="1:8" ht="15" customHeight="1">
      <c r="A241" s="85">
        <v>45275</v>
      </c>
      <c r="B241" s="32" t="s">
        <v>853</v>
      </c>
      <c r="C241" s="31" t="s">
        <v>1276</v>
      </c>
      <c r="D241" s="31" t="s">
        <v>576</v>
      </c>
      <c r="E241" s="31" t="s">
        <v>575</v>
      </c>
      <c r="F241" s="86">
        <v>1579302</v>
      </c>
      <c r="G241" s="32">
        <v>500.55</v>
      </c>
      <c r="H241" s="32" t="s">
        <v>862</v>
      </c>
    </row>
    <row r="242" spans="1:8" ht="15" customHeight="1">
      <c r="A242" s="85">
        <v>45275</v>
      </c>
      <c r="B242" s="32" t="s">
        <v>853</v>
      </c>
      <c r="C242" s="31" t="s">
        <v>1276</v>
      </c>
      <c r="D242" s="31" t="s">
        <v>1318</v>
      </c>
      <c r="E242" s="31" t="s">
        <v>575</v>
      </c>
      <c r="F242" s="86">
        <v>17000000</v>
      </c>
      <c r="G242" s="32">
        <v>500.5</v>
      </c>
      <c r="H242" s="32" t="s">
        <v>862</v>
      </c>
    </row>
    <row r="243" spans="1:8" ht="15" customHeight="1">
      <c r="A243" s="85">
        <v>45275</v>
      </c>
      <c r="B243" s="32" t="s">
        <v>853</v>
      </c>
      <c r="C243" s="31" t="s">
        <v>1276</v>
      </c>
      <c r="D243" s="31" t="s">
        <v>1046</v>
      </c>
      <c r="E243" s="31" t="s">
        <v>575</v>
      </c>
      <c r="F243" s="86">
        <v>896028</v>
      </c>
      <c r="G243" s="32">
        <v>495.29</v>
      </c>
      <c r="H243" s="32" t="s">
        <v>862</v>
      </c>
    </row>
    <row r="244" spans="1:8" ht="15" customHeight="1">
      <c r="A244" s="85">
        <v>45275</v>
      </c>
      <c r="B244" s="32" t="s">
        <v>1280</v>
      </c>
      <c r="C244" s="31" t="s">
        <v>1281</v>
      </c>
      <c r="D244" s="31" t="s">
        <v>576</v>
      </c>
      <c r="E244" s="31" t="s">
        <v>575</v>
      </c>
      <c r="F244" s="86">
        <v>371785</v>
      </c>
      <c r="G244" s="32">
        <v>327.96</v>
      </c>
      <c r="H244" s="32" t="s">
        <v>862</v>
      </c>
    </row>
    <row r="245" spans="1:8" ht="15" customHeight="1">
      <c r="A245" s="85">
        <v>45275</v>
      </c>
      <c r="B245" s="32" t="s">
        <v>1102</v>
      </c>
      <c r="C245" s="31" t="s">
        <v>1103</v>
      </c>
      <c r="D245" s="31" t="s">
        <v>576</v>
      </c>
      <c r="E245" s="31" t="s">
        <v>575</v>
      </c>
      <c r="F245" s="86">
        <v>289164</v>
      </c>
      <c r="G245" s="32">
        <v>655.16999999999996</v>
      </c>
      <c r="H245" s="32" t="s">
        <v>862</v>
      </c>
    </row>
    <row r="246" spans="1:8" ht="15" customHeight="1">
      <c r="A246" s="85">
        <v>45275</v>
      </c>
      <c r="B246" s="32" t="s">
        <v>1102</v>
      </c>
      <c r="C246" s="31" t="s">
        <v>1103</v>
      </c>
      <c r="D246" s="31" t="s">
        <v>972</v>
      </c>
      <c r="E246" s="31" t="s">
        <v>575</v>
      </c>
      <c r="F246" s="86">
        <v>213232</v>
      </c>
      <c r="G246" s="32">
        <v>677.31</v>
      </c>
      <c r="H246" s="32" t="s">
        <v>862</v>
      </c>
    </row>
    <row r="247" spans="1:8" ht="15" customHeight="1">
      <c r="A247" s="85">
        <v>45275</v>
      </c>
      <c r="B247" s="32" t="s">
        <v>1104</v>
      </c>
      <c r="C247" s="31" t="s">
        <v>1105</v>
      </c>
      <c r="D247" s="31" t="s">
        <v>1106</v>
      </c>
      <c r="E247" s="31" t="s">
        <v>575</v>
      </c>
      <c r="F247" s="86">
        <v>301430</v>
      </c>
      <c r="G247" s="32">
        <v>53.23</v>
      </c>
      <c r="H247" s="32" t="s">
        <v>862</v>
      </c>
    </row>
    <row r="248" spans="1:8" ht="15" customHeight="1">
      <c r="A248" s="85">
        <v>45275</v>
      </c>
      <c r="B248" s="32" t="s">
        <v>1282</v>
      </c>
      <c r="C248" s="31" t="s">
        <v>1283</v>
      </c>
      <c r="D248" s="31" t="s">
        <v>576</v>
      </c>
      <c r="E248" s="31" t="s">
        <v>575</v>
      </c>
      <c r="F248" s="86">
        <v>3774377</v>
      </c>
      <c r="G248" s="32">
        <v>33.56</v>
      </c>
      <c r="H248" s="32" t="s">
        <v>862</v>
      </c>
    </row>
    <row r="249" spans="1:8" ht="15" customHeight="1">
      <c r="A249" s="85">
        <v>45275</v>
      </c>
      <c r="B249" s="32" t="s">
        <v>1282</v>
      </c>
      <c r="C249" s="31" t="s">
        <v>1283</v>
      </c>
      <c r="D249" s="31" t="s">
        <v>890</v>
      </c>
      <c r="E249" s="31" t="s">
        <v>575</v>
      </c>
      <c r="F249" s="86">
        <v>3107617</v>
      </c>
      <c r="G249" s="32">
        <v>33.450000000000003</v>
      </c>
      <c r="H249" s="32" t="s">
        <v>862</v>
      </c>
    </row>
    <row r="250" spans="1:8" ht="15" customHeight="1">
      <c r="A250" s="85">
        <v>45275</v>
      </c>
      <c r="B250" s="32" t="s">
        <v>1282</v>
      </c>
      <c r="C250" s="31" t="s">
        <v>1283</v>
      </c>
      <c r="D250" s="31" t="s">
        <v>889</v>
      </c>
      <c r="E250" s="31" t="s">
        <v>575</v>
      </c>
      <c r="F250" s="86">
        <v>1504232</v>
      </c>
      <c r="G250" s="32">
        <v>33.450000000000003</v>
      </c>
      <c r="H250" s="32" t="s">
        <v>862</v>
      </c>
    </row>
    <row r="251" spans="1:8" ht="15" customHeight="1">
      <c r="A251" s="85">
        <v>45275</v>
      </c>
      <c r="B251" s="32" t="s">
        <v>1284</v>
      </c>
      <c r="C251" s="31" t="s">
        <v>1285</v>
      </c>
      <c r="D251" s="31" t="s">
        <v>576</v>
      </c>
      <c r="E251" s="31" t="s">
        <v>575</v>
      </c>
      <c r="F251" s="86">
        <v>901999</v>
      </c>
      <c r="G251" s="32">
        <v>120.14</v>
      </c>
      <c r="H251" s="32" t="s">
        <v>862</v>
      </c>
    </row>
    <row r="252" spans="1:8" ht="15" customHeight="1">
      <c r="A252" s="85">
        <v>45275</v>
      </c>
      <c r="B252" s="32" t="s">
        <v>1319</v>
      </c>
      <c r="C252" s="31" t="s">
        <v>1320</v>
      </c>
      <c r="D252" s="31" t="s">
        <v>1321</v>
      </c>
      <c r="E252" s="31" t="s">
        <v>575</v>
      </c>
      <c r="F252" s="86">
        <v>401100</v>
      </c>
      <c r="G252" s="32">
        <v>27.66</v>
      </c>
      <c r="H252" s="32" t="s">
        <v>862</v>
      </c>
    </row>
    <row r="253" spans="1:8" ht="15" customHeight="1">
      <c r="A253" s="85">
        <v>45275</v>
      </c>
      <c r="B253" s="32" t="s">
        <v>473</v>
      </c>
      <c r="C253" s="31" t="s">
        <v>1286</v>
      </c>
      <c r="D253" s="31" t="s">
        <v>576</v>
      </c>
      <c r="E253" s="31" t="s">
        <v>575</v>
      </c>
      <c r="F253" s="86">
        <v>435849</v>
      </c>
      <c r="G253" s="32">
        <v>1308.6500000000001</v>
      </c>
      <c r="H253" s="32" t="s">
        <v>862</v>
      </c>
    </row>
    <row r="254" spans="1:8" ht="15" customHeight="1">
      <c r="A254" s="85">
        <v>45275</v>
      </c>
      <c r="B254" s="32" t="s">
        <v>1091</v>
      </c>
      <c r="C254" s="31" t="s">
        <v>1107</v>
      </c>
      <c r="D254" s="31" t="s">
        <v>576</v>
      </c>
      <c r="E254" s="31" t="s">
        <v>575</v>
      </c>
      <c r="F254" s="86">
        <v>241454</v>
      </c>
      <c r="G254" s="32">
        <v>694.25</v>
      </c>
      <c r="H254" s="32" t="s">
        <v>862</v>
      </c>
    </row>
    <row r="255" spans="1:8" ht="15" customHeight="1">
      <c r="A255" s="85">
        <v>45275</v>
      </c>
      <c r="B255" s="32" t="s">
        <v>1196</v>
      </c>
      <c r="C255" s="31" t="s">
        <v>1287</v>
      </c>
      <c r="D255" s="31" t="s">
        <v>1197</v>
      </c>
      <c r="E255" s="31" t="s">
        <v>575</v>
      </c>
      <c r="F255" s="86">
        <v>325000</v>
      </c>
      <c r="G255" s="32">
        <v>9.9499999999999993</v>
      </c>
      <c r="H255" s="32" t="s">
        <v>862</v>
      </c>
    </row>
    <row r="256" spans="1:8" ht="15" customHeight="1">
      <c r="A256" s="85">
        <v>45275</v>
      </c>
      <c r="B256" s="32" t="s">
        <v>1196</v>
      </c>
      <c r="C256" s="31" t="s">
        <v>1287</v>
      </c>
      <c r="D256" s="31" t="s">
        <v>1288</v>
      </c>
      <c r="E256" s="31" t="s">
        <v>575</v>
      </c>
      <c r="F256" s="86">
        <v>292500</v>
      </c>
      <c r="G256" s="32">
        <v>9.9499999999999993</v>
      </c>
      <c r="H256" s="32" t="s">
        <v>862</v>
      </c>
    </row>
    <row r="257" spans="1:8" ht="15" customHeight="1">
      <c r="A257" s="85">
        <v>45275</v>
      </c>
      <c r="B257" s="32" t="s">
        <v>1196</v>
      </c>
      <c r="C257" s="31" t="s">
        <v>1287</v>
      </c>
      <c r="D257" s="31" t="s">
        <v>1037</v>
      </c>
      <c r="E257" s="31" t="s">
        <v>575</v>
      </c>
      <c r="F257" s="86">
        <v>181271</v>
      </c>
      <c r="G257" s="32">
        <v>9.92</v>
      </c>
      <c r="H257" s="32" t="s">
        <v>862</v>
      </c>
    </row>
    <row r="258" spans="1:8" ht="15" customHeight="1">
      <c r="A258" s="85">
        <v>45275</v>
      </c>
      <c r="B258" s="32" t="s">
        <v>1196</v>
      </c>
      <c r="C258" s="31" t="s">
        <v>1287</v>
      </c>
      <c r="D258" s="31" t="s">
        <v>1113</v>
      </c>
      <c r="E258" s="31" t="s">
        <v>575</v>
      </c>
      <c r="F258" s="86">
        <v>200000</v>
      </c>
      <c r="G258" s="32">
        <v>9.25</v>
      </c>
      <c r="H258" s="32" t="s">
        <v>862</v>
      </c>
    </row>
    <row r="259" spans="1:8" ht="15" customHeight="1">
      <c r="A259" s="85">
        <v>45275</v>
      </c>
      <c r="B259" s="32" t="s">
        <v>1289</v>
      </c>
      <c r="C259" s="31" t="s">
        <v>1290</v>
      </c>
      <c r="D259" s="31" t="s">
        <v>1322</v>
      </c>
      <c r="E259" s="31" t="s">
        <v>575</v>
      </c>
      <c r="F259" s="86">
        <v>133200</v>
      </c>
      <c r="G259" s="32">
        <v>165.25</v>
      </c>
      <c r="H259" s="32" t="s">
        <v>862</v>
      </c>
    </row>
    <row r="260" spans="1:8" ht="15" customHeight="1">
      <c r="A260" s="85">
        <v>45275</v>
      </c>
      <c r="B260" s="32" t="s">
        <v>1289</v>
      </c>
      <c r="C260" s="31" t="s">
        <v>1290</v>
      </c>
      <c r="D260" s="31" t="s">
        <v>1291</v>
      </c>
      <c r="E260" s="31" t="s">
        <v>575</v>
      </c>
      <c r="F260" s="86">
        <v>8400</v>
      </c>
      <c r="G260" s="32">
        <v>171.14</v>
      </c>
      <c r="H260" s="32" t="s">
        <v>862</v>
      </c>
    </row>
    <row r="261" spans="1:8" ht="15" customHeight="1">
      <c r="A261" s="85">
        <v>45275</v>
      </c>
      <c r="B261" s="32" t="s">
        <v>1047</v>
      </c>
      <c r="C261" s="31" t="s">
        <v>1048</v>
      </c>
      <c r="D261" s="31" t="s">
        <v>1012</v>
      </c>
      <c r="E261" s="31" t="s">
        <v>575</v>
      </c>
      <c r="F261" s="86">
        <v>653650</v>
      </c>
      <c r="G261" s="32">
        <v>21.9</v>
      </c>
      <c r="H261" s="32" t="s">
        <v>862</v>
      </c>
    </row>
    <row r="262" spans="1:8" ht="15" customHeight="1">
      <c r="A262" s="85">
        <v>45275</v>
      </c>
      <c r="B262" s="32" t="s">
        <v>1047</v>
      </c>
      <c r="C262" s="31" t="s">
        <v>1048</v>
      </c>
      <c r="D262" s="31" t="s">
        <v>1108</v>
      </c>
      <c r="E262" s="31" t="s">
        <v>575</v>
      </c>
      <c r="F262" s="86">
        <v>540000</v>
      </c>
      <c r="G262" s="32">
        <v>21.81</v>
      </c>
      <c r="H262" s="32" t="s">
        <v>862</v>
      </c>
    </row>
    <row r="263" spans="1:8" ht="15" customHeight="1">
      <c r="A263" s="85">
        <v>45275</v>
      </c>
      <c r="B263" s="32" t="s">
        <v>1109</v>
      </c>
      <c r="C263" s="31" t="s">
        <v>1110</v>
      </c>
      <c r="D263" s="31" t="s">
        <v>1088</v>
      </c>
      <c r="E263" s="31" t="s">
        <v>575</v>
      </c>
      <c r="F263" s="86">
        <v>30713</v>
      </c>
      <c r="G263" s="32">
        <v>36.61</v>
      </c>
      <c r="H263" s="32" t="s">
        <v>862</v>
      </c>
    </row>
    <row r="264" spans="1:8" ht="15" customHeight="1">
      <c r="A264" s="85">
        <v>45275</v>
      </c>
      <c r="B264" s="32" t="s">
        <v>1109</v>
      </c>
      <c r="C264" s="31" t="s">
        <v>1110</v>
      </c>
      <c r="D264" s="31" t="s">
        <v>987</v>
      </c>
      <c r="E264" s="31" t="s">
        <v>575</v>
      </c>
      <c r="F264" s="86">
        <v>112302</v>
      </c>
      <c r="G264" s="32">
        <v>37.409999999999997</v>
      </c>
      <c r="H264" s="32" t="s">
        <v>862</v>
      </c>
    </row>
    <row r="265" spans="1:8" ht="15" customHeight="1">
      <c r="A265" s="85">
        <v>45275</v>
      </c>
      <c r="B265" s="32" t="s">
        <v>1109</v>
      </c>
      <c r="C265" s="31" t="s">
        <v>1110</v>
      </c>
      <c r="D265" s="31" t="s">
        <v>1111</v>
      </c>
      <c r="E265" s="31" t="s">
        <v>575</v>
      </c>
      <c r="F265" s="86">
        <v>110000</v>
      </c>
      <c r="G265" s="32">
        <v>36.01</v>
      </c>
      <c r="H265" s="32" t="s">
        <v>862</v>
      </c>
    </row>
    <row r="266" spans="1:8" ht="15" customHeight="1">
      <c r="A266" s="85">
        <v>45275</v>
      </c>
      <c r="B266" s="32" t="s">
        <v>1109</v>
      </c>
      <c r="C266" s="31" t="s">
        <v>1110</v>
      </c>
      <c r="D266" s="31" t="s">
        <v>963</v>
      </c>
      <c r="E266" s="31" t="s">
        <v>575</v>
      </c>
      <c r="F266" s="86">
        <v>888826</v>
      </c>
      <c r="G266" s="32">
        <v>37.22</v>
      </c>
      <c r="H266" s="32" t="s">
        <v>862</v>
      </c>
    </row>
    <row r="267" spans="1:8" ht="15" customHeight="1">
      <c r="A267" s="85">
        <v>45275</v>
      </c>
      <c r="B267" s="32" t="s">
        <v>1109</v>
      </c>
      <c r="C267" s="31" t="s">
        <v>1110</v>
      </c>
      <c r="D267" s="31" t="s">
        <v>1112</v>
      </c>
      <c r="E267" s="31" t="s">
        <v>575</v>
      </c>
      <c r="F267" s="86">
        <v>150000</v>
      </c>
      <c r="G267" s="32">
        <v>36.03</v>
      </c>
      <c r="H267" s="32" t="s">
        <v>862</v>
      </c>
    </row>
    <row r="268" spans="1:8" ht="15" customHeight="1">
      <c r="A268" s="85">
        <v>45275</v>
      </c>
      <c r="B268" s="32" t="s">
        <v>1109</v>
      </c>
      <c r="C268" s="31" t="s">
        <v>1110</v>
      </c>
      <c r="D268" s="31" t="s">
        <v>1113</v>
      </c>
      <c r="E268" s="31" t="s">
        <v>575</v>
      </c>
      <c r="F268" s="86">
        <v>120000</v>
      </c>
      <c r="G268" s="32">
        <v>34.86</v>
      </c>
      <c r="H268" s="32" t="s">
        <v>862</v>
      </c>
    </row>
    <row r="269" spans="1:8" ht="15" customHeight="1">
      <c r="A269" s="85">
        <v>45275</v>
      </c>
      <c r="B269" s="32" t="s">
        <v>206</v>
      </c>
      <c r="C269" s="31" t="s">
        <v>1292</v>
      </c>
      <c r="D269" s="31" t="s">
        <v>1323</v>
      </c>
      <c r="E269" s="31" t="s">
        <v>575</v>
      </c>
      <c r="F269" s="86">
        <v>1076258</v>
      </c>
      <c r="G269" s="32">
        <v>1753</v>
      </c>
      <c r="H269" s="32" t="s">
        <v>862</v>
      </c>
    </row>
    <row r="270" spans="1:8" ht="15" customHeight="1">
      <c r="A270" s="85">
        <v>45275</v>
      </c>
      <c r="B270" s="32" t="s">
        <v>206</v>
      </c>
      <c r="C270" s="31" t="s">
        <v>1292</v>
      </c>
      <c r="D270" s="31" t="s">
        <v>1324</v>
      </c>
      <c r="E270" s="31" t="s">
        <v>575</v>
      </c>
      <c r="F270" s="86">
        <v>762499</v>
      </c>
      <c r="G270" s="32">
        <v>1753</v>
      </c>
      <c r="H270" s="32" t="s">
        <v>862</v>
      </c>
    </row>
    <row r="271" spans="1:8" ht="15" customHeight="1">
      <c r="A271" s="85">
        <v>45275</v>
      </c>
      <c r="B271" s="32" t="s">
        <v>1122</v>
      </c>
      <c r="C271" s="31" t="s">
        <v>1123</v>
      </c>
      <c r="D271" s="31" t="s">
        <v>1124</v>
      </c>
      <c r="E271" s="31" t="s">
        <v>575</v>
      </c>
      <c r="F271" s="86">
        <v>129400</v>
      </c>
      <c r="G271" s="32">
        <v>87.62</v>
      </c>
      <c r="H271" s="32" t="s">
        <v>862</v>
      </c>
    </row>
    <row r="272" spans="1:8" ht="15" customHeight="1">
      <c r="A272" s="85">
        <v>45275</v>
      </c>
      <c r="B272" s="32" t="s">
        <v>1325</v>
      </c>
      <c r="C272" s="31" t="s">
        <v>1326</v>
      </c>
      <c r="D272" s="31" t="s">
        <v>1327</v>
      </c>
      <c r="E272" s="31" t="s">
        <v>575</v>
      </c>
      <c r="F272" s="86">
        <v>160072</v>
      </c>
      <c r="G272" s="32">
        <v>908.86</v>
      </c>
      <c r="H272" s="32" t="s">
        <v>862</v>
      </c>
    </row>
    <row r="273" spans="1:8" ht="15" customHeight="1">
      <c r="A273" s="85">
        <v>45275</v>
      </c>
      <c r="B273" s="32" t="s">
        <v>1294</v>
      </c>
      <c r="C273" s="31" t="s">
        <v>1295</v>
      </c>
      <c r="D273" s="31" t="s">
        <v>1291</v>
      </c>
      <c r="E273" s="31" t="s">
        <v>575</v>
      </c>
      <c r="F273" s="86">
        <v>396623</v>
      </c>
      <c r="G273" s="32">
        <v>184.62</v>
      </c>
      <c r="H273" s="32" t="s">
        <v>862</v>
      </c>
    </row>
    <row r="274" spans="1:8" ht="15" customHeight="1">
      <c r="A274" s="85">
        <v>45275</v>
      </c>
      <c r="B274" s="32" t="s">
        <v>1296</v>
      </c>
      <c r="C274" s="31" t="s">
        <v>1297</v>
      </c>
      <c r="D274" s="31" t="s">
        <v>963</v>
      </c>
      <c r="E274" s="31" t="s">
        <v>575</v>
      </c>
      <c r="F274" s="86">
        <v>120028</v>
      </c>
      <c r="G274" s="32">
        <v>72.14</v>
      </c>
      <c r="H274" s="32" t="s">
        <v>862</v>
      </c>
    </row>
    <row r="275" spans="1:8" ht="15" customHeight="1">
      <c r="A275" s="85">
        <v>45275</v>
      </c>
      <c r="B275" s="32" t="s">
        <v>1298</v>
      </c>
      <c r="C275" s="31" t="s">
        <v>1299</v>
      </c>
      <c r="D275" s="31" t="s">
        <v>1300</v>
      </c>
      <c r="E275" s="31" t="s">
        <v>575</v>
      </c>
      <c r="F275" s="86">
        <v>54894</v>
      </c>
      <c r="G275" s="32">
        <v>28.24</v>
      </c>
      <c r="H275" s="32" t="s">
        <v>862</v>
      </c>
    </row>
    <row r="276" spans="1:8" ht="15" customHeight="1">
      <c r="A276" s="85">
        <v>45275</v>
      </c>
      <c r="B276" s="32" t="s">
        <v>1301</v>
      </c>
      <c r="C276" s="31" t="s">
        <v>1302</v>
      </c>
      <c r="D276" s="31" t="s">
        <v>576</v>
      </c>
      <c r="E276" s="31" t="s">
        <v>575</v>
      </c>
      <c r="F276" s="86">
        <v>1296750</v>
      </c>
      <c r="G276" s="32">
        <v>220.23</v>
      </c>
      <c r="H276" s="32" t="s">
        <v>862</v>
      </c>
    </row>
    <row r="277" spans="1:8" ht="15" customHeight="1">
      <c r="A277" s="85">
        <v>45275</v>
      </c>
      <c r="B277" s="32" t="s">
        <v>527</v>
      </c>
      <c r="C277" s="31" t="s">
        <v>1114</v>
      </c>
      <c r="D277" s="31" t="s">
        <v>964</v>
      </c>
      <c r="E277" s="31" t="s">
        <v>575</v>
      </c>
      <c r="F277" s="86">
        <v>1636325</v>
      </c>
      <c r="G277" s="32">
        <v>514.74</v>
      </c>
      <c r="H277" s="32" t="s">
        <v>862</v>
      </c>
    </row>
    <row r="278" spans="1:8" ht="15" customHeight="1">
      <c r="A278" s="85">
        <v>45275</v>
      </c>
      <c r="B278" s="32" t="s">
        <v>516</v>
      </c>
      <c r="C278" s="31" t="s">
        <v>1303</v>
      </c>
      <c r="D278" s="31" t="s">
        <v>1328</v>
      </c>
      <c r="E278" s="31" t="s">
        <v>575</v>
      </c>
      <c r="F278" s="86">
        <v>3914279</v>
      </c>
      <c r="G278" s="32">
        <v>415.46</v>
      </c>
      <c r="H278" s="32" t="s">
        <v>862</v>
      </c>
    </row>
    <row r="279" spans="1:8" ht="15" customHeight="1">
      <c r="A279" s="85">
        <v>45275</v>
      </c>
      <c r="B279" s="32" t="s">
        <v>1115</v>
      </c>
      <c r="C279" s="31" t="s">
        <v>1116</v>
      </c>
      <c r="D279" s="31" t="s">
        <v>987</v>
      </c>
      <c r="E279" s="31" t="s">
        <v>575</v>
      </c>
      <c r="F279" s="86">
        <v>264550</v>
      </c>
      <c r="G279" s="32">
        <v>69.510000000000005</v>
      </c>
      <c r="H279" s="32" t="s">
        <v>862</v>
      </c>
    </row>
    <row r="280" spans="1:8" ht="15" customHeight="1">
      <c r="A280" s="85">
        <v>45275</v>
      </c>
      <c r="B280" s="32" t="s">
        <v>1115</v>
      </c>
      <c r="C280" s="31" t="s">
        <v>1116</v>
      </c>
      <c r="D280" s="31" t="s">
        <v>1100</v>
      </c>
      <c r="E280" s="31" t="s">
        <v>575</v>
      </c>
      <c r="F280" s="86">
        <v>202913</v>
      </c>
      <c r="G280" s="32">
        <v>70.19</v>
      </c>
      <c r="H280" s="32" t="s">
        <v>862</v>
      </c>
    </row>
    <row r="281" spans="1:8" ht="15" customHeight="1">
      <c r="A281" s="85">
        <v>45275</v>
      </c>
      <c r="B281" s="32" t="s">
        <v>1115</v>
      </c>
      <c r="C281" s="31" t="s">
        <v>1116</v>
      </c>
      <c r="D281" s="31" t="s">
        <v>1305</v>
      </c>
      <c r="E281" s="31" t="s">
        <v>575</v>
      </c>
      <c r="F281" s="86">
        <v>63891</v>
      </c>
      <c r="G281" s="32">
        <v>69.84</v>
      </c>
      <c r="H281" s="32" t="s">
        <v>862</v>
      </c>
    </row>
    <row r="282" spans="1:8" ht="15" customHeight="1">
      <c r="A282" s="85">
        <v>45275</v>
      </c>
      <c r="B282" s="32" t="s">
        <v>1306</v>
      </c>
      <c r="C282" s="31" t="s">
        <v>1307</v>
      </c>
      <c r="D282" s="31" t="s">
        <v>576</v>
      </c>
      <c r="E282" s="31" t="s">
        <v>575</v>
      </c>
      <c r="F282" s="86">
        <v>1945556</v>
      </c>
      <c r="G282" s="32">
        <v>181.6</v>
      </c>
      <c r="H282" s="32" t="s">
        <v>862</v>
      </c>
    </row>
    <row r="283" spans="1:8" ht="15" customHeight="1">
      <c r="A283" s="85">
        <v>45275</v>
      </c>
      <c r="B283" s="32" t="s">
        <v>1070</v>
      </c>
      <c r="C283" s="31" t="s">
        <v>1071</v>
      </c>
      <c r="D283" s="31" t="s">
        <v>576</v>
      </c>
      <c r="E283" s="31" t="s">
        <v>575</v>
      </c>
      <c r="F283" s="86">
        <v>558689</v>
      </c>
      <c r="G283" s="32">
        <v>130.09</v>
      </c>
      <c r="H283" s="32" t="s">
        <v>862</v>
      </c>
    </row>
    <row r="284" spans="1:8" ht="15" customHeight="1">
      <c r="A284" s="85">
        <v>45275</v>
      </c>
      <c r="B284" s="32" t="s">
        <v>1329</v>
      </c>
      <c r="C284" s="31" t="s">
        <v>1330</v>
      </c>
      <c r="D284" s="31" t="s">
        <v>1331</v>
      </c>
      <c r="E284" s="31" t="s">
        <v>575</v>
      </c>
      <c r="F284" s="86">
        <v>400000</v>
      </c>
      <c r="G284" s="32">
        <v>303.5</v>
      </c>
      <c r="H284" s="32" t="s">
        <v>862</v>
      </c>
    </row>
    <row r="285" spans="1:8" ht="15" customHeight="1">
      <c r="A285" s="85">
        <v>45275</v>
      </c>
      <c r="B285" s="32" t="s">
        <v>1013</v>
      </c>
      <c r="C285" s="31" t="s">
        <v>1014</v>
      </c>
      <c r="D285" s="31" t="s">
        <v>1073</v>
      </c>
      <c r="E285" s="31" t="s">
        <v>575</v>
      </c>
      <c r="F285" s="86">
        <v>1500000</v>
      </c>
      <c r="G285" s="32">
        <v>1.5</v>
      </c>
      <c r="H285" s="32" t="s">
        <v>862</v>
      </c>
    </row>
    <row r="286" spans="1:8" ht="15" customHeight="1">
      <c r="A286" s="85">
        <v>45275</v>
      </c>
      <c r="B286" s="32" t="s">
        <v>1308</v>
      </c>
      <c r="C286" s="31" t="s">
        <v>1309</v>
      </c>
      <c r="D286" s="31" t="s">
        <v>576</v>
      </c>
      <c r="E286" s="31" t="s">
        <v>575</v>
      </c>
      <c r="F286" s="86">
        <v>100544</v>
      </c>
      <c r="G286" s="32">
        <v>465.2</v>
      </c>
      <c r="H286" s="32" t="s">
        <v>862</v>
      </c>
    </row>
    <row r="287" spans="1:8" ht="15" customHeight="1">
      <c r="A287" s="85">
        <v>45275</v>
      </c>
      <c r="B287" s="32" t="s">
        <v>1015</v>
      </c>
      <c r="C287" s="31" t="s">
        <v>1016</v>
      </c>
      <c r="D287" s="31" t="s">
        <v>1148</v>
      </c>
      <c r="E287" s="31" t="s">
        <v>575</v>
      </c>
      <c r="F287" s="86">
        <v>2259290</v>
      </c>
      <c r="G287" s="32">
        <v>1.1599999999999999</v>
      </c>
      <c r="H287" s="32" t="s">
        <v>862</v>
      </c>
    </row>
    <row r="288" spans="1:8" ht="15" customHeight="1">
      <c r="A288" s="85">
        <v>45275</v>
      </c>
      <c r="B288" s="32" t="s">
        <v>1015</v>
      </c>
      <c r="C288" s="31" t="s">
        <v>1016</v>
      </c>
      <c r="D288" s="31" t="s">
        <v>1017</v>
      </c>
      <c r="E288" s="31" t="s">
        <v>575</v>
      </c>
      <c r="F288" s="86">
        <v>2715141</v>
      </c>
      <c r="G288" s="32">
        <v>1.1100000000000001</v>
      </c>
      <c r="H288" s="32" t="s">
        <v>862</v>
      </c>
    </row>
    <row r="289" spans="1:8" ht="15" customHeight="1">
      <c r="A289" s="85">
        <v>45275</v>
      </c>
      <c r="B289" s="32" t="s">
        <v>1310</v>
      </c>
      <c r="C289" s="31" t="s">
        <v>1311</v>
      </c>
      <c r="D289" s="31" t="s">
        <v>576</v>
      </c>
      <c r="E289" s="31" t="s">
        <v>575</v>
      </c>
      <c r="F289" s="86">
        <v>1097981</v>
      </c>
      <c r="G289" s="32">
        <v>112.57</v>
      </c>
      <c r="H289" s="32" t="s">
        <v>862</v>
      </c>
    </row>
    <row r="290" spans="1:8" ht="15" customHeight="1">
      <c r="A290" s="85">
        <v>45275</v>
      </c>
      <c r="B290" s="32" t="s">
        <v>560</v>
      </c>
      <c r="C290" s="31" t="s">
        <v>1312</v>
      </c>
      <c r="D290" s="31" t="s">
        <v>576</v>
      </c>
      <c r="E290" s="31" t="s">
        <v>575</v>
      </c>
      <c r="F290" s="86">
        <v>2311138</v>
      </c>
      <c r="G290" s="32">
        <v>588.44000000000005</v>
      </c>
      <c r="H290" s="32" t="s">
        <v>862</v>
      </c>
    </row>
    <row r="291" spans="1:8" ht="15" customHeight="1">
      <c r="A291" s="85">
        <v>45275</v>
      </c>
      <c r="B291" s="32" t="s">
        <v>1118</v>
      </c>
      <c r="C291" s="31" t="s">
        <v>1119</v>
      </c>
      <c r="D291" s="31" t="s">
        <v>576</v>
      </c>
      <c r="E291" s="31" t="s">
        <v>575</v>
      </c>
      <c r="F291" s="86">
        <v>264222</v>
      </c>
      <c r="G291" s="32">
        <v>208.89</v>
      </c>
      <c r="H291" s="32" t="s">
        <v>862</v>
      </c>
    </row>
    <row r="292" spans="1:8" ht="15" customHeight="1">
      <c r="A292" s="85"/>
      <c r="B292" s="32"/>
      <c r="C292" s="31"/>
      <c r="D292" s="31"/>
      <c r="E292" s="31"/>
      <c r="F292" s="86"/>
      <c r="G292" s="32"/>
      <c r="H292" s="32"/>
    </row>
    <row r="293" spans="1:8" ht="15" customHeight="1">
      <c r="A293" s="85"/>
      <c r="B293" s="32"/>
      <c r="C293" s="31"/>
      <c r="D293" s="31"/>
      <c r="E293" s="31"/>
      <c r="F293" s="86"/>
      <c r="G293" s="32"/>
      <c r="H293" s="32"/>
    </row>
    <row r="294" spans="1:8" ht="15" customHeight="1">
      <c r="A294" s="85"/>
      <c r="B294" s="32"/>
      <c r="C294" s="31"/>
      <c r="D294" s="31"/>
      <c r="E294" s="31"/>
      <c r="F294" s="86"/>
      <c r="G294" s="32"/>
      <c r="H294" s="32"/>
    </row>
    <row r="295" spans="1:8" ht="15" customHeight="1">
      <c r="A295" s="85"/>
      <c r="B295" s="32"/>
      <c r="C295" s="31"/>
      <c r="D295" s="31"/>
      <c r="E295" s="31"/>
      <c r="F295" s="86"/>
      <c r="G295" s="32"/>
      <c r="H295" s="32"/>
    </row>
    <row r="296" spans="1:8" ht="15" customHeight="1">
      <c r="A296" s="85"/>
      <c r="B296" s="32"/>
      <c r="C296" s="31"/>
      <c r="D296" s="31"/>
      <c r="E296" s="31"/>
      <c r="F296" s="86"/>
      <c r="G296" s="32"/>
      <c r="H296" s="32"/>
    </row>
    <row r="297" spans="1:8" ht="15" customHeight="1">
      <c r="A297" s="85"/>
      <c r="B297" s="32"/>
      <c r="C297" s="31"/>
      <c r="D297" s="31"/>
      <c r="E297" s="31"/>
      <c r="F297" s="86"/>
      <c r="G297" s="32"/>
      <c r="H297" s="32"/>
    </row>
    <row r="298" spans="1:8" ht="15" customHeight="1">
      <c r="A298" s="85"/>
      <c r="B298" s="32"/>
      <c r="C298" s="31"/>
      <c r="D298" s="31"/>
      <c r="E298" s="31"/>
      <c r="F298" s="86"/>
      <c r="G298" s="32"/>
      <c r="H298" s="32"/>
    </row>
    <row r="299" spans="1:8" ht="15" customHeight="1">
      <c r="A299" s="85"/>
      <c r="B299" s="32"/>
      <c r="C299" s="31"/>
      <c r="D299" s="31"/>
      <c r="E299" s="31"/>
      <c r="F299" s="86"/>
      <c r="G299" s="32"/>
      <c r="H299" s="32"/>
    </row>
    <row r="300" spans="1:8" ht="15" customHeight="1">
      <c r="A300" s="85"/>
      <c r="B300" s="32"/>
      <c r="C300" s="31"/>
      <c r="D300" s="31"/>
      <c r="E300" s="31"/>
      <c r="F300" s="86"/>
      <c r="G300" s="32"/>
      <c r="H300" s="32"/>
    </row>
    <row r="301" spans="1:8" ht="15" customHeight="1">
      <c r="A301" s="85"/>
      <c r="B301" s="32"/>
      <c r="C301" s="31"/>
      <c r="D301" s="31"/>
      <c r="E301" s="31"/>
      <c r="F301" s="86"/>
      <c r="G301" s="32"/>
      <c r="H301" s="32"/>
    </row>
    <row r="302" spans="1:8" ht="15" customHeight="1">
      <c r="A302" s="85"/>
      <c r="B302" s="32"/>
      <c r="C302" s="31"/>
      <c r="D302" s="31"/>
      <c r="E302" s="31"/>
      <c r="F302" s="86"/>
      <c r="G302" s="32"/>
      <c r="H302" s="32"/>
    </row>
    <row r="303" spans="1:8" ht="15" customHeight="1">
      <c r="A303" s="85"/>
      <c r="B303" s="32"/>
      <c r="C303" s="31"/>
      <c r="D303" s="31"/>
      <c r="E303" s="31"/>
      <c r="F303" s="86"/>
      <c r="G303" s="32"/>
      <c r="H303" s="32"/>
    </row>
    <row r="304" spans="1:8" ht="15" customHeight="1">
      <c r="A304" s="85"/>
      <c r="B304" s="32"/>
      <c r="C304" s="31"/>
      <c r="D304" s="31"/>
      <c r="E304" s="31"/>
      <c r="F304" s="86"/>
      <c r="G304" s="32"/>
      <c r="H304" s="32"/>
    </row>
    <row r="305" spans="1:8" ht="15" customHeight="1">
      <c r="A305" s="85"/>
      <c r="B305" s="32"/>
      <c r="C305" s="31"/>
      <c r="D305" s="31"/>
      <c r="E305" s="31"/>
      <c r="F305" s="86"/>
      <c r="G305" s="32"/>
      <c r="H305" s="32"/>
    </row>
    <row r="306" spans="1:8" ht="15" customHeight="1">
      <c r="A306" s="85"/>
      <c r="B306" s="32"/>
      <c r="C306" s="31"/>
      <c r="D306" s="31"/>
      <c r="E306" s="31"/>
      <c r="F306" s="86"/>
      <c r="G306" s="32"/>
      <c r="H306" s="32"/>
    </row>
    <row r="307" spans="1:8" ht="15" customHeight="1">
      <c r="A307" s="85"/>
      <c r="B307" s="32"/>
      <c r="C307" s="31"/>
      <c r="D307" s="31"/>
      <c r="E307" s="31"/>
      <c r="F307" s="86"/>
      <c r="G307" s="32"/>
      <c r="H307" s="32"/>
    </row>
    <row r="308" spans="1:8" ht="15" customHeight="1">
      <c r="A308" s="85"/>
      <c r="B308" s="32"/>
      <c r="C308" s="31"/>
      <c r="D308" s="31"/>
      <c r="E308" s="31"/>
      <c r="F308" s="86"/>
      <c r="G308" s="32"/>
      <c r="H308" s="32"/>
    </row>
    <row r="309" spans="1:8" ht="15" customHeight="1">
      <c r="A309" s="85"/>
      <c r="B309" s="32"/>
      <c r="C309" s="31"/>
      <c r="D309" s="31"/>
      <c r="E309" s="31"/>
      <c r="F309" s="86"/>
      <c r="G309" s="32"/>
      <c r="H309" s="32"/>
    </row>
    <row r="310" spans="1:8" ht="15" customHeight="1">
      <c r="A310" s="85"/>
      <c r="B310" s="32"/>
      <c r="C310" s="31"/>
      <c r="D310" s="31"/>
      <c r="E310" s="31"/>
      <c r="F310" s="86"/>
      <c r="G310" s="32"/>
      <c r="H310" s="32"/>
    </row>
    <row r="311" spans="1:8" ht="15" customHeight="1">
      <c r="A311" s="85"/>
      <c r="B311" s="32"/>
      <c r="C311" s="31"/>
      <c r="D311" s="31"/>
      <c r="E311" s="31"/>
      <c r="F311" s="86"/>
      <c r="G311" s="32"/>
      <c r="H311" s="32"/>
    </row>
    <row r="312" spans="1:8" ht="15" customHeight="1">
      <c r="A312" s="85"/>
      <c r="B312" s="32"/>
      <c r="C312" s="31"/>
      <c r="D312" s="31"/>
      <c r="E312" s="31"/>
      <c r="F312" s="86"/>
      <c r="G312" s="32"/>
      <c r="H312" s="32"/>
    </row>
    <row r="313" spans="1:8" ht="15" customHeight="1">
      <c r="A313" s="85"/>
      <c r="B313" s="32"/>
      <c r="C313" s="31"/>
      <c r="D313" s="31"/>
      <c r="E313" s="31"/>
      <c r="F313" s="86"/>
      <c r="G313" s="32"/>
      <c r="H313" s="32"/>
    </row>
    <row r="314" spans="1:8" ht="15" customHeight="1">
      <c r="A314" s="85"/>
      <c r="B314" s="32"/>
      <c r="C314" s="31"/>
      <c r="D314" s="31"/>
      <c r="E314" s="31"/>
      <c r="F314" s="86"/>
      <c r="G314" s="32"/>
      <c r="H314" s="32"/>
    </row>
    <row r="315" spans="1:8" ht="15" customHeight="1">
      <c r="A315" s="85"/>
      <c r="B315" s="32"/>
      <c r="C315" s="31"/>
      <c r="D315" s="31"/>
      <c r="E315" s="31"/>
      <c r="F315" s="86"/>
      <c r="G315" s="32"/>
      <c r="H315" s="32"/>
    </row>
    <row r="316" spans="1:8" ht="15" customHeight="1">
      <c r="A316" s="85"/>
      <c r="B316" s="32"/>
      <c r="C316" s="31"/>
      <c r="D316" s="31"/>
      <c r="E316" s="31"/>
      <c r="F316" s="86"/>
      <c r="G316" s="32"/>
      <c r="H316" s="32"/>
    </row>
    <row r="317" spans="1:8" ht="15" customHeight="1">
      <c r="A317" s="85"/>
      <c r="B317" s="32"/>
      <c r="C317" s="31"/>
      <c r="D317" s="31"/>
      <c r="E317" s="31"/>
      <c r="F317" s="86"/>
      <c r="G317" s="32"/>
      <c r="H317" s="32"/>
    </row>
    <row r="318" spans="1:8" ht="15" customHeight="1">
      <c r="A318" s="85"/>
      <c r="B318" s="32"/>
      <c r="C318" s="31"/>
      <c r="D318" s="31"/>
      <c r="E318" s="31"/>
      <c r="F318" s="86"/>
      <c r="G318" s="32"/>
      <c r="H318" s="32"/>
    </row>
    <row r="319" spans="1:8" ht="15" customHeight="1">
      <c r="A319" s="85"/>
      <c r="B319" s="32"/>
      <c r="C319" s="31"/>
      <c r="D319" s="31"/>
      <c r="E319" s="31"/>
      <c r="F319" s="86"/>
      <c r="G319" s="32"/>
      <c r="H319" s="32"/>
    </row>
    <row r="320" spans="1:8" ht="15" customHeight="1">
      <c r="A320" s="85"/>
      <c r="B320" s="32"/>
      <c r="C320" s="31"/>
      <c r="D320" s="31"/>
      <c r="E320" s="31"/>
      <c r="F320" s="86"/>
      <c r="G320" s="32"/>
      <c r="H320" s="32"/>
    </row>
    <row r="321" spans="1:8" ht="15" customHeight="1">
      <c r="A321" s="85"/>
      <c r="B321" s="32"/>
      <c r="C321" s="31"/>
      <c r="D321" s="31"/>
      <c r="E321" s="31"/>
      <c r="F321" s="86"/>
      <c r="G321" s="32"/>
      <c r="H321" s="32"/>
    </row>
    <row r="322" spans="1:8" ht="15" customHeight="1">
      <c r="A322" s="85"/>
      <c r="B322" s="32"/>
      <c r="C322" s="31"/>
      <c r="D322" s="31"/>
      <c r="E322" s="31"/>
      <c r="F322" s="86"/>
      <c r="G322" s="32"/>
      <c r="H322" s="32"/>
    </row>
    <row r="323" spans="1:8" ht="15" customHeight="1">
      <c r="A323" s="85"/>
      <c r="B323" s="32"/>
      <c r="C323" s="31"/>
      <c r="D323" s="31"/>
      <c r="E323" s="31"/>
      <c r="F323" s="86"/>
      <c r="G323" s="32"/>
      <c r="H323" s="32"/>
    </row>
    <row r="324" spans="1:8" ht="15" customHeight="1">
      <c r="A324" s="85"/>
      <c r="B324" s="32"/>
      <c r="C324" s="31"/>
      <c r="D324" s="31"/>
      <c r="E324" s="31"/>
      <c r="F324" s="86"/>
      <c r="G324" s="32"/>
      <c r="H324" s="32"/>
    </row>
    <row r="325" spans="1:8" ht="15" customHeight="1">
      <c r="A325" s="85"/>
      <c r="B325" s="32"/>
      <c r="C325" s="31"/>
      <c r="D325" s="31"/>
      <c r="E325" s="31"/>
      <c r="F325" s="86"/>
      <c r="G325" s="32"/>
      <c r="H325" s="32"/>
    </row>
    <row r="326" spans="1:8" ht="15" customHeight="1">
      <c r="A326" s="85"/>
      <c r="B326" s="32"/>
      <c r="C326" s="31"/>
      <c r="D326" s="31"/>
      <c r="E326" s="31"/>
      <c r="F326" s="86"/>
      <c r="G326" s="32"/>
      <c r="H326" s="32"/>
    </row>
    <row r="327" spans="1:8" ht="15" customHeight="1">
      <c r="A327" s="85"/>
      <c r="B327" s="32"/>
      <c r="C327" s="31"/>
      <c r="D327" s="31"/>
      <c r="E327" s="31"/>
      <c r="F327" s="86"/>
      <c r="G327" s="32"/>
      <c r="H327" s="32"/>
    </row>
    <row r="328" spans="1:8" ht="15" customHeight="1">
      <c r="A328" s="85"/>
      <c r="B328" s="32"/>
      <c r="C328" s="31"/>
      <c r="D328" s="31"/>
      <c r="E328" s="31"/>
      <c r="F328" s="86"/>
      <c r="G328" s="32"/>
      <c r="H328" s="32"/>
    </row>
    <row r="329" spans="1:8" ht="15" customHeight="1">
      <c r="A329" s="85"/>
      <c r="B329" s="32"/>
      <c r="C329" s="31"/>
      <c r="D329" s="31"/>
      <c r="E329" s="31"/>
      <c r="F329" s="86"/>
      <c r="G329" s="32"/>
      <c r="H329" s="32"/>
    </row>
    <row r="330" spans="1:8" ht="15" customHeight="1">
      <c r="A330" s="85"/>
      <c r="B330" s="32"/>
      <c r="C330" s="31"/>
      <c r="D330" s="31"/>
      <c r="E330" s="31"/>
      <c r="F330" s="86"/>
      <c r="G330" s="32"/>
      <c r="H330" s="32"/>
    </row>
    <row r="331" spans="1:8" ht="15" customHeight="1">
      <c r="A331" s="85"/>
      <c r="B331" s="32"/>
      <c r="C331" s="31"/>
      <c r="D331" s="31"/>
      <c r="E331" s="31"/>
      <c r="F331" s="86"/>
      <c r="G331" s="32"/>
      <c r="H331" s="32"/>
    </row>
    <row r="332" spans="1:8" ht="15" customHeight="1">
      <c r="A332" s="85"/>
      <c r="B332" s="32"/>
      <c r="C332" s="31"/>
      <c r="D332" s="31"/>
      <c r="E332" s="31"/>
      <c r="F332" s="86"/>
      <c r="G332" s="32"/>
      <c r="H332" s="32"/>
    </row>
    <row r="333" spans="1:8" ht="15" customHeight="1">
      <c r="A333" s="85"/>
      <c r="B333" s="32"/>
      <c r="C333" s="31"/>
      <c r="D333" s="31"/>
      <c r="E333" s="31"/>
      <c r="F333" s="86"/>
      <c r="G333" s="32"/>
      <c r="H333" s="32"/>
    </row>
    <row r="334" spans="1:8" ht="15" customHeight="1">
      <c r="A334" s="85"/>
      <c r="B334" s="32"/>
      <c r="C334" s="31"/>
      <c r="D334" s="31"/>
      <c r="E334" s="31"/>
      <c r="F334" s="86"/>
      <c r="G334" s="32"/>
      <c r="H334" s="32"/>
    </row>
    <row r="335" spans="1:8" ht="15" customHeight="1">
      <c r="A335" s="85"/>
      <c r="B335" s="32"/>
      <c r="C335" s="31"/>
      <c r="D335" s="31"/>
      <c r="E335" s="31"/>
      <c r="F335" s="86"/>
      <c r="G335" s="32"/>
      <c r="H335" s="32"/>
    </row>
    <row r="336" spans="1:8" ht="15" customHeight="1">
      <c r="A336" s="85"/>
      <c r="B336" s="32"/>
      <c r="C336" s="31"/>
      <c r="D336" s="31"/>
      <c r="E336" s="31"/>
      <c r="F336" s="86"/>
      <c r="G336" s="32"/>
      <c r="H336" s="32"/>
    </row>
    <row r="337" spans="1:8" ht="15" customHeight="1">
      <c r="A337" s="85"/>
      <c r="B337" s="32"/>
      <c r="C337" s="31"/>
      <c r="D337" s="31"/>
      <c r="E337" s="31"/>
      <c r="F337" s="86"/>
      <c r="G337" s="32"/>
      <c r="H337" s="32"/>
    </row>
    <row r="338" spans="1:8" ht="15" customHeight="1">
      <c r="A338" s="85"/>
      <c r="B338" s="32"/>
      <c r="C338" s="31"/>
      <c r="D338" s="31"/>
      <c r="E338" s="31"/>
      <c r="F338" s="86"/>
      <c r="G338" s="32"/>
      <c r="H338" s="32"/>
    </row>
    <row r="339" spans="1:8" ht="15" customHeight="1">
      <c r="A339" s="85"/>
      <c r="B339" s="32"/>
      <c r="C339" s="31"/>
      <c r="D339" s="31"/>
      <c r="E339" s="31"/>
      <c r="F339" s="86"/>
      <c r="G339" s="32"/>
      <c r="H339" s="32"/>
    </row>
    <row r="340" spans="1:8" ht="15" customHeight="1">
      <c r="A340" s="85"/>
      <c r="B340" s="32"/>
      <c r="C340" s="31"/>
      <c r="D340" s="31"/>
      <c r="E340" s="31"/>
      <c r="F340" s="86"/>
      <c r="G340" s="32"/>
      <c r="H340" s="32"/>
    </row>
    <row r="341" spans="1:8" ht="15" customHeight="1">
      <c r="A341" s="85"/>
      <c r="B341" s="32"/>
      <c r="C341" s="31"/>
      <c r="D341" s="31"/>
      <c r="E341" s="31"/>
      <c r="F341" s="86"/>
      <c r="G341" s="32"/>
      <c r="H341" s="3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90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914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45278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29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966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292.89999999999998</v>
      </c>
      <c r="Q11" s="275">
        <v>45208</v>
      </c>
      <c r="S11" s="37" t="s">
        <v>785</v>
      </c>
    </row>
    <row r="12" spans="1:27" ht="15" customHeight="1">
      <c r="A12" s="281">
        <v>3</v>
      </c>
      <c r="B12" s="282">
        <v>45212</v>
      </c>
      <c r="C12" s="283"/>
      <c r="D12" s="284" t="s">
        <v>229</v>
      </c>
      <c r="E12" s="285" t="s">
        <v>888</v>
      </c>
      <c r="F12" s="223">
        <v>3491</v>
      </c>
      <c r="G12" s="218">
        <v>3321</v>
      </c>
      <c r="H12" s="223">
        <v>3647.5</v>
      </c>
      <c r="I12" s="223" t="s">
        <v>876</v>
      </c>
      <c r="J12" s="286" t="s">
        <v>995</v>
      </c>
      <c r="K12" s="286">
        <f t="shared" ref="K12" si="2">H12-F12</f>
        <v>156.5</v>
      </c>
      <c r="L12" s="287">
        <f>(F12*-0.3)/100</f>
        <v>-10.472999999999999</v>
      </c>
      <c r="M12" s="288">
        <f t="shared" ref="M12" si="3">(K12+L12)/F12</f>
        <v>4.1829561730163271E-2</v>
      </c>
      <c r="N12" s="286" t="s">
        <v>594</v>
      </c>
      <c r="O12" s="289">
        <v>45271</v>
      </c>
      <c r="P12" s="290"/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947</v>
      </c>
      <c r="K13" s="286">
        <f t="shared" ref="K13" si="4">H13-F13</f>
        <v>56.5</v>
      </c>
      <c r="L13" s="287">
        <f>(F13*-0.3)/100</f>
        <v>-2.7480000000000002</v>
      </c>
      <c r="M13" s="288">
        <f t="shared" ref="M13" si="5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930</v>
      </c>
      <c r="K14" s="286">
        <f t="shared" ref="K14" si="6">H14-F14</f>
        <v>10.5</v>
      </c>
      <c r="L14" s="287">
        <f>(F14*-0.3)/100</f>
        <v>-0.56850000000000001</v>
      </c>
      <c r="M14" s="288">
        <f t="shared" ref="M14" si="7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904</v>
      </c>
      <c r="F15" s="220" t="s">
        <v>903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109.2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891</v>
      </c>
      <c r="G16" s="222">
        <v>163</v>
      </c>
      <c r="H16" s="220"/>
      <c r="I16" s="220" t="s">
        <v>892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174.3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893</v>
      </c>
      <c r="J17" s="286" t="s">
        <v>926</v>
      </c>
      <c r="K17" s="286">
        <f t="shared" ref="K17" si="8">H17-F17</f>
        <v>35</v>
      </c>
      <c r="L17" s="287">
        <f>(F17*-0.3)/100</f>
        <v>-1.2675000000000001</v>
      </c>
      <c r="M17" s="288">
        <f t="shared" ref="M17" si="9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894</v>
      </c>
      <c r="G18" s="222">
        <v>34.35</v>
      </c>
      <c r="H18" s="220"/>
      <c r="I18" s="220" t="s">
        <v>895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37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896</v>
      </c>
      <c r="J19" s="286" t="s">
        <v>937</v>
      </c>
      <c r="K19" s="286">
        <f t="shared" ref="K19" si="10">H19-F19</f>
        <v>10.25</v>
      </c>
      <c r="L19" s="287">
        <f>(F19*-0.3)/100</f>
        <v>-0.49199999999999994</v>
      </c>
      <c r="M19" s="288">
        <f t="shared" ref="M19" si="11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901</v>
      </c>
      <c r="J20" s="286" t="s">
        <v>967</v>
      </c>
      <c r="K20" s="286">
        <f t="shared" ref="K20" si="12">H20-F20</f>
        <v>185</v>
      </c>
      <c r="L20" s="287">
        <f>(F20*-0.3)/100</f>
        <v>-8.4149999999999991</v>
      </c>
      <c r="M20" s="288">
        <f t="shared" ref="M20" si="13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993</v>
      </c>
      <c r="K21" s="286">
        <f t="shared" ref="K21" si="14">H21-F21</f>
        <v>285</v>
      </c>
      <c r="L21" s="287">
        <f>(F21*-0.3)/100</f>
        <v>-16.23</v>
      </c>
      <c r="M21" s="288">
        <f t="shared" ref="M21" si="15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911</v>
      </c>
      <c r="J22" s="286" t="s">
        <v>927</v>
      </c>
      <c r="K22" s="286">
        <f t="shared" ref="K22" si="16">H22-F22</f>
        <v>47</v>
      </c>
      <c r="L22" s="287">
        <f>(F22*-0.3)/100</f>
        <v>-2.484</v>
      </c>
      <c r="M22" s="288">
        <f t="shared" ref="M22" si="17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951</v>
      </c>
      <c r="G23" s="222">
        <v>254</v>
      </c>
      <c r="H23" s="220"/>
      <c r="I23" s="220" t="s">
        <v>944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269.85000000000002</v>
      </c>
      <c r="Q23" s="275"/>
      <c r="S23" s="37" t="s">
        <v>593</v>
      </c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988</v>
      </c>
      <c r="G24" s="222">
        <v>1870</v>
      </c>
      <c r="H24" s="220"/>
      <c r="I24" s="220" t="s">
        <v>989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2002.2</v>
      </c>
      <c r="Q24" s="275"/>
      <c r="S24" s="37" t="s">
        <v>593</v>
      </c>
    </row>
    <row r="25" spans="1:39" ht="15" customHeight="1">
      <c r="A25" s="281">
        <v>16</v>
      </c>
      <c r="B25" s="282">
        <v>45272</v>
      </c>
      <c r="C25" s="283"/>
      <c r="D25" s="284" t="s">
        <v>386</v>
      </c>
      <c r="E25" s="285" t="s">
        <v>591</v>
      </c>
      <c r="F25" s="223">
        <v>1470</v>
      </c>
      <c r="G25" s="218">
        <v>1350</v>
      </c>
      <c r="H25" s="223">
        <v>1560</v>
      </c>
      <c r="I25" s="223" t="s">
        <v>1028</v>
      </c>
      <c r="J25" s="286" t="s">
        <v>1130</v>
      </c>
      <c r="K25" s="286">
        <f t="shared" ref="K25" si="18">H25-F25</f>
        <v>90</v>
      </c>
      <c r="L25" s="287">
        <f>(F25*-0.3)/100</f>
        <v>-4.41</v>
      </c>
      <c r="M25" s="288">
        <f t="shared" ref="M25" si="19">(K25+L25)/F25</f>
        <v>5.822448979591837E-2</v>
      </c>
      <c r="N25" s="286" t="s">
        <v>594</v>
      </c>
      <c r="O25" s="289">
        <v>45275</v>
      </c>
      <c r="P25" s="290"/>
      <c r="Q25" s="275"/>
      <c r="S25" s="37" t="s">
        <v>593</v>
      </c>
    </row>
    <row r="26" spans="1:39" ht="15" customHeight="1">
      <c r="A26" s="225">
        <v>17</v>
      </c>
      <c r="B26" s="221">
        <v>45274</v>
      </c>
      <c r="C26" s="226"/>
      <c r="D26" s="230" t="s">
        <v>427</v>
      </c>
      <c r="E26" s="227" t="s">
        <v>591</v>
      </c>
      <c r="F26" s="220" t="s">
        <v>1075</v>
      </c>
      <c r="G26" s="222">
        <v>355</v>
      </c>
      <c r="H26" s="220"/>
      <c r="I26" s="220" t="s">
        <v>1076</v>
      </c>
      <c r="J26" s="222" t="s">
        <v>592</v>
      </c>
      <c r="K26" s="222"/>
      <c r="L26" s="224"/>
      <c r="M26" s="228"/>
      <c r="N26" s="222"/>
      <c r="O26" s="229"/>
      <c r="P26" s="224">
        <f>VLOOKUP(D26,'MidCap Intra'!$B$11:$C$568,2,0)</f>
        <v>386</v>
      </c>
      <c r="Q26" s="275"/>
      <c r="S26" s="37" t="s">
        <v>593</v>
      </c>
    </row>
    <row r="27" spans="1:39" ht="15" customHeight="1">
      <c r="A27" s="225"/>
      <c r="B27" s="221"/>
      <c r="C27" s="226"/>
      <c r="D27" s="230"/>
      <c r="E27" s="227"/>
      <c r="F27" s="220"/>
      <c r="G27" s="222"/>
      <c r="H27" s="220"/>
      <c r="I27" s="220"/>
      <c r="J27" s="222"/>
      <c r="K27" s="222"/>
      <c r="L27" s="224"/>
      <c r="M27" s="228"/>
      <c r="N27" s="222"/>
      <c r="O27" s="229"/>
      <c r="P27" s="224"/>
      <c r="Q27" s="275"/>
      <c r="S27" s="37"/>
    </row>
    <row r="29" spans="1:39" ht="14.25" customHeight="1">
      <c r="A29" s="103"/>
      <c r="B29" s="104"/>
      <c r="C29" s="105"/>
      <c r="D29" s="106"/>
      <c r="E29" s="107"/>
      <c r="F29" s="107"/>
      <c r="G29" s="103"/>
      <c r="H29" s="107"/>
      <c r="I29" s="108"/>
      <c r="J29" s="109"/>
      <c r="K29" s="109"/>
      <c r="L29" s="110"/>
      <c r="M29" s="111"/>
      <c r="N29" s="112"/>
      <c r="O29" s="113"/>
      <c r="P29" s="114"/>
      <c r="Q29" s="114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595</v>
      </c>
      <c r="B30" s="116"/>
      <c r="C30" s="117"/>
      <c r="E30" s="118"/>
      <c r="F30" s="118"/>
      <c r="G30" s="118"/>
      <c r="H30" s="118"/>
      <c r="I30" s="118"/>
      <c r="J30" s="119"/>
      <c r="K30" s="118"/>
      <c r="L30" s="120"/>
      <c r="M30" s="55"/>
      <c r="N30" s="119"/>
      <c r="O30" s="11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21" t="s">
        <v>596</v>
      </c>
      <c r="B31" s="115"/>
      <c r="C31" s="115"/>
      <c r="D31" s="115"/>
      <c r="E31" s="37"/>
      <c r="F31" s="122" t="s">
        <v>597</v>
      </c>
      <c r="G31" s="6"/>
      <c r="H31" s="6"/>
      <c r="I31" s="6"/>
      <c r="J31" s="123"/>
      <c r="K31" s="124"/>
      <c r="L31" s="124"/>
      <c r="M31" s="125"/>
      <c r="N31" s="1"/>
      <c r="O31" s="126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598</v>
      </c>
      <c r="B32" s="115"/>
      <c r="C32" s="115"/>
      <c r="D32" s="115" t="s">
        <v>599</v>
      </c>
      <c r="E32" s="6"/>
      <c r="F32" s="122" t="s">
        <v>600</v>
      </c>
      <c r="G32" s="6"/>
      <c r="H32" s="6"/>
      <c r="I32" s="6"/>
      <c r="J32" s="123"/>
      <c r="K32" s="124"/>
      <c r="L32" s="124"/>
      <c r="M32" s="125"/>
      <c r="N32" s="1"/>
      <c r="O32" s="126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4"/>
      <c r="M33" s="6"/>
      <c r="N33" s="128"/>
      <c r="O33" s="1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237"/>
      <c r="B34" s="237"/>
      <c r="C34" s="237"/>
      <c r="D34" s="237"/>
      <c r="E34" s="238"/>
      <c r="F34" s="238"/>
      <c r="G34" s="238"/>
      <c r="H34" s="238"/>
      <c r="I34" s="238"/>
      <c r="J34" s="239"/>
      <c r="K34" s="240"/>
      <c r="L34" s="240"/>
      <c r="M34" s="238"/>
      <c r="N34" s="241"/>
      <c r="O34" s="242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4.25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5"/>
      <c r="M35" s="6"/>
      <c r="N35" s="128"/>
      <c r="O35" s="1"/>
      <c r="P35" s="37"/>
      <c r="Q35" s="37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138" t="s">
        <v>605</v>
      </c>
      <c r="B36" s="138"/>
      <c r="C36" s="138"/>
      <c r="D36" s="138"/>
      <c r="E36" s="6"/>
      <c r="F36" s="6"/>
      <c r="G36" s="6"/>
      <c r="H36" s="6"/>
      <c r="I36" s="6"/>
      <c r="J36" s="6"/>
      <c r="K36" s="6"/>
      <c r="L36" s="6"/>
      <c r="M36" s="6"/>
      <c r="N36" s="6"/>
      <c r="O36" s="24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38.25" customHeight="1">
      <c r="A37" s="95" t="s">
        <v>16</v>
      </c>
      <c r="B37" s="95" t="s">
        <v>566</v>
      </c>
      <c r="C37" s="95"/>
      <c r="D37" s="96" t="s">
        <v>578</v>
      </c>
      <c r="E37" s="95" t="s">
        <v>579</v>
      </c>
      <c r="F37" s="95" t="s">
        <v>580</v>
      </c>
      <c r="G37" s="95" t="s">
        <v>601</v>
      </c>
      <c r="H37" s="95" t="s">
        <v>582</v>
      </c>
      <c r="I37" s="231" t="s">
        <v>583</v>
      </c>
      <c r="J37" s="233" t="s">
        <v>584</v>
      </c>
      <c r="K37" s="232" t="s">
        <v>606</v>
      </c>
      <c r="L37" s="97" t="s">
        <v>586</v>
      </c>
      <c r="M37" s="139" t="s">
        <v>607</v>
      </c>
      <c r="N37" s="95" t="s">
        <v>608</v>
      </c>
      <c r="O37" s="94" t="s">
        <v>588</v>
      </c>
      <c r="P37" s="96" t="s">
        <v>589</v>
      </c>
      <c r="Q37" s="279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223">
        <v>1</v>
      </c>
      <c r="B38" s="277">
        <v>45259</v>
      </c>
      <c r="C38" s="251"/>
      <c r="D38" s="251" t="s">
        <v>905</v>
      </c>
      <c r="E38" s="223" t="s">
        <v>603</v>
      </c>
      <c r="F38" s="223">
        <v>574</v>
      </c>
      <c r="G38" s="223">
        <v>566</v>
      </c>
      <c r="H38" s="223">
        <v>584.5</v>
      </c>
      <c r="I38" s="218" t="s">
        <v>906</v>
      </c>
      <c r="J38" s="301" t="s">
        <v>930</v>
      </c>
      <c r="K38" s="234">
        <f t="shared" ref="K38" si="20">H38-F38</f>
        <v>10.5</v>
      </c>
      <c r="L38" s="280">
        <f t="shared" ref="L38" si="21">(H38*N38)*0.03%</f>
        <v>227.95499999999998</v>
      </c>
      <c r="M38" s="235">
        <f t="shared" ref="M38" si="22">(K38*N38)-L38</f>
        <v>13422.045</v>
      </c>
      <c r="N38" s="234">
        <v>1300</v>
      </c>
      <c r="O38" s="102" t="s">
        <v>594</v>
      </c>
      <c r="P38" s="236">
        <v>45264</v>
      </c>
      <c r="Q38" s="273"/>
      <c r="R38" s="140"/>
      <c r="S38" s="55" t="s">
        <v>925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2</v>
      </c>
      <c r="B39" s="277">
        <v>45259</v>
      </c>
      <c r="C39" s="251"/>
      <c r="D39" s="251" t="s">
        <v>907</v>
      </c>
      <c r="E39" s="223" t="s">
        <v>603</v>
      </c>
      <c r="F39" s="223">
        <v>839.5</v>
      </c>
      <c r="G39" s="223">
        <v>826.5</v>
      </c>
      <c r="H39" s="223">
        <v>885</v>
      </c>
      <c r="I39" s="218" t="s">
        <v>908</v>
      </c>
      <c r="J39" s="301" t="s">
        <v>928</v>
      </c>
      <c r="K39" s="234">
        <f t="shared" ref="K39" si="23">H39-F39</f>
        <v>45.5</v>
      </c>
      <c r="L39" s="280">
        <f t="shared" ref="L39" si="24">(H39*N39)*0.03%</f>
        <v>212.39999999999998</v>
      </c>
      <c r="M39" s="235">
        <f t="shared" ref="M39" si="25">(K39*N39)-L39</f>
        <v>36187.599999999999</v>
      </c>
      <c r="N39" s="234">
        <v>800</v>
      </c>
      <c r="O39" s="102" t="s">
        <v>594</v>
      </c>
      <c r="P39" s="236">
        <v>45264</v>
      </c>
      <c r="Q39" s="273"/>
      <c r="R39" s="140"/>
      <c r="S39" s="55" t="s">
        <v>593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3</v>
      </c>
      <c r="B40" s="277">
        <v>45260</v>
      </c>
      <c r="C40" s="251"/>
      <c r="D40" s="251" t="s">
        <v>912</v>
      </c>
      <c r="E40" s="223" t="s">
        <v>603</v>
      </c>
      <c r="F40" s="223">
        <v>20230</v>
      </c>
      <c r="G40" s="223">
        <v>20100</v>
      </c>
      <c r="H40" s="223">
        <v>20335</v>
      </c>
      <c r="I40" s="218" t="s">
        <v>913</v>
      </c>
      <c r="J40" s="301" t="s">
        <v>915</v>
      </c>
      <c r="K40" s="234">
        <f t="shared" ref="K40" si="26">H40-F40</f>
        <v>105</v>
      </c>
      <c r="L40" s="280">
        <f t="shared" ref="L40" si="27">(H40*N40)*0.03%</f>
        <v>305.02499999999998</v>
      </c>
      <c r="M40" s="235">
        <f t="shared" ref="M40" si="28">(K40*N40)-L40</f>
        <v>4944.9750000000004</v>
      </c>
      <c r="N40" s="234">
        <v>50</v>
      </c>
      <c r="O40" s="102" t="s">
        <v>594</v>
      </c>
      <c r="P40" s="236">
        <v>45261</v>
      </c>
      <c r="Q40" s="273"/>
      <c r="R40" s="140"/>
      <c r="S40" s="55" t="s">
        <v>593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4</v>
      </c>
      <c r="B41" s="277">
        <v>45260</v>
      </c>
      <c r="C41" s="251"/>
      <c r="D41" s="251" t="s">
        <v>909</v>
      </c>
      <c r="E41" s="223" t="s">
        <v>603</v>
      </c>
      <c r="F41" s="223">
        <v>210</v>
      </c>
      <c r="G41" s="223">
        <v>207</v>
      </c>
      <c r="H41" s="223">
        <v>213.2</v>
      </c>
      <c r="I41" s="218" t="s">
        <v>910</v>
      </c>
      <c r="J41" s="301" t="s">
        <v>918</v>
      </c>
      <c r="K41" s="234">
        <f t="shared" ref="K41" si="29">H41-F41</f>
        <v>3.1999999999999886</v>
      </c>
      <c r="L41" s="280">
        <f t="shared" ref="L41" si="30">(H41*N41)*0.03%</f>
        <v>230.25599999999997</v>
      </c>
      <c r="M41" s="235">
        <f t="shared" ref="M41" si="31">(K41*N41)-L41</f>
        <v>11289.743999999961</v>
      </c>
      <c r="N41" s="234">
        <v>3600</v>
      </c>
      <c r="O41" s="102" t="s">
        <v>594</v>
      </c>
      <c r="P41" s="236">
        <v>45261</v>
      </c>
      <c r="Q41" s="273"/>
      <c r="R41" s="140"/>
      <c r="S41" s="55" t="s">
        <v>925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5</v>
      </c>
      <c r="B42" s="277">
        <v>45261</v>
      </c>
      <c r="C42" s="251"/>
      <c r="D42" s="251" t="s">
        <v>919</v>
      </c>
      <c r="E42" s="223" t="s">
        <v>603</v>
      </c>
      <c r="F42" s="223">
        <v>556</v>
      </c>
      <c r="G42" s="223">
        <v>548</v>
      </c>
      <c r="H42" s="223">
        <v>565.5</v>
      </c>
      <c r="I42" s="218" t="s">
        <v>920</v>
      </c>
      <c r="J42" s="301" t="s">
        <v>929</v>
      </c>
      <c r="K42" s="234">
        <f t="shared" ref="K42" si="32">H42-F42</f>
        <v>9.5</v>
      </c>
      <c r="L42" s="280">
        <f t="shared" ref="L42" si="33">(H42*N42)*0.03%</f>
        <v>212.06249999999997</v>
      </c>
      <c r="M42" s="235">
        <f t="shared" ref="M42" si="34">(K42*N42)-L42</f>
        <v>11662.9375</v>
      </c>
      <c r="N42" s="234">
        <v>1250</v>
      </c>
      <c r="O42" s="102" t="s">
        <v>594</v>
      </c>
      <c r="P42" s="236">
        <v>45264</v>
      </c>
      <c r="Q42" s="273"/>
      <c r="R42" s="140"/>
      <c r="S42" s="55" t="s">
        <v>785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223">
        <v>6</v>
      </c>
      <c r="B43" s="277">
        <v>45261</v>
      </c>
      <c r="C43" s="251"/>
      <c r="D43" s="251" t="s">
        <v>921</v>
      </c>
      <c r="E43" s="223" t="s">
        <v>603</v>
      </c>
      <c r="F43" s="223">
        <v>23825</v>
      </c>
      <c r="G43" s="223">
        <v>23550</v>
      </c>
      <c r="H43" s="223">
        <v>24075</v>
      </c>
      <c r="I43" s="218" t="s">
        <v>922</v>
      </c>
      <c r="J43" s="301" t="s">
        <v>946</v>
      </c>
      <c r="K43" s="234">
        <f t="shared" ref="K43:K44" si="35">H43-F43</f>
        <v>250</v>
      </c>
      <c r="L43" s="280">
        <f t="shared" ref="L43:L44" si="36">(H43*N43)*0.03%</f>
        <v>288.89999999999998</v>
      </c>
      <c r="M43" s="235">
        <f t="shared" ref="M43:M44" si="37">(K43*N43)-L43</f>
        <v>9711.1</v>
      </c>
      <c r="N43" s="234">
        <v>40</v>
      </c>
      <c r="O43" s="102" t="s">
        <v>594</v>
      </c>
      <c r="P43" s="236">
        <v>45264</v>
      </c>
      <c r="Q43" s="273"/>
      <c r="R43" s="140"/>
      <c r="S43" s="55" t="s">
        <v>925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7</v>
      </c>
      <c r="B44" s="277">
        <v>45264</v>
      </c>
      <c r="C44" s="251"/>
      <c r="D44" s="251" t="s">
        <v>931</v>
      </c>
      <c r="E44" s="223" t="s">
        <v>603</v>
      </c>
      <c r="F44" s="223">
        <v>1162.5</v>
      </c>
      <c r="G44" s="223">
        <v>1143</v>
      </c>
      <c r="H44" s="223">
        <v>1185</v>
      </c>
      <c r="I44" s="218" t="s">
        <v>932</v>
      </c>
      <c r="J44" s="301" t="s">
        <v>954</v>
      </c>
      <c r="K44" s="234">
        <f t="shared" si="35"/>
        <v>22.5</v>
      </c>
      <c r="L44" s="280">
        <f t="shared" si="36"/>
        <v>177.74999999999997</v>
      </c>
      <c r="M44" s="235">
        <f t="shared" si="37"/>
        <v>11072.25</v>
      </c>
      <c r="N44" s="234">
        <v>500</v>
      </c>
      <c r="O44" s="102" t="s">
        <v>594</v>
      </c>
      <c r="P44" s="236">
        <v>45265</v>
      </c>
      <c r="Q44" s="273"/>
      <c r="R44" s="140"/>
      <c r="S44" s="55" t="s">
        <v>925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3">
        <v>8</v>
      </c>
      <c r="B45" s="314">
        <v>45264</v>
      </c>
      <c r="C45" s="315"/>
      <c r="D45" s="315" t="s">
        <v>933</v>
      </c>
      <c r="E45" s="313" t="s">
        <v>603</v>
      </c>
      <c r="F45" s="313">
        <v>5645</v>
      </c>
      <c r="G45" s="313">
        <v>5550</v>
      </c>
      <c r="H45" s="313">
        <v>5610</v>
      </c>
      <c r="I45" s="316" t="s">
        <v>934</v>
      </c>
      <c r="J45" s="324" t="s">
        <v>955</v>
      </c>
      <c r="K45" s="308">
        <f t="shared" ref="K45" si="38">H45-F45</f>
        <v>-35</v>
      </c>
      <c r="L45" s="325">
        <f t="shared" ref="L45" si="39">(H45*N45)*0.03%</f>
        <v>210.37499999999997</v>
      </c>
      <c r="M45" s="310">
        <f t="shared" ref="M45" si="40">(K45*N45)-L45</f>
        <v>-4585.375</v>
      </c>
      <c r="N45" s="308">
        <v>125</v>
      </c>
      <c r="O45" s="311" t="s">
        <v>604</v>
      </c>
      <c r="P45" s="312">
        <v>45265</v>
      </c>
      <c r="Q45" s="273"/>
      <c r="R45" s="140"/>
      <c r="S45" s="55" t="s">
        <v>925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9</v>
      </c>
      <c r="B46" s="277">
        <v>45264</v>
      </c>
      <c r="C46" s="251"/>
      <c r="D46" s="251" t="s">
        <v>921</v>
      </c>
      <c r="E46" s="223" t="s">
        <v>603</v>
      </c>
      <c r="F46" s="223">
        <v>23575</v>
      </c>
      <c r="G46" s="223">
        <v>23300</v>
      </c>
      <c r="H46" s="223">
        <v>23775</v>
      </c>
      <c r="I46" s="218" t="s">
        <v>935</v>
      </c>
      <c r="J46" s="301" t="s">
        <v>952</v>
      </c>
      <c r="K46" s="234">
        <f t="shared" ref="K46:K47" si="41">H46-F46</f>
        <v>200</v>
      </c>
      <c r="L46" s="280">
        <f t="shared" ref="L46:L47" si="42">(H46*N46)*0.03%</f>
        <v>285.29999999999995</v>
      </c>
      <c r="M46" s="235">
        <f t="shared" ref="M46:M47" si="43">(K46*N46)-L46</f>
        <v>7714.7</v>
      </c>
      <c r="N46" s="234">
        <v>40</v>
      </c>
      <c r="O46" s="102" t="s">
        <v>594</v>
      </c>
      <c r="P46" s="236">
        <v>45265</v>
      </c>
      <c r="Q46" s="273"/>
      <c r="R46" s="140"/>
      <c r="S46" s="55" t="s">
        <v>925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13">
        <v>10</v>
      </c>
      <c r="B47" s="314">
        <v>45265</v>
      </c>
      <c r="C47" s="315"/>
      <c r="D47" s="315" t="s">
        <v>921</v>
      </c>
      <c r="E47" s="313" t="s">
        <v>603</v>
      </c>
      <c r="F47" s="313">
        <v>23375</v>
      </c>
      <c r="G47" s="313">
        <v>23100</v>
      </c>
      <c r="H47" s="313">
        <v>23125</v>
      </c>
      <c r="I47" s="316" t="s">
        <v>958</v>
      </c>
      <c r="J47" s="324" t="s">
        <v>965</v>
      </c>
      <c r="K47" s="308">
        <f t="shared" si="41"/>
        <v>-250</v>
      </c>
      <c r="L47" s="325">
        <f t="shared" si="42"/>
        <v>277.5</v>
      </c>
      <c r="M47" s="310">
        <f t="shared" si="43"/>
        <v>-10277.5</v>
      </c>
      <c r="N47" s="308">
        <v>40</v>
      </c>
      <c r="O47" s="311" t="s">
        <v>604</v>
      </c>
      <c r="P47" s="312">
        <v>45266</v>
      </c>
      <c r="Q47" s="273"/>
      <c r="R47" s="140"/>
      <c r="S47" s="55" t="s">
        <v>925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11</v>
      </c>
      <c r="B48" s="277">
        <v>45204</v>
      </c>
      <c r="C48" s="251"/>
      <c r="D48" s="251" t="s">
        <v>959</v>
      </c>
      <c r="E48" s="223" t="s">
        <v>603</v>
      </c>
      <c r="F48" s="223">
        <v>2242.5</v>
      </c>
      <c r="G48" s="223">
        <v>2205</v>
      </c>
      <c r="H48" s="223">
        <v>2267.5</v>
      </c>
      <c r="I48" s="218" t="s">
        <v>960</v>
      </c>
      <c r="J48" s="301" t="s">
        <v>761</v>
      </c>
      <c r="K48" s="234">
        <f t="shared" ref="K48" si="44">H48-F48</f>
        <v>25</v>
      </c>
      <c r="L48" s="280">
        <f t="shared" ref="L48" si="45">(H48*N48)*0.03%</f>
        <v>204.07499999999999</v>
      </c>
      <c r="M48" s="235">
        <f t="shared" ref="M48" si="46">(K48*N48)-L48</f>
        <v>7295.9250000000002</v>
      </c>
      <c r="N48" s="234">
        <v>300</v>
      </c>
      <c r="O48" s="102" t="s">
        <v>594</v>
      </c>
      <c r="P48" s="236">
        <v>45266</v>
      </c>
      <c r="Q48" s="273"/>
      <c r="R48" s="140"/>
      <c r="S48" s="55" t="s">
        <v>925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3">
        <v>12</v>
      </c>
      <c r="B49" s="277">
        <v>45266</v>
      </c>
      <c r="C49" s="251"/>
      <c r="D49" s="251" t="s">
        <v>919</v>
      </c>
      <c r="E49" s="223" t="s">
        <v>603</v>
      </c>
      <c r="F49" s="223">
        <v>555</v>
      </c>
      <c r="G49" s="223">
        <v>547</v>
      </c>
      <c r="H49" s="223">
        <v>565</v>
      </c>
      <c r="I49" s="218" t="s">
        <v>968</v>
      </c>
      <c r="J49" s="301" t="s">
        <v>983</v>
      </c>
      <c r="K49" s="234">
        <f t="shared" ref="K49:K50" si="47">H49-F49</f>
        <v>10</v>
      </c>
      <c r="L49" s="280">
        <f t="shared" ref="L49:L51" si="48">(H49*N49)*0.03%</f>
        <v>211.87499999999997</v>
      </c>
      <c r="M49" s="235">
        <f t="shared" ref="M49:M51" si="49">(K49*N49)-L49</f>
        <v>12288.125</v>
      </c>
      <c r="N49" s="234">
        <v>1250</v>
      </c>
      <c r="O49" s="102" t="s">
        <v>594</v>
      </c>
      <c r="P49" s="236">
        <v>45267</v>
      </c>
      <c r="Q49" s="273"/>
      <c r="R49" s="140"/>
      <c r="S49" s="55" t="s">
        <v>785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223">
        <v>13</v>
      </c>
      <c r="B50" s="277">
        <v>45266</v>
      </c>
      <c r="C50" s="251"/>
      <c r="D50" s="251" t="s">
        <v>969</v>
      </c>
      <c r="E50" s="223" t="s">
        <v>603</v>
      </c>
      <c r="F50" s="223">
        <v>1331.5</v>
      </c>
      <c r="G50" s="223">
        <v>1312</v>
      </c>
      <c r="H50" s="223">
        <v>1350</v>
      </c>
      <c r="I50" s="218" t="s">
        <v>970</v>
      </c>
      <c r="J50" s="301" t="s">
        <v>984</v>
      </c>
      <c r="K50" s="234">
        <f t="shared" si="47"/>
        <v>18.5</v>
      </c>
      <c r="L50" s="280">
        <f t="shared" si="48"/>
        <v>202.49999999999997</v>
      </c>
      <c r="M50" s="235">
        <f t="shared" si="49"/>
        <v>9047.5</v>
      </c>
      <c r="N50" s="234">
        <v>500</v>
      </c>
      <c r="O50" s="102" t="s">
        <v>594</v>
      </c>
      <c r="P50" s="236">
        <v>45267</v>
      </c>
      <c r="Q50" s="273"/>
      <c r="R50" s="140"/>
      <c r="S50" s="55" t="s">
        <v>925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223">
        <v>14</v>
      </c>
      <c r="B51" s="277">
        <v>45267</v>
      </c>
      <c r="C51" s="251"/>
      <c r="D51" s="251" t="s">
        <v>912</v>
      </c>
      <c r="E51" s="223" t="s">
        <v>942</v>
      </c>
      <c r="F51" s="223">
        <v>20985</v>
      </c>
      <c r="G51" s="223">
        <v>21130</v>
      </c>
      <c r="H51" s="223">
        <v>20915</v>
      </c>
      <c r="I51" s="218" t="s">
        <v>973</v>
      </c>
      <c r="J51" s="301" t="s">
        <v>775</v>
      </c>
      <c r="K51" s="234">
        <f>F51-H51</f>
        <v>70</v>
      </c>
      <c r="L51" s="280">
        <f t="shared" si="48"/>
        <v>313.72499999999997</v>
      </c>
      <c r="M51" s="235">
        <f t="shared" si="49"/>
        <v>3186.2750000000001</v>
      </c>
      <c r="N51" s="234">
        <v>50</v>
      </c>
      <c r="O51" s="102" t="s">
        <v>594</v>
      </c>
      <c r="P51" s="330">
        <v>45273</v>
      </c>
      <c r="Q51" s="273"/>
      <c r="R51" s="140"/>
      <c r="S51" s="55" t="s">
        <v>593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13">
        <v>15</v>
      </c>
      <c r="B52" s="314">
        <v>45267</v>
      </c>
      <c r="C52" s="315"/>
      <c r="D52" s="315" t="s">
        <v>974</v>
      </c>
      <c r="E52" s="313" t="s">
        <v>942</v>
      </c>
      <c r="F52" s="313">
        <v>397</v>
      </c>
      <c r="G52" s="313">
        <v>403</v>
      </c>
      <c r="H52" s="313">
        <v>403</v>
      </c>
      <c r="I52" s="316" t="s">
        <v>975</v>
      </c>
      <c r="J52" s="324" t="s">
        <v>990</v>
      </c>
      <c r="K52" s="308">
        <f>F52-H52</f>
        <v>-6</v>
      </c>
      <c r="L52" s="325">
        <f t="shared" ref="L52:L54" si="50">(H52*N52)*0.03%</f>
        <v>241.79999999999998</v>
      </c>
      <c r="M52" s="310">
        <f t="shared" ref="M52:M54" si="51">(K52*N52)-L52</f>
        <v>-12241.8</v>
      </c>
      <c r="N52" s="308">
        <v>2000</v>
      </c>
      <c r="O52" s="311" t="s">
        <v>604</v>
      </c>
      <c r="P52" s="326">
        <v>45268</v>
      </c>
      <c r="Q52" s="273"/>
      <c r="R52" s="140"/>
      <c r="S52" s="55" t="s">
        <v>593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13">
        <v>16</v>
      </c>
      <c r="B53" s="314">
        <v>45267</v>
      </c>
      <c r="C53" s="315"/>
      <c r="D53" s="315" t="s">
        <v>981</v>
      </c>
      <c r="E53" s="313" t="s">
        <v>603</v>
      </c>
      <c r="F53" s="313">
        <v>2727.5</v>
      </c>
      <c r="G53" s="313">
        <v>2690</v>
      </c>
      <c r="H53" s="313">
        <v>2690</v>
      </c>
      <c r="I53" s="316" t="s">
        <v>982</v>
      </c>
      <c r="J53" s="324" t="s">
        <v>991</v>
      </c>
      <c r="K53" s="308">
        <f t="shared" ref="K53:K54" si="52">H53-F53</f>
        <v>-37.5</v>
      </c>
      <c r="L53" s="325">
        <f t="shared" si="50"/>
        <v>242.09999999999997</v>
      </c>
      <c r="M53" s="310">
        <f t="shared" si="51"/>
        <v>-11492.1</v>
      </c>
      <c r="N53" s="327">
        <v>300</v>
      </c>
      <c r="O53" s="311" t="s">
        <v>604</v>
      </c>
      <c r="P53" s="326">
        <v>45268</v>
      </c>
      <c r="Q53" s="273"/>
      <c r="R53" s="140"/>
      <c r="S53" s="55" t="s">
        <v>925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3">
        <v>17</v>
      </c>
      <c r="B54" s="277">
        <v>45271</v>
      </c>
      <c r="C54" s="251"/>
      <c r="D54" s="251" t="s">
        <v>931</v>
      </c>
      <c r="E54" s="223" t="s">
        <v>603</v>
      </c>
      <c r="F54" s="223">
        <v>1189</v>
      </c>
      <c r="G54" s="223">
        <v>1169</v>
      </c>
      <c r="H54" s="223">
        <v>1212</v>
      </c>
      <c r="I54" s="218" t="s">
        <v>998</v>
      </c>
      <c r="J54" s="301" t="s">
        <v>1022</v>
      </c>
      <c r="K54" s="234">
        <f t="shared" si="52"/>
        <v>23</v>
      </c>
      <c r="L54" s="280">
        <f t="shared" si="50"/>
        <v>181.79999999999998</v>
      </c>
      <c r="M54" s="235">
        <f t="shared" si="51"/>
        <v>11318.2</v>
      </c>
      <c r="N54" s="234">
        <v>500</v>
      </c>
      <c r="O54" s="102" t="s">
        <v>594</v>
      </c>
      <c r="P54" s="236">
        <v>45272</v>
      </c>
      <c r="Q54" s="273"/>
      <c r="R54" s="140"/>
      <c r="S54" s="55" t="s">
        <v>925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223">
        <v>18</v>
      </c>
      <c r="B55" s="277">
        <v>45271</v>
      </c>
      <c r="C55" s="251"/>
      <c r="D55" s="251" t="s">
        <v>996</v>
      </c>
      <c r="E55" s="223" t="s">
        <v>603</v>
      </c>
      <c r="F55" s="223">
        <v>2991</v>
      </c>
      <c r="G55" s="223">
        <v>2955</v>
      </c>
      <c r="H55" s="223">
        <v>3019</v>
      </c>
      <c r="I55" s="218" t="s">
        <v>997</v>
      </c>
      <c r="J55" s="301" t="s">
        <v>1019</v>
      </c>
      <c r="K55" s="234">
        <f t="shared" ref="K55:K56" si="53">H55-F55</f>
        <v>28</v>
      </c>
      <c r="L55" s="280">
        <f t="shared" ref="L55:L56" si="54">(H55*N55)*0.03%</f>
        <v>271.70999999999998</v>
      </c>
      <c r="M55" s="235">
        <f t="shared" ref="M55:M56" si="55">(K55*N55)-L55</f>
        <v>8128.29</v>
      </c>
      <c r="N55" s="234">
        <v>300</v>
      </c>
      <c r="O55" s="102" t="s">
        <v>594</v>
      </c>
      <c r="P55" s="236">
        <v>45272</v>
      </c>
      <c r="Q55" s="273"/>
      <c r="R55" s="140"/>
      <c r="S55" s="55" t="s">
        <v>925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13">
        <v>19</v>
      </c>
      <c r="B56" s="314">
        <v>45272</v>
      </c>
      <c r="C56" s="315"/>
      <c r="D56" s="315" t="s">
        <v>969</v>
      </c>
      <c r="E56" s="313" t="s">
        <v>603</v>
      </c>
      <c r="F56" s="313">
        <v>1356</v>
      </c>
      <c r="G56" s="313">
        <v>1335</v>
      </c>
      <c r="H56" s="313">
        <v>1335</v>
      </c>
      <c r="I56" s="316" t="s">
        <v>1030</v>
      </c>
      <c r="J56" s="324" t="s">
        <v>1051</v>
      </c>
      <c r="K56" s="308">
        <f t="shared" si="53"/>
        <v>-21</v>
      </c>
      <c r="L56" s="325">
        <f t="shared" si="54"/>
        <v>200.24999999999997</v>
      </c>
      <c r="M56" s="310">
        <f t="shared" si="55"/>
        <v>-10700.25</v>
      </c>
      <c r="N56" s="327">
        <v>500</v>
      </c>
      <c r="O56" s="311" t="s">
        <v>604</v>
      </c>
      <c r="P56" s="326">
        <v>45273</v>
      </c>
      <c r="Q56" s="273"/>
      <c r="R56" s="140"/>
      <c r="S56" s="55" t="s">
        <v>925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13">
        <v>20</v>
      </c>
      <c r="B57" s="314">
        <v>45272</v>
      </c>
      <c r="C57" s="315"/>
      <c r="D57" s="315" t="s">
        <v>1023</v>
      </c>
      <c r="E57" s="313" t="s">
        <v>603</v>
      </c>
      <c r="F57" s="313">
        <v>2001.5</v>
      </c>
      <c r="G57" s="313">
        <v>1968</v>
      </c>
      <c r="H57" s="313">
        <v>1971</v>
      </c>
      <c r="I57" s="316" t="s">
        <v>1024</v>
      </c>
      <c r="J57" s="324" t="s">
        <v>1029</v>
      </c>
      <c r="K57" s="308">
        <f t="shared" ref="K57" si="56">H57-F57</f>
        <v>-30.5</v>
      </c>
      <c r="L57" s="325">
        <f t="shared" ref="L57:L58" si="57">(H57*N57)*0.03%</f>
        <v>177.39</v>
      </c>
      <c r="M57" s="310">
        <f t="shared" ref="M57:M58" si="58">(K57*N57)-L57</f>
        <v>-9327.39</v>
      </c>
      <c r="N57" s="327">
        <v>300</v>
      </c>
      <c r="O57" s="311" t="s">
        <v>604</v>
      </c>
      <c r="P57" s="326">
        <v>45272</v>
      </c>
      <c r="Q57" s="273"/>
      <c r="R57" s="140"/>
      <c r="S57" s="55" t="s">
        <v>593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13">
        <v>21</v>
      </c>
      <c r="B58" s="314">
        <v>45273</v>
      </c>
      <c r="C58" s="315"/>
      <c r="D58" s="315" t="s">
        <v>912</v>
      </c>
      <c r="E58" s="313" t="s">
        <v>942</v>
      </c>
      <c r="F58" s="313">
        <v>20975</v>
      </c>
      <c r="G58" s="313">
        <v>21130</v>
      </c>
      <c r="H58" s="313">
        <v>21180</v>
      </c>
      <c r="I58" s="316" t="s">
        <v>973</v>
      </c>
      <c r="J58" s="324" t="s">
        <v>1074</v>
      </c>
      <c r="K58" s="308">
        <f>F58-H58</f>
        <v>-205</v>
      </c>
      <c r="L58" s="325">
        <f t="shared" si="57"/>
        <v>317.7</v>
      </c>
      <c r="M58" s="310">
        <f t="shared" si="58"/>
        <v>-10567.7</v>
      </c>
      <c r="N58" s="308">
        <v>50</v>
      </c>
      <c r="O58" s="311" t="s">
        <v>604</v>
      </c>
      <c r="P58" s="326">
        <v>45274</v>
      </c>
      <c r="Q58" s="273"/>
      <c r="R58" s="140"/>
      <c r="S58" s="55" t="s">
        <v>925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220">
        <v>22</v>
      </c>
      <c r="B59" s="331">
        <v>45273</v>
      </c>
      <c r="C59" s="274"/>
      <c r="D59" s="274" t="s">
        <v>1053</v>
      </c>
      <c r="E59" s="220" t="s">
        <v>603</v>
      </c>
      <c r="F59" s="220" t="s">
        <v>1054</v>
      </c>
      <c r="G59" s="220">
        <v>2592</v>
      </c>
      <c r="H59" s="220"/>
      <c r="I59" s="222" t="s">
        <v>1055</v>
      </c>
      <c r="J59" s="219" t="s">
        <v>592</v>
      </c>
      <c r="K59" s="98"/>
      <c r="L59" s="292"/>
      <c r="M59" s="276"/>
      <c r="N59" s="98"/>
      <c r="O59" s="100"/>
      <c r="P59" s="293"/>
      <c r="Q59" s="273"/>
      <c r="R59" s="140"/>
      <c r="S59" s="55" t="s">
        <v>925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223">
        <v>23</v>
      </c>
      <c r="B60" s="277">
        <v>45274</v>
      </c>
      <c r="C60" s="251"/>
      <c r="D60" s="251" t="s">
        <v>1077</v>
      </c>
      <c r="E60" s="223" t="s">
        <v>603</v>
      </c>
      <c r="F60" s="223">
        <v>1103.5</v>
      </c>
      <c r="G60" s="223">
        <v>1087</v>
      </c>
      <c r="H60" s="223">
        <v>1115</v>
      </c>
      <c r="I60" s="218" t="s">
        <v>1078</v>
      </c>
      <c r="J60" s="301" t="s">
        <v>1082</v>
      </c>
      <c r="K60" s="234">
        <f t="shared" ref="K60" si="59">H60-F60</f>
        <v>11.5</v>
      </c>
      <c r="L60" s="280">
        <f t="shared" ref="L60" si="60">(H60*N60)*0.03%</f>
        <v>217.42499999999998</v>
      </c>
      <c r="M60" s="235">
        <f t="shared" ref="M60" si="61">(K60*N60)-L60</f>
        <v>7257.5749999999998</v>
      </c>
      <c r="N60" s="234">
        <v>650</v>
      </c>
      <c r="O60" s="102" t="s">
        <v>594</v>
      </c>
      <c r="P60" s="236">
        <v>45274</v>
      </c>
      <c r="Q60" s="273"/>
      <c r="R60" s="140"/>
      <c r="S60" s="55" t="s">
        <v>925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220">
        <v>34</v>
      </c>
      <c r="B61" s="331">
        <v>45274</v>
      </c>
      <c r="C61" s="274"/>
      <c r="D61" s="274" t="s">
        <v>1079</v>
      </c>
      <c r="E61" s="220" t="s">
        <v>603</v>
      </c>
      <c r="F61" s="220" t="s">
        <v>1080</v>
      </c>
      <c r="G61" s="220">
        <v>1029</v>
      </c>
      <c r="H61" s="220"/>
      <c r="I61" s="222" t="s">
        <v>1081</v>
      </c>
      <c r="J61" s="219" t="s">
        <v>592</v>
      </c>
      <c r="K61" s="98"/>
      <c r="L61" s="292"/>
      <c r="M61" s="276"/>
      <c r="N61" s="98"/>
      <c r="O61" s="100"/>
      <c r="P61" s="293"/>
      <c r="Q61" s="273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220">
        <v>35</v>
      </c>
      <c r="B62" s="331">
        <v>45275</v>
      </c>
      <c r="C62" s="274"/>
      <c r="D62" s="274" t="s">
        <v>1137</v>
      </c>
      <c r="E62" s="220" t="s">
        <v>603</v>
      </c>
      <c r="F62" s="220" t="s">
        <v>1138</v>
      </c>
      <c r="G62" s="220">
        <v>2463</v>
      </c>
      <c r="H62" s="220"/>
      <c r="I62" s="222" t="s">
        <v>1139</v>
      </c>
      <c r="J62" s="219" t="s">
        <v>592</v>
      </c>
      <c r="K62" s="98"/>
      <c r="L62" s="292"/>
      <c r="M62" s="276"/>
      <c r="N62" s="98"/>
      <c r="O62" s="100"/>
      <c r="P62" s="293"/>
      <c r="Q62" s="273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0"/>
      <c r="B63" s="331"/>
      <c r="C63" s="274"/>
      <c r="D63" s="274"/>
      <c r="E63" s="220"/>
      <c r="F63" s="220"/>
      <c r="G63" s="220"/>
      <c r="H63" s="220"/>
      <c r="I63" s="222"/>
      <c r="J63" s="219"/>
      <c r="K63" s="98"/>
      <c r="L63" s="292"/>
      <c r="M63" s="276"/>
      <c r="N63" s="98"/>
      <c r="O63" s="100"/>
      <c r="P63" s="293"/>
      <c r="Q63" s="273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0"/>
      <c r="B64" s="291"/>
      <c r="C64" s="274"/>
      <c r="D64" s="274"/>
      <c r="E64" s="220"/>
      <c r="F64" s="220"/>
      <c r="G64" s="220"/>
      <c r="H64" s="220"/>
      <c r="I64" s="222"/>
      <c r="J64" s="219"/>
      <c r="K64" s="98"/>
      <c r="L64" s="292"/>
      <c r="M64" s="276"/>
      <c r="N64" s="98"/>
      <c r="O64" s="100"/>
      <c r="P64" s="293"/>
      <c r="Q64" s="273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6" spans="1:39" ht="12.75" customHeight="1">
      <c r="A66" s="141"/>
      <c r="B66" s="144"/>
      <c r="C66" s="140"/>
      <c r="D66" s="140"/>
      <c r="E66" s="141"/>
      <c r="F66" s="141"/>
      <c r="G66" s="141"/>
      <c r="H66" s="145"/>
      <c r="I66" s="145"/>
      <c r="J66" s="145"/>
      <c r="K66" s="140"/>
      <c r="L66" s="141"/>
      <c r="M66" s="141"/>
      <c r="N66" s="141"/>
      <c r="O66" s="145"/>
      <c r="P66" s="145"/>
      <c r="Q66" s="145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>
      <c r="A67" s="146" t="s">
        <v>609</v>
      </c>
      <c r="B67" s="146"/>
      <c r="C67" s="146"/>
      <c r="D67" s="146"/>
      <c r="E67" s="147"/>
      <c r="F67" s="108"/>
      <c r="G67" s="108"/>
      <c r="H67" s="108"/>
      <c r="I67" s="108"/>
      <c r="J67" s="1"/>
      <c r="K67" s="6"/>
      <c r="L67" s="6"/>
      <c r="M67" s="6"/>
      <c r="N67" s="1"/>
      <c r="O67" s="1"/>
      <c r="P67" s="37"/>
      <c r="Q67" s="37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38.25">
      <c r="A68" s="95" t="s">
        <v>16</v>
      </c>
      <c r="B68" s="95" t="s">
        <v>566</v>
      </c>
      <c r="C68" s="95"/>
      <c r="D68" s="96" t="s">
        <v>578</v>
      </c>
      <c r="E68" s="95" t="s">
        <v>579</v>
      </c>
      <c r="F68" s="95" t="s">
        <v>580</v>
      </c>
      <c r="G68" s="95" t="s">
        <v>601</v>
      </c>
      <c r="H68" s="95" t="s">
        <v>582</v>
      </c>
      <c r="I68" s="95" t="s">
        <v>583</v>
      </c>
      <c r="J68" s="94" t="s">
        <v>584</v>
      </c>
      <c r="K68" s="94" t="s">
        <v>610</v>
      </c>
      <c r="L68" s="97" t="s">
        <v>586</v>
      </c>
      <c r="M68" s="139" t="s">
        <v>607</v>
      </c>
      <c r="N68" s="95" t="s">
        <v>608</v>
      </c>
      <c r="O68" s="95" t="s">
        <v>588</v>
      </c>
      <c r="P68" s="96" t="s">
        <v>589</v>
      </c>
      <c r="Q68" s="278"/>
      <c r="R68" s="37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</row>
    <row r="69" spans="1:39" ht="12.75" customHeight="1">
      <c r="A69" s="313">
        <v>1</v>
      </c>
      <c r="B69" s="314">
        <v>45261</v>
      </c>
      <c r="C69" s="315"/>
      <c r="D69" s="315" t="s">
        <v>916</v>
      </c>
      <c r="E69" s="313" t="s">
        <v>603</v>
      </c>
      <c r="F69" s="313">
        <v>190</v>
      </c>
      <c r="G69" s="313">
        <v>90</v>
      </c>
      <c r="H69" s="313">
        <v>35</v>
      </c>
      <c r="I69" s="316" t="s">
        <v>917</v>
      </c>
      <c r="J69" s="318" t="s">
        <v>936</v>
      </c>
      <c r="K69" s="317">
        <f>H69-F69</f>
        <v>-155</v>
      </c>
      <c r="L69" s="309">
        <v>50</v>
      </c>
      <c r="M69" s="310">
        <f t="shared" ref="M69" si="62">(K69*N69)-L69</f>
        <v>-2375</v>
      </c>
      <c r="N69" s="308">
        <v>15</v>
      </c>
      <c r="O69" s="311" t="s">
        <v>604</v>
      </c>
      <c r="P69" s="312">
        <v>45264</v>
      </c>
      <c r="Q69" s="273"/>
      <c r="R69" s="140"/>
      <c r="S69" s="55" t="s">
        <v>593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374">
        <v>2</v>
      </c>
      <c r="B70" s="376">
        <v>45264</v>
      </c>
      <c r="C70" s="315"/>
      <c r="D70" s="315" t="s">
        <v>938</v>
      </c>
      <c r="E70" s="313" t="s">
        <v>942</v>
      </c>
      <c r="F70" s="313">
        <v>67</v>
      </c>
      <c r="G70" s="322"/>
      <c r="H70" s="313">
        <v>52</v>
      </c>
      <c r="I70" s="316"/>
      <c r="J70" s="378" t="s">
        <v>961</v>
      </c>
      <c r="K70" s="317">
        <f>F70-H70</f>
        <v>15</v>
      </c>
      <c r="L70" s="309">
        <v>50</v>
      </c>
      <c r="M70" s="368">
        <v>-4100</v>
      </c>
      <c r="N70" s="308">
        <v>50</v>
      </c>
      <c r="O70" s="370" t="s">
        <v>604</v>
      </c>
      <c r="P70" s="372">
        <v>45265</v>
      </c>
      <c r="Q70" s="273"/>
      <c r="R70" s="140"/>
      <c r="S70" s="55" t="s">
        <v>593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12.75" customHeight="1">
      <c r="A71" s="375"/>
      <c r="B71" s="377"/>
      <c r="C71" s="315"/>
      <c r="D71" s="315" t="s">
        <v>939</v>
      </c>
      <c r="E71" s="313" t="s">
        <v>942</v>
      </c>
      <c r="F71" s="313">
        <v>87</v>
      </c>
      <c r="G71" s="322"/>
      <c r="H71" s="313">
        <v>182</v>
      </c>
      <c r="I71" s="316"/>
      <c r="J71" s="379"/>
      <c r="K71" s="317">
        <f>F71-H71</f>
        <v>-95</v>
      </c>
      <c r="L71" s="309">
        <v>50</v>
      </c>
      <c r="M71" s="369"/>
      <c r="N71" s="308">
        <v>50</v>
      </c>
      <c r="O71" s="371"/>
      <c r="P71" s="373"/>
      <c r="Q71" s="273"/>
      <c r="R71" s="140"/>
      <c r="S71" s="55" t="s">
        <v>593</v>
      </c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41"/>
      <c r="AH71" s="142"/>
      <c r="AI71" s="140"/>
      <c r="AJ71" s="140"/>
      <c r="AK71" s="141"/>
      <c r="AL71" s="141"/>
      <c r="AM71" s="141"/>
    </row>
    <row r="72" spans="1:39" ht="12.75" customHeight="1">
      <c r="A72" s="363">
        <v>3</v>
      </c>
      <c r="B72" s="365">
        <v>45264</v>
      </c>
      <c r="C72" s="251"/>
      <c r="D72" s="251" t="s">
        <v>940</v>
      </c>
      <c r="E72" s="223" t="s">
        <v>942</v>
      </c>
      <c r="F72" s="223">
        <v>37</v>
      </c>
      <c r="G72" s="323"/>
      <c r="H72" s="223">
        <v>6.5</v>
      </c>
      <c r="I72" s="218"/>
      <c r="J72" s="359" t="s">
        <v>948</v>
      </c>
      <c r="K72" s="320">
        <f>F72-H72</f>
        <v>30.5</v>
      </c>
      <c r="L72" s="321">
        <v>50</v>
      </c>
      <c r="M72" s="361">
        <v>620</v>
      </c>
      <c r="N72" s="234">
        <v>40</v>
      </c>
      <c r="O72" s="351" t="s">
        <v>594</v>
      </c>
      <c r="P72" s="349">
        <v>45265</v>
      </c>
      <c r="Q72" s="273"/>
      <c r="R72" s="140"/>
      <c r="S72" s="55" t="s">
        <v>1083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2.75" customHeight="1">
      <c r="A73" s="364"/>
      <c r="B73" s="366"/>
      <c r="C73" s="251"/>
      <c r="D73" s="251" t="s">
        <v>941</v>
      </c>
      <c r="E73" s="223" t="s">
        <v>942</v>
      </c>
      <c r="F73" s="223">
        <v>45</v>
      </c>
      <c r="G73" s="323"/>
      <c r="H73" s="223">
        <v>57.5</v>
      </c>
      <c r="I73" s="218"/>
      <c r="J73" s="360"/>
      <c r="K73" s="320">
        <f>F73-H73</f>
        <v>-12.5</v>
      </c>
      <c r="L73" s="321">
        <v>50</v>
      </c>
      <c r="M73" s="380"/>
      <c r="N73" s="234">
        <v>40</v>
      </c>
      <c r="O73" s="382"/>
      <c r="P73" s="381"/>
      <c r="Q73" s="273"/>
      <c r="R73" s="140"/>
      <c r="S73" s="55" t="s">
        <v>1083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41"/>
      <c r="AH73" s="142"/>
      <c r="AI73" s="140"/>
      <c r="AJ73" s="140"/>
      <c r="AK73" s="141"/>
      <c r="AL73" s="141"/>
      <c r="AM73" s="141"/>
    </row>
    <row r="74" spans="1:39" ht="12.75" customHeight="1">
      <c r="A74" s="223">
        <v>4</v>
      </c>
      <c r="B74" s="277">
        <v>45264</v>
      </c>
      <c r="C74" s="251"/>
      <c r="D74" s="251" t="s">
        <v>943</v>
      </c>
      <c r="E74" s="223" t="s">
        <v>603</v>
      </c>
      <c r="F74" s="223">
        <v>300</v>
      </c>
      <c r="G74" s="223">
        <v>190</v>
      </c>
      <c r="H74" s="223">
        <v>470</v>
      </c>
      <c r="I74" s="218" t="s">
        <v>945</v>
      </c>
      <c r="J74" s="319" t="s">
        <v>820</v>
      </c>
      <c r="K74" s="320">
        <f>H74-F74</f>
        <v>170</v>
      </c>
      <c r="L74" s="321">
        <v>50</v>
      </c>
      <c r="M74" s="235">
        <f t="shared" ref="M74:M75" si="63">(K74*N74)-L74</f>
        <v>2500</v>
      </c>
      <c r="N74" s="234">
        <v>15</v>
      </c>
      <c r="O74" s="102" t="s">
        <v>594</v>
      </c>
      <c r="P74" s="236">
        <v>45265</v>
      </c>
      <c r="Q74" s="273"/>
      <c r="R74" s="140"/>
      <c r="S74" s="55" t="s">
        <v>1084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41"/>
      <c r="AH74" s="142"/>
      <c r="AI74" s="140"/>
      <c r="AJ74" s="140"/>
      <c r="AK74" s="141"/>
      <c r="AL74" s="141"/>
      <c r="AM74" s="141"/>
    </row>
    <row r="75" spans="1:39" ht="12.75" customHeight="1">
      <c r="A75" s="313">
        <v>5</v>
      </c>
      <c r="B75" s="314">
        <v>45265</v>
      </c>
      <c r="C75" s="315"/>
      <c r="D75" s="315" t="s">
        <v>949</v>
      </c>
      <c r="E75" s="313" t="s">
        <v>603</v>
      </c>
      <c r="F75" s="313">
        <v>29</v>
      </c>
      <c r="G75" s="313">
        <v>0</v>
      </c>
      <c r="H75" s="313">
        <v>0</v>
      </c>
      <c r="I75" s="316" t="s">
        <v>950</v>
      </c>
      <c r="J75" s="318" t="s">
        <v>971</v>
      </c>
      <c r="K75" s="317">
        <f>H75-F75</f>
        <v>-29</v>
      </c>
      <c r="L75" s="309">
        <v>50</v>
      </c>
      <c r="M75" s="310">
        <f t="shared" si="63"/>
        <v>-1210</v>
      </c>
      <c r="N75" s="308">
        <v>40</v>
      </c>
      <c r="O75" s="311" t="s">
        <v>604</v>
      </c>
      <c r="P75" s="312">
        <v>45266</v>
      </c>
      <c r="Q75" s="273"/>
      <c r="R75" s="140"/>
      <c r="S75" s="55" t="s">
        <v>1083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41"/>
      <c r="AH75" s="142"/>
      <c r="AI75" s="140"/>
      <c r="AJ75" s="140"/>
      <c r="AK75" s="141"/>
      <c r="AL75" s="141"/>
      <c r="AM75" s="141"/>
    </row>
    <row r="76" spans="1:39" ht="12.75" customHeight="1">
      <c r="A76" s="223">
        <v>6</v>
      </c>
      <c r="B76" s="277">
        <v>45265</v>
      </c>
      <c r="C76" s="251"/>
      <c r="D76" s="251" t="s">
        <v>956</v>
      </c>
      <c r="E76" s="223" t="s">
        <v>603</v>
      </c>
      <c r="F76" s="223">
        <v>54</v>
      </c>
      <c r="G76" s="223">
        <v>18</v>
      </c>
      <c r="H76" s="223">
        <v>79</v>
      </c>
      <c r="I76" s="218" t="s">
        <v>957</v>
      </c>
      <c r="J76" s="319" t="s">
        <v>761</v>
      </c>
      <c r="K76" s="320">
        <f>H76-F76</f>
        <v>25</v>
      </c>
      <c r="L76" s="321">
        <v>50</v>
      </c>
      <c r="M76" s="235">
        <f t="shared" ref="M76" si="64">(K76*N76)-L76</f>
        <v>1200</v>
      </c>
      <c r="N76" s="234">
        <v>50</v>
      </c>
      <c r="O76" s="102" t="s">
        <v>594</v>
      </c>
      <c r="P76" s="236">
        <v>45265</v>
      </c>
      <c r="Q76" s="273"/>
      <c r="R76" s="140"/>
      <c r="S76" s="55" t="s">
        <v>1084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41"/>
      <c r="AH76" s="142"/>
      <c r="AI76" s="140"/>
      <c r="AJ76" s="140"/>
      <c r="AK76" s="141"/>
      <c r="AL76" s="141"/>
      <c r="AM76" s="141"/>
    </row>
    <row r="77" spans="1:39" ht="12.75" customHeight="1">
      <c r="A77" s="374">
        <v>7</v>
      </c>
      <c r="B77" s="376">
        <v>45267</v>
      </c>
      <c r="C77" s="315"/>
      <c r="D77" s="315" t="s">
        <v>976</v>
      </c>
      <c r="E77" s="313" t="s">
        <v>603</v>
      </c>
      <c r="F77" s="313">
        <v>325</v>
      </c>
      <c r="G77" s="313"/>
      <c r="H77" s="313">
        <v>90</v>
      </c>
      <c r="I77" s="316"/>
      <c r="J77" s="378" t="s">
        <v>992</v>
      </c>
      <c r="K77" s="313">
        <f>H77-F77</f>
        <v>-235</v>
      </c>
      <c r="L77" s="328">
        <v>50</v>
      </c>
      <c r="M77" s="368">
        <f>(160*-15)-100</f>
        <v>-2500</v>
      </c>
      <c r="N77" s="313">
        <v>15</v>
      </c>
      <c r="O77" s="370" t="s">
        <v>604</v>
      </c>
      <c r="P77" s="372">
        <v>45268</v>
      </c>
      <c r="Q77" s="273"/>
      <c r="R77" s="140"/>
      <c r="S77" s="55" t="s">
        <v>1084</v>
      </c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41"/>
      <c r="AH77" s="142"/>
      <c r="AI77" s="140"/>
      <c r="AJ77" s="140"/>
      <c r="AK77" s="141"/>
      <c r="AL77" s="141"/>
      <c r="AM77" s="141"/>
    </row>
    <row r="78" spans="1:39" ht="12.75" customHeight="1">
      <c r="A78" s="375"/>
      <c r="B78" s="377"/>
      <c r="C78" s="315"/>
      <c r="D78" s="315" t="s">
        <v>977</v>
      </c>
      <c r="E78" s="313" t="s">
        <v>942</v>
      </c>
      <c r="F78" s="313">
        <v>165</v>
      </c>
      <c r="G78" s="313"/>
      <c r="H78" s="313">
        <v>90</v>
      </c>
      <c r="I78" s="316"/>
      <c r="J78" s="379"/>
      <c r="K78" s="317">
        <f>F78-H78</f>
        <v>75</v>
      </c>
      <c r="L78" s="309">
        <v>50</v>
      </c>
      <c r="M78" s="369"/>
      <c r="N78" s="308">
        <v>15</v>
      </c>
      <c r="O78" s="371"/>
      <c r="P78" s="373"/>
      <c r="Q78" s="273"/>
      <c r="R78" s="140"/>
      <c r="S78" s="55" t="s">
        <v>1084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41"/>
      <c r="AH78" s="142"/>
      <c r="AI78" s="140"/>
      <c r="AJ78" s="140"/>
      <c r="AK78" s="141"/>
      <c r="AL78" s="141"/>
      <c r="AM78" s="141"/>
    </row>
    <row r="79" spans="1:39" ht="12.75" customHeight="1">
      <c r="A79" s="223">
        <v>8</v>
      </c>
      <c r="B79" s="277">
        <v>45267</v>
      </c>
      <c r="C79" s="251"/>
      <c r="D79" s="251" t="s">
        <v>978</v>
      </c>
      <c r="E79" s="223" t="s">
        <v>603</v>
      </c>
      <c r="F79" s="223">
        <v>40</v>
      </c>
      <c r="G79" s="223">
        <v>8</v>
      </c>
      <c r="H79" s="223">
        <v>60</v>
      </c>
      <c r="I79" s="218" t="s">
        <v>979</v>
      </c>
      <c r="J79" s="319" t="s">
        <v>980</v>
      </c>
      <c r="K79" s="320">
        <f>H79-F79</f>
        <v>20</v>
      </c>
      <c r="L79" s="321">
        <v>50</v>
      </c>
      <c r="M79" s="235">
        <f t="shared" ref="M79" si="65">(K79*N79)-L79</f>
        <v>950</v>
      </c>
      <c r="N79" s="234">
        <v>50</v>
      </c>
      <c r="O79" s="102" t="s">
        <v>594</v>
      </c>
      <c r="P79" s="236">
        <v>45267</v>
      </c>
      <c r="Q79" s="273"/>
      <c r="R79" s="140"/>
      <c r="S79" s="55" t="s">
        <v>1083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41"/>
      <c r="AH79" s="142"/>
      <c r="AI79" s="140"/>
      <c r="AJ79" s="140"/>
      <c r="AK79" s="141"/>
      <c r="AL79" s="141"/>
      <c r="AM79" s="141"/>
    </row>
    <row r="80" spans="1:39" ht="12.75" customHeight="1">
      <c r="A80" s="223">
        <v>9</v>
      </c>
      <c r="B80" s="277">
        <v>45272</v>
      </c>
      <c r="C80" s="251"/>
      <c r="D80" s="251" t="s">
        <v>1025</v>
      </c>
      <c r="E80" s="223" t="s">
        <v>603</v>
      </c>
      <c r="F80" s="223">
        <v>14</v>
      </c>
      <c r="G80" s="223">
        <v>0</v>
      </c>
      <c r="H80" s="223">
        <v>29</v>
      </c>
      <c r="I80" s="218" t="s">
        <v>1026</v>
      </c>
      <c r="J80" s="319" t="s">
        <v>1027</v>
      </c>
      <c r="K80" s="320">
        <f>H80-F80</f>
        <v>15</v>
      </c>
      <c r="L80" s="321">
        <v>50</v>
      </c>
      <c r="M80" s="235">
        <f t="shared" ref="M80" si="66">(K80*N80)-L80</f>
        <v>550</v>
      </c>
      <c r="N80" s="234">
        <v>40</v>
      </c>
      <c r="O80" s="102" t="s">
        <v>594</v>
      </c>
      <c r="P80" s="236">
        <v>45272</v>
      </c>
      <c r="Q80" s="273"/>
      <c r="R80" s="140"/>
      <c r="S80" s="55" t="s">
        <v>1083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41"/>
      <c r="AH80" s="142"/>
      <c r="AI80" s="140"/>
      <c r="AJ80" s="140"/>
      <c r="AK80" s="141"/>
      <c r="AL80" s="141"/>
      <c r="AM80" s="141"/>
    </row>
    <row r="81" spans="1:39" ht="12.75" customHeight="1">
      <c r="A81" s="353">
        <v>10</v>
      </c>
      <c r="B81" s="355">
        <v>45272</v>
      </c>
      <c r="C81" s="274"/>
      <c r="D81" s="274" t="s">
        <v>1031</v>
      </c>
      <c r="E81" s="220" t="s">
        <v>603</v>
      </c>
      <c r="F81" s="220" t="s">
        <v>1033</v>
      </c>
      <c r="G81" s="220"/>
      <c r="H81" s="220"/>
      <c r="I81" s="222"/>
      <c r="J81" s="357" t="s">
        <v>592</v>
      </c>
      <c r="K81" s="220"/>
      <c r="L81" s="294"/>
      <c r="M81" s="296"/>
      <c r="N81" s="220"/>
      <c r="O81" s="222"/>
      <c r="P81" s="367"/>
      <c r="Q81" s="273"/>
      <c r="R81" s="140"/>
      <c r="S81" s="55" t="s">
        <v>1084</v>
      </c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41"/>
      <c r="AH81" s="142"/>
      <c r="AI81" s="140"/>
      <c r="AJ81" s="140"/>
      <c r="AK81" s="141"/>
      <c r="AL81" s="141"/>
      <c r="AM81" s="141"/>
    </row>
    <row r="82" spans="1:39" ht="12.75" customHeight="1">
      <c r="A82" s="354"/>
      <c r="B82" s="356"/>
      <c r="C82" s="274"/>
      <c r="D82" s="274" t="s">
        <v>1032</v>
      </c>
      <c r="E82" s="220" t="s">
        <v>942</v>
      </c>
      <c r="F82" s="220" t="s">
        <v>1034</v>
      </c>
      <c r="G82" s="220"/>
      <c r="H82" s="220"/>
      <c r="I82" s="222"/>
      <c r="J82" s="358"/>
      <c r="K82" s="220"/>
      <c r="L82" s="294"/>
      <c r="M82" s="296"/>
      <c r="N82" s="220"/>
      <c r="O82" s="222"/>
      <c r="P82" s="356"/>
      <c r="Q82" s="273"/>
      <c r="R82" s="140"/>
      <c r="S82" s="55" t="s">
        <v>1084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41"/>
      <c r="AH82" s="142"/>
      <c r="AI82" s="140"/>
      <c r="AJ82" s="140"/>
      <c r="AK82" s="141"/>
      <c r="AL82" s="141"/>
      <c r="AM82" s="141"/>
    </row>
    <row r="83" spans="1:39" ht="12.75" customHeight="1">
      <c r="A83" s="223">
        <v>11</v>
      </c>
      <c r="B83" s="277">
        <v>45273</v>
      </c>
      <c r="C83" s="251"/>
      <c r="D83" s="251" t="s">
        <v>1052</v>
      </c>
      <c r="E83" s="223" t="s">
        <v>603</v>
      </c>
      <c r="F83" s="223">
        <v>42.5</v>
      </c>
      <c r="G83" s="223"/>
      <c r="H83" s="223">
        <v>67.5</v>
      </c>
      <c r="I83" s="218" t="s">
        <v>957</v>
      </c>
      <c r="J83" s="319" t="s">
        <v>761</v>
      </c>
      <c r="K83" s="320">
        <f>H83-F83</f>
        <v>25</v>
      </c>
      <c r="L83" s="321">
        <v>50</v>
      </c>
      <c r="M83" s="235">
        <f t="shared" ref="M83" si="67">(K83*N83)-L83</f>
        <v>325</v>
      </c>
      <c r="N83" s="234">
        <v>15</v>
      </c>
      <c r="O83" s="102" t="s">
        <v>594</v>
      </c>
      <c r="P83" s="236">
        <v>45273</v>
      </c>
      <c r="Q83" s="273"/>
      <c r="R83" s="140"/>
      <c r="S83" s="55" t="s">
        <v>1083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353">
        <v>12</v>
      </c>
      <c r="B84" s="355">
        <v>45275</v>
      </c>
      <c r="C84" s="274"/>
      <c r="D84" s="274" t="s">
        <v>1126</v>
      </c>
      <c r="E84" s="220" t="s">
        <v>603</v>
      </c>
      <c r="F84" s="220" t="s">
        <v>1128</v>
      </c>
      <c r="G84" s="220"/>
      <c r="H84" s="220"/>
      <c r="I84" s="222"/>
      <c r="J84" s="357" t="s">
        <v>592</v>
      </c>
      <c r="K84" s="220"/>
      <c r="L84" s="294"/>
      <c r="M84" s="296"/>
      <c r="N84" s="220"/>
      <c r="O84" s="222"/>
      <c r="P84" s="291"/>
      <c r="Q84" s="273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354"/>
      <c r="B85" s="356"/>
      <c r="C85" s="274"/>
      <c r="D85" s="274" t="s">
        <v>1127</v>
      </c>
      <c r="E85" s="220" t="s">
        <v>942</v>
      </c>
      <c r="F85" s="220" t="s">
        <v>1129</v>
      </c>
      <c r="G85" s="220"/>
      <c r="H85" s="220"/>
      <c r="I85" s="222"/>
      <c r="J85" s="358"/>
      <c r="K85" s="220"/>
      <c r="L85" s="294"/>
      <c r="M85" s="296"/>
      <c r="N85" s="220"/>
      <c r="O85" s="222"/>
      <c r="P85" s="291"/>
      <c r="Q85" s="273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363">
        <v>13</v>
      </c>
      <c r="B86" s="365">
        <v>45275</v>
      </c>
      <c r="C86" s="251"/>
      <c r="D86" s="251" t="s">
        <v>1131</v>
      </c>
      <c r="E86" s="223" t="s">
        <v>603</v>
      </c>
      <c r="F86" s="223">
        <v>13.5</v>
      </c>
      <c r="G86" s="223"/>
      <c r="H86" s="223">
        <v>18.5</v>
      </c>
      <c r="I86" s="218"/>
      <c r="J86" s="359" t="s">
        <v>1134</v>
      </c>
      <c r="K86" s="320">
        <f>H86-F86</f>
        <v>5</v>
      </c>
      <c r="L86" s="321">
        <v>50</v>
      </c>
      <c r="M86" s="361">
        <v>2900</v>
      </c>
      <c r="N86" s="234">
        <v>1500</v>
      </c>
      <c r="O86" s="351" t="s">
        <v>594</v>
      </c>
      <c r="P86" s="349">
        <v>45275</v>
      </c>
      <c r="Q86" s="273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364"/>
      <c r="B87" s="366"/>
      <c r="C87" s="251"/>
      <c r="D87" s="251" t="s">
        <v>1132</v>
      </c>
      <c r="E87" s="223" t="s">
        <v>942</v>
      </c>
      <c r="F87" s="336" t="s">
        <v>1133</v>
      </c>
      <c r="G87" s="223"/>
      <c r="H87" s="223">
        <v>9.5</v>
      </c>
      <c r="I87" s="218"/>
      <c r="J87" s="360"/>
      <c r="K87" s="335">
        <f>F87-H87</f>
        <v>-3</v>
      </c>
      <c r="L87" s="321">
        <v>50</v>
      </c>
      <c r="M87" s="362"/>
      <c r="N87" s="234">
        <v>1500</v>
      </c>
      <c r="O87" s="352"/>
      <c r="P87" s="350"/>
      <c r="Q87" s="273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353">
        <v>14</v>
      </c>
      <c r="B88" s="355">
        <v>45275</v>
      </c>
      <c r="C88" s="274"/>
      <c r="D88" s="274" t="s">
        <v>1135</v>
      </c>
      <c r="E88" s="220" t="s">
        <v>603</v>
      </c>
      <c r="F88" s="220"/>
      <c r="G88" s="220"/>
      <c r="H88" s="220"/>
      <c r="I88" s="222"/>
      <c r="J88" s="357" t="s">
        <v>592</v>
      </c>
      <c r="K88" s="220"/>
      <c r="L88" s="294"/>
      <c r="M88" s="296"/>
      <c r="N88" s="220"/>
      <c r="O88" s="222"/>
      <c r="P88" s="291"/>
      <c r="Q88" s="273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354"/>
      <c r="B89" s="356"/>
      <c r="C89" s="274"/>
      <c r="D89" s="274" t="s">
        <v>1136</v>
      </c>
      <c r="E89" s="220" t="s">
        <v>942</v>
      </c>
      <c r="F89" s="220"/>
      <c r="G89" s="220"/>
      <c r="H89" s="220"/>
      <c r="I89" s="222"/>
      <c r="J89" s="358"/>
      <c r="K89" s="220"/>
      <c r="L89" s="294"/>
      <c r="M89" s="296"/>
      <c r="N89" s="220"/>
      <c r="O89" s="222"/>
      <c r="P89" s="291"/>
      <c r="Q89" s="273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334"/>
      <c r="B90" s="333"/>
      <c r="C90" s="274"/>
      <c r="D90" s="274"/>
      <c r="E90" s="220"/>
      <c r="F90" s="220"/>
      <c r="G90" s="220"/>
      <c r="H90" s="220"/>
      <c r="I90" s="222"/>
      <c r="J90" s="332"/>
      <c r="K90" s="220"/>
      <c r="L90" s="294"/>
      <c r="M90" s="296"/>
      <c r="N90" s="220"/>
      <c r="O90" s="222"/>
      <c r="P90" s="291"/>
      <c r="Q90" s="273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220"/>
      <c r="B91" s="291"/>
      <c r="C91" s="274"/>
      <c r="D91" s="274"/>
      <c r="E91" s="220"/>
      <c r="F91" s="220"/>
      <c r="G91" s="220"/>
      <c r="H91" s="220"/>
      <c r="I91" s="222"/>
      <c r="J91" s="222"/>
      <c r="K91" s="220"/>
      <c r="L91" s="294"/>
      <c r="M91" s="296"/>
      <c r="N91" s="220"/>
      <c r="O91" s="222"/>
      <c r="P91" s="291"/>
      <c r="Q91" s="273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38.25" customHeight="1">
      <c r="A92" s="93" t="s">
        <v>615</v>
      </c>
      <c r="B92" s="148"/>
      <c r="C92" s="148"/>
      <c r="D92" s="149"/>
      <c r="E92" s="129"/>
      <c r="F92" s="6"/>
      <c r="G92" s="6"/>
      <c r="H92" s="130"/>
      <c r="I92" s="150"/>
      <c r="J92" s="1"/>
      <c r="K92" s="6"/>
      <c r="L92" s="6"/>
      <c r="M92" s="6"/>
      <c r="N92" s="1"/>
      <c r="O92" s="1"/>
      <c r="R92" s="1"/>
      <c r="S92" s="6"/>
      <c r="T92" s="1"/>
      <c r="U92" s="1"/>
      <c r="V92" s="1"/>
      <c r="W92" s="1"/>
      <c r="X92" s="1"/>
      <c r="Y92" s="6"/>
      <c r="Z92" s="1"/>
      <c r="AA92" s="1"/>
      <c r="AB92" s="1"/>
      <c r="AC92" s="1"/>
      <c r="AD92" s="1"/>
      <c r="AE92" s="6"/>
      <c r="AF92" s="1"/>
      <c r="AG92" s="1"/>
      <c r="AH92" s="1"/>
      <c r="AI92" s="1"/>
      <c r="AJ92" s="1"/>
      <c r="AK92" s="6"/>
      <c r="AL92" s="1"/>
    </row>
    <row r="93" spans="1:39" ht="38.25">
      <c r="A93" s="94" t="s">
        <v>16</v>
      </c>
      <c r="B93" s="95" t="s">
        <v>566</v>
      </c>
      <c r="C93" s="95"/>
      <c r="D93" s="96" t="s">
        <v>578</v>
      </c>
      <c r="E93" s="95" t="s">
        <v>579</v>
      </c>
      <c r="F93" s="95" t="s">
        <v>580</v>
      </c>
      <c r="G93" s="95" t="s">
        <v>581</v>
      </c>
      <c r="H93" s="95" t="s">
        <v>582</v>
      </c>
      <c r="I93" s="95" t="s">
        <v>583</v>
      </c>
      <c r="J93" s="94" t="s">
        <v>584</v>
      </c>
      <c r="K93" s="133" t="s">
        <v>602</v>
      </c>
      <c r="L93" s="134" t="s">
        <v>586</v>
      </c>
      <c r="M93" s="97" t="s">
        <v>587</v>
      </c>
      <c r="N93" s="95" t="s">
        <v>588</v>
      </c>
      <c r="O93" s="96" t="s">
        <v>589</v>
      </c>
      <c r="P93" s="231" t="s">
        <v>590</v>
      </c>
      <c r="Q93" s="233" t="s">
        <v>880</v>
      </c>
      <c r="R93" s="37"/>
      <c r="S93" s="6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14.25" customHeight="1">
      <c r="A94" s="98">
        <v>1</v>
      </c>
      <c r="B94" s="99">
        <v>45252</v>
      </c>
      <c r="C94" s="143"/>
      <c r="D94" s="143" t="s">
        <v>365</v>
      </c>
      <c r="E94" s="98" t="s">
        <v>591</v>
      </c>
      <c r="F94" s="98" t="s">
        <v>899</v>
      </c>
      <c r="G94" s="98">
        <v>2480</v>
      </c>
      <c r="H94" s="98"/>
      <c r="I94" s="98" t="s">
        <v>900</v>
      </c>
      <c r="J94" s="100" t="s">
        <v>592</v>
      </c>
      <c r="K94" s="100"/>
      <c r="L94" s="101"/>
      <c r="M94" s="298"/>
      <c r="N94" s="295"/>
      <c r="O94" s="299"/>
      <c r="P94" s="224">
        <f>VLOOKUP(D94,'MidCap Intra'!$B$11:$C$568,2,0)</f>
        <v>2722.05</v>
      </c>
      <c r="Q94" s="221"/>
      <c r="R94" s="37"/>
      <c r="S94" s="37" t="s">
        <v>593</v>
      </c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14.25" customHeight="1">
      <c r="A95" s="98">
        <v>2</v>
      </c>
      <c r="B95" s="99">
        <v>45261</v>
      </c>
      <c r="C95" s="143"/>
      <c r="D95" s="143" t="s">
        <v>406</v>
      </c>
      <c r="E95" s="98" t="s">
        <v>591</v>
      </c>
      <c r="F95" s="98" t="s">
        <v>923</v>
      </c>
      <c r="G95" s="98">
        <v>477</v>
      </c>
      <c r="H95" s="98"/>
      <c r="I95" s="98" t="s">
        <v>924</v>
      </c>
      <c r="J95" s="100" t="s">
        <v>592</v>
      </c>
      <c r="K95" s="100"/>
      <c r="L95" s="297"/>
      <c r="M95" s="228"/>
      <c r="N95" s="222"/>
      <c r="O95" s="229"/>
      <c r="P95" s="224">
        <f>VLOOKUP(D95,'MidCap Intra'!$B$11:$C$568,2,0)</f>
        <v>536.70000000000005</v>
      </c>
      <c r="Q95" s="221"/>
      <c r="R95" s="37"/>
      <c r="S95" s="37" t="s">
        <v>593</v>
      </c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</row>
    <row r="96" spans="1:39" ht="14.25" customHeight="1">
      <c r="A96" s="98">
        <v>3</v>
      </c>
      <c r="B96" s="99">
        <v>45271</v>
      </c>
      <c r="C96" s="143"/>
      <c r="D96" s="143" t="s">
        <v>447</v>
      </c>
      <c r="E96" s="98" t="s">
        <v>591</v>
      </c>
      <c r="F96" s="98" t="s">
        <v>1018</v>
      </c>
      <c r="G96" s="98">
        <v>390</v>
      </c>
      <c r="H96" s="98"/>
      <c r="I96" s="98" t="s">
        <v>999</v>
      </c>
      <c r="J96" s="100" t="s">
        <v>592</v>
      </c>
      <c r="K96" s="100"/>
      <c r="L96" s="297"/>
      <c r="M96" s="228"/>
      <c r="N96" s="222"/>
      <c r="O96" s="229"/>
      <c r="P96" s="224">
        <f>VLOOKUP(D96,'MidCap Intra'!$B$11:$C$568,2,0)</f>
        <v>477.95</v>
      </c>
      <c r="Q96" s="221"/>
      <c r="R96" s="37"/>
      <c r="S96" s="37" t="s">
        <v>593</v>
      </c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</row>
    <row r="97" spans="1:39" ht="14.25" customHeight="1">
      <c r="A97" s="98"/>
      <c r="B97" s="99"/>
      <c r="C97" s="143"/>
      <c r="D97" s="143"/>
      <c r="E97" s="98"/>
      <c r="F97" s="98"/>
      <c r="G97" s="98"/>
      <c r="H97" s="98"/>
      <c r="I97" s="98"/>
      <c r="J97" s="100"/>
      <c r="K97" s="100"/>
      <c r="L97" s="297"/>
      <c r="M97" s="228"/>
      <c r="N97" s="222"/>
      <c r="O97" s="229"/>
      <c r="P97" s="221"/>
      <c r="Q97" s="221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</row>
    <row r="98" spans="1:39" ht="12.75" customHeight="1">
      <c r="A98" s="98"/>
      <c r="B98" s="99"/>
      <c r="C98" s="143"/>
      <c r="D98" s="143"/>
      <c r="E98" s="98"/>
      <c r="F98" s="98"/>
      <c r="G98" s="98"/>
      <c r="H98" s="98"/>
      <c r="I98" s="98"/>
      <c r="J98" s="100"/>
      <c r="K98" s="100"/>
      <c r="L98" s="297"/>
      <c r="M98" s="300"/>
      <c r="N98" s="222"/>
      <c r="O98" s="222"/>
      <c r="P98" s="221"/>
      <c r="Q98" s="221"/>
      <c r="S98" s="6"/>
      <c r="T98" s="1"/>
      <c r="U98" s="1"/>
      <c r="V98" s="1"/>
      <c r="W98" s="1"/>
      <c r="X98" s="1"/>
      <c r="Y98" s="1"/>
      <c r="Z98" s="1"/>
    </row>
    <row r="99" spans="1:39" ht="12.75" customHeight="1">
      <c r="A99" s="115" t="s">
        <v>595</v>
      </c>
      <c r="B99" s="115"/>
      <c r="C99" s="115"/>
      <c r="D99" s="115"/>
      <c r="E99" s="37"/>
      <c r="F99" s="122" t="s">
        <v>597</v>
      </c>
      <c r="G99" s="55"/>
      <c r="H99" s="55"/>
      <c r="I99" s="55"/>
      <c r="J99" s="6"/>
      <c r="K99" s="135"/>
      <c r="L99" s="136"/>
      <c r="M99" s="6"/>
      <c r="N99" s="105"/>
      <c r="O99" s="15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39" ht="12.75" customHeight="1">
      <c r="A100" s="121" t="s">
        <v>596</v>
      </c>
      <c r="B100" s="115"/>
      <c r="C100" s="115"/>
      <c r="D100" s="115"/>
      <c r="E100" s="6"/>
      <c r="F100" s="122" t="s">
        <v>600</v>
      </c>
      <c r="G100" s="6"/>
      <c r="H100" s="6" t="s">
        <v>617</v>
      </c>
      <c r="I100" s="6"/>
      <c r="J100" s="1"/>
      <c r="K100" s="6"/>
      <c r="L100" s="6"/>
      <c r="M100" s="6"/>
      <c r="N100" s="1"/>
      <c r="O100" s="1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39" ht="12.75" customHeight="1">
      <c r="A101" s="121"/>
      <c r="B101" s="115"/>
      <c r="C101" s="115"/>
      <c r="D101" s="115"/>
      <c r="E101" s="6"/>
      <c r="F101" s="122"/>
      <c r="G101" s="6"/>
      <c r="H101" s="6"/>
      <c r="I101" s="6"/>
      <c r="J101" s="1"/>
      <c r="K101" s="6"/>
      <c r="L101" s="6"/>
      <c r="M101" s="6"/>
      <c r="N101" s="1"/>
      <c r="O101" s="1"/>
      <c r="R101" s="1"/>
      <c r="S101" s="55"/>
      <c r="T101" s="1"/>
      <c r="U101" s="1"/>
      <c r="V101" s="1"/>
      <c r="W101" s="1"/>
      <c r="X101" s="1"/>
      <c r="Y101" s="1"/>
      <c r="Z101" s="1"/>
      <c r="AA101" s="1"/>
    </row>
    <row r="102" spans="1:39" ht="12.75" customHeight="1">
      <c r="A102" s="121"/>
      <c r="B102" s="115"/>
      <c r="C102" s="115"/>
      <c r="D102" s="115"/>
      <c r="E102" s="6"/>
      <c r="F102" s="122"/>
      <c r="G102" s="55"/>
      <c r="H102" s="37"/>
      <c r="I102" s="55"/>
      <c r="J102" s="6"/>
      <c r="K102" s="135"/>
      <c r="L102" s="136"/>
      <c r="M102" s="6"/>
      <c r="N102" s="105"/>
      <c r="O102" s="137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39" ht="12.75" customHeight="1">
      <c r="A103" s="121"/>
      <c r="B103" s="115"/>
      <c r="C103" s="115"/>
      <c r="D103" s="115"/>
      <c r="E103" s="6"/>
      <c r="F103" s="122"/>
      <c r="G103" s="55"/>
      <c r="H103" s="37"/>
      <c r="I103" s="55"/>
      <c r="J103" s="6"/>
      <c r="K103" s="135"/>
      <c r="L103" s="136"/>
      <c r="M103" s="6"/>
      <c r="N103" s="105"/>
      <c r="O103" s="137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39" ht="12.75" customHeight="1">
      <c r="A104" s="121"/>
      <c r="B104" s="115"/>
      <c r="C104" s="115"/>
      <c r="D104" s="115"/>
      <c r="E104" s="6"/>
      <c r="F104" s="122"/>
      <c r="G104" s="55"/>
      <c r="H104" s="37"/>
      <c r="I104" s="55"/>
      <c r="J104" s="6"/>
      <c r="K104" s="135"/>
      <c r="L104" s="136"/>
      <c r="M104" s="6"/>
      <c r="N104" s="105"/>
      <c r="O104" s="137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39" ht="12.75" customHeight="1">
      <c r="A105" s="121"/>
      <c r="B105" s="115"/>
      <c r="C105" s="115"/>
      <c r="D105" s="115"/>
      <c r="E105" s="6"/>
      <c r="F105" s="122"/>
      <c r="G105" s="55"/>
      <c r="H105" s="37"/>
      <c r="I105" s="55"/>
      <c r="J105" s="6"/>
      <c r="K105" s="135"/>
      <c r="L105" s="136"/>
      <c r="M105" s="6"/>
      <c r="N105" s="105"/>
      <c r="O105" s="137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39" ht="12.75" customHeight="1">
      <c r="A106" s="121"/>
      <c r="B106" s="115"/>
      <c r="C106" s="115"/>
      <c r="D106" s="115"/>
      <c r="E106" s="6"/>
      <c r="F106" s="122"/>
      <c r="G106" s="55"/>
      <c r="H106" s="37"/>
      <c r="I106" s="55"/>
      <c r="J106" s="6"/>
      <c r="K106" s="135"/>
      <c r="L106" s="136"/>
      <c r="M106" s="6"/>
      <c r="N106" s="105"/>
      <c r="O106" s="137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39" ht="12.75" customHeight="1">
      <c r="A107" s="121"/>
      <c r="B107" s="115"/>
      <c r="C107" s="115"/>
      <c r="D107" s="115"/>
      <c r="E107" s="6"/>
      <c r="F107" s="122"/>
      <c r="G107" s="55"/>
      <c r="H107" s="37"/>
      <c r="I107" s="55"/>
      <c r="J107" s="6"/>
      <c r="K107" s="135"/>
      <c r="L107" s="136"/>
      <c r="M107" s="6"/>
      <c r="N107" s="105"/>
      <c r="O107" s="137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39" ht="12.75" customHeight="1">
      <c r="A108" s="55"/>
      <c r="B108" s="104"/>
      <c r="C108" s="104"/>
      <c r="D108" s="37"/>
      <c r="E108" s="55"/>
      <c r="F108" s="55"/>
      <c r="G108" s="55"/>
      <c r="H108" s="37"/>
      <c r="I108" s="55"/>
      <c r="J108" s="6"/>
      <c r="K108" s="135"/>
      <c r="L108" s="136"/>
      <c r="M108" s="6"/>
      <c r="N108" s="105"/>
      <c r="O108" s="137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39" ht="38.25" customHeight="1">
      <c r="A109" s="37"/>
      <c r="B109" s="152" t="s">
        <v>618</v>
      </c>
      <c r="C109" s="152"/>
      <c r="D109" s="152"/>
      <c r="E109" s="152"/>
      <c r="F109" s="6"/>
      <c r="G109" s="6"/>
      <c r="H109" s="131"/>
      <c r="I109" s="6"/>
      <c r="J109" s="131"/>
      <c r="K109" s="132"/>
      <c r="L109" s="6"/>
      <c r="M109" s="6"/>
      <c r="N109" s="1"/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39" ht="12.75" customHeight="1">
      <c r="A110" s="94" t="s">
        <v>16</v>
      </c>
      <c r="B110" s="95" t="s">
        <v>566</v>
      </c>
      <c r="C110" s="95"/>
      <c r="D110" s="96" t="s">
        <v>578</v>
      </c>
      <c r="E110" s="95" t="s">
        <v>579</v>
      </c>
      <c r="F110" s="95" t="s">
        <v>580</v>
      </c>
      <c r="G110" s="95" t="s">
        <v>619</v>
      </c>
      <c r="H110" s="95" t="s">
        <v>620</v>
      </c>
      <c r="I110" s="95" t="s">
        <v>583</v>
      </c>
      <c r="J110" s="153" t="s">
        <v>584</v>
      </c>
      <c r="K110" s="95" t="s">
        <v>585</v>
      </c>
      <c r="L110" s="95" t="s">
        <v>621</v>
      </c>
      <c r="M110" s="95" t="s">
        <v>588</v>
      </c>
      <c r="N110" s="96" t="s">
        <v>589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39" ht="12.75" customHeight="1">
      <c r="A111" s="154">
        <v>1</v>
      </c>
      <c r="B111" s="155">
        <v>41579</v>
      </c>
      <c r="C111" s="155"/>
      <c r="D111" s="156" t="s">
        <v>622</v>
      </c>
      <c r="E111" s="157" t="s">
        <v>591</v>
      </c>
      <c r="F111" s="158">
        <v>82</v>
      </c>
      <c r="G111" s="157" t="s">
        <v>623</v>
      </c>
      <c r="H111" s="157">
        <v>100</v>
      </c>
      <c r="I111" s="159">
        <v>100</v>
      </c>
      <c r="J111" s="160" t="s">
        <v>624</v>
      </c>
      <c r="K111" s="161">
        <f t="shared" ref="K111:K163" si="68">H111-F111</f>
        <v>18</v>
      </c>
      <c r="L111" s="162">
        <f t="shared" ref="L111:L163" si="69">K111/F111</f>
        <v>0.21951219512195122</v>
      </c>
      <c r="M111" s="157" t="s">
        <v>594</v>
      </c>
      <c r="N111" s="163">
        <v>42657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39" ht="12.75" customHeight="1">
      <c r="A112" s="154">
        <v>2</v>
      </c>
      <c r="B112" s="155">
        <v>41794</v>
      </c>
      <c r="C112" s="155"/>
      <c r="D112" s="156" t="s">
        <v>625</v>
      </c>
      <c r="E112" s="157" t="s">
        <v>603</v>
      </c>
      <c r="F112" s="158">
        <v>257</v>
      </c>
      <c r="G112" s="157" t="s">
        <v>623</v>
      </c>
      <c r="H112" s="157">
        <v>300</v>
      </c>
      <c r="I112" s="159">
        <v>300</v>
      </c>
      <c r="J112" s="160" t="s">
        <v>624</v>
      </c>
      <c r="K112" s="161">
        <f t="shared" si="68"/>
        <v>43</v>
      </c>
      <c r="L112" s="162">
        <f t="shared" si="69"/>
        <v>0.16731517509727625</v>
      </c>
      <c r="M112" s="157" t="s">
        <v>594</v>
      </c>
      <c r="N112" s="163">
        <v>41822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3</v>
      </c>
      <c r="B113" s="155">
        <v>41828</v>
      </c>
      <c r="C113" s="155"/>
      <c r="D113" s="156" t="s">
        <v>626</v>
      </c>
      <c r="E113" s="157" t="s">
        <v>603</v>
      </c>
      <c r="F113" s="158">
        <v>393</v>
      </c>
      <c r="G113" s="157" t="s">
        <v>623</v>
      </c>
      <c r="H113" s="157">
        <v>468</v>
      </c>
      <c r="I113" s="159">
        <v>468</v>
      </c>
      <c r="J113" s="160" t="s">
        <v>624</v>
      </c>
      <c r="K113" s="161">
        <f t="shared" si="68"/>
        <v>75</v>
      </c>
      <c r="L113" s="162">
        <f t="shared" si="69"/>
        <v>0.19083969465648856</v>
      </c>
      <c r="M113" s="157" t="s">
        <v>594</v>
      </c>
      <c r="N113" s="163">
        <v>41863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4">
        <v>4</v>
      </c>
      <c r="B114" s="155">
        <v>41857</v>
      </c>
      <c r="C114" s="155"/>
      <c r="D114" s="156" t="s">
        <v>627</v>
      </c>
      <c r="E114" s="157" t="s">
        <v>603</v>
      </c>
      <c r="F114" s="158">
        <v>205</v>
      </c>
      <c r="G114" s="157" t="s">
        <v>623</v>
      </c>
      <c r="H114" s="157">
        <v>275</v>
      </c>
      <c r="I114" s="159">
        <v>250</v>
      </c>
      <c r="J114" s="160" t="s">
        <v>624</v>
      </c>
      <c r="K114" s="161">
        <f t="shared" si="68"/>
        <v>70</v>
      </c>
      <c r="L114" s="162">
        <f t="shared" si="69"/>
        <v>0.34146341463414637</v>
      </c>
      <c r="M114" s="157" t="s">
        <v>594</v>
      </c>
      <c r="N114" s="163">
        <v>41962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5</v>
      </c>
      <c r="B115" s="155">
        <v>41886</v>
      </c>
      <c r="C115" s="155"/>
      <c r="D115" s="156" t="s">
        <v>628</v>
      </c>
      <c r="E115" s="157" t="s">
        <v>603</v>
      </c>
      <c r="F115" s="158">
        <v>162</v>
      </c>
      <c r="G115" s="157" t="s">
        <v>623</v>
      </c>
      <c r="H115" s="157">
        <v>190</v>
      </c>
      <c r="I115" s="159">
        <v>190</v>
      </c>
      <c r="J115" s="160" t="s">
        <v>624</v>
      </c>
      <c r="K115" s="161">
        <f t="shared" si="68"/>
        <v>28</v>
      </c>
      <c r="L115" s="162">
        <f t="shared" si="69"/>
        <v>0.1728395061728395</v>
      </c>
      <c r="M115" s="157" t="s">
        <v>594</v>
      </c>
      <c r="N115" s="163">
        <v>42006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6</v>
      </c>
      <c r="B116" s="155">
        <v>41886</v>
      </c>
      <c r="C116" s="155"/>
      <c r="D116" s="156" t="s">
        <v>629</v>
      </c>
      <c r="E116" s="157" t="s">
        <v>603</v>
      </c>
      <c r="F116" s="158">
        <v>75</v>
      </c>
      <c r="G116" s="157" t="s">
        <v>623</v>
      </c>
      <c r="H116" s="157">
        <v>91.5</v>
      </c>
      <c r="I116" s="159" t="s">
        <v>616</v>
      </c>
      <c r="J116" s="160" t="s">
        <v>630</v>
      </c>
      <c r="K116" s="161">
        <f t="shared" si="68"/>
        <v>16.5</v>
      </c>
      <c r="L116" s="162">
        <f t="shared" si="69"/>
        <v>0.22</v>
      </c>
      <c r="M116" s="157" t="s">
        <v>594</v>
      </c>
      <c r="N116" s="163">
        <v>41954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7</v>
      </c>
      <c r="B117" s="155">
        <v>41913</v>
      </c>
      <c r="C117" s="155"/>
      <c r="D117" s="156" t="s">
        <v>631</v>
      </c>
      <c r="E117" s="157" t="s">
        <v>603</v>
      </c>
      <c r="F117" s="158">
        <v>850</v>
      </c>
      <c r="G117" s="157" t="s">
        <v>623</v>
      </c>
      <c r="H117" s="157">
        <v>982.5</v>
      </c>
      <c r="I117" s="159">
        <v>1050</v>
      </c>
      <c r="J117" s="160" t="s">
        <v>632</v>
      </c>
      <c r="K117" s="161">
        <f t="shared" si="68"/>
        <v>132.5</v>
      </c>
      <c r="L117" s="162">
        <f t="shared" si="69"/>
        <v>0.15588235294117647</v>
      </c>
      <c r="M117" s="157" t="s">
        <v>594</v>
      </c>
      <c r="N117" s="163">
        <v>42039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8</v>
      </c>
      <c r="B118" s="155">
        <v>41913</v>
      </c>
      <c r="C118" s="155"/>
      <c r="D118" s="156" t="s">
        <v>633</v>
      </c>
      <c r="E118" s="157" t="s">
        <v>603</v>
      </c>
      <c r="F118" s="158">
        <v>475</v>
      </c>
      <c r="G118" s="157" t="s">
        <v>623</v>
      </c>
      <c r="H118" s="157">
        <v>515</v>
      </c>
      <c r="I118" s="159">
        <v>600</v>
      </c>
      <c r="J118" s="160" t="s">
        <v>634</v>
      </c>
      <c r="K118" s="161">
        <f t="shared" si="68"/>
        <v>40</v>
      </c>
      <c r="L118" s="162">
        <f t="shared" si="69"/>
        <v>8.4210526315789472E-2</v>
      </c>
      <c r="M118" s="157" t="s">
        <v>594</v>
      </c>
      <c r="N118" s="163">
        <v>41939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9</v>
      </c>
      <c r="B119" s="155">
        <v>41913</v>
      </c>
      <c r="C119" s="155"/>
      <c r="D119" s="156" t="s">
        <v>635</v>
      </c>
      <c r="E119" s="157" t="s">
        <v>603</v>
      </c>
      <c r="F119" s="158">
        <v>86</v>
      </c>
      <c r="G119" s="157" t="s">
        <v>623</v>
      </c>
      <c r="H119" s="157">
        <v>99</v>
      </c>
      <c r="I119" s="159">
        <v>140</v>
      </c>
      <c r="J119" s="160" t="s">
        <v>636</v>
      </c>
      <c r="K119" s="161">
        <f t="shared" si="68"/>
        <v>13</v>
      </c>
      <c r="L119" s="162">
        <f t="shared" si="69"/>
        <v>0.15116279069767441</v>
      </c>
      <c r="M119" s="157" t="s">
        <v>594</v>
      </c>
      <c r="N119" s="163">
        <v>41939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10</v>
      </c>
      <c r="B120" s="155">
        <v>41926</v>
      </c>
      <c r="C120" s="155"/>
      <c r="D120" s="156" t="s">
        <v>637</v>
      </c>
      <c r="E120" s="157" t="s">
        <v>603</v>
      </c>
      <c r="F120" s="158">
        <v>496.6</v>
      </c>
      <c r="G120" s="157" t="s">
        <v>623</v>
      </c>
      <c r="H120" s="157">
        <v>621</v>
      </c>
      <c r="I120" s="159">
        <v>580</v>
      </c>
      <c r="J120" s="160" t="s">
        <v>624</v>
      </c>
      <c r="K120" s="161">
        <f t="shared" si="68"/>
        <v>124.39999999999998</v>
      </c>
      <c r="L120" s="162">
        <f t="shared" si="69"/>
        <v>0.25050342327829234</v>
      </c>
      <c r="M120" s="157" t="s">
        <v>594</v>
      </c>
      <c r="N120" s="163">
        <v>42605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11</v>
      </c>
      <c r="B121" s="155">
        <v>41926</v>
      </c>
      <c r="C121" s="155"/>
      <c r="D121" s="156" t="s">
        <v>638</v>
      </c>
      <c r="E121" s="157" t="s">
        <v>603</v>
      </c>
      <c r="F121" s="158">
        <v>2481.9</v>
      </c>
      <c r="G121" s="157" t="s">
        <v>623</v>
      </c>
      <c r="H121" s="157">
        <v>2840</v>
      </c>
      <c r="I121" s="159">
        <v>2870</v>
      </c>
      <c r="J121" s="160" t="s">
        <v>639</v>
      </c>
      <c r="K121" s="161">
        <f t="shared" si="68"/>
        <v>358.09999999999991</v>
      </c>
      <c r="L121" s="162">
        <f t="shared" si="69"/>
        <v>0.14428462065353154</v>
      </c>
      <c r="M121" s="157" t="s">
        <v>594</v>
      </c>
      <c r="N121" s="163">
        <v>42017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4">
        <v>12</v>
      </c>
      <c r="B122" s="155">
        <v>41928</v>
      </c>
      <c r="C122" s="155"/>
      <c r="D122" s="156" t="s">
        <v>640</v>
      </c>
      <c r="E122" s="157" t="s">
        <v>603</v>
      </c>
      <c r="F122" s="158">
        <v>84.5</v>
      </c>
      <c r="G122" s="157" t="s">
        <v>623</v>
      </c>
      <c r="H122" s="157">
        <v>93</v>
      </c>
      <c r="I122" s="159">
        <v>110</v>
      </c>
      <c r="J122" s="160" t="s">
        <v>641</v>
      </c>
      <c r="K122" s="161">
        <f t="shared" si="68"/>
        <v>8.5</v>
      </c>
      <c r="L122" s="162">
        <f t="shared" si="69"/>
        <v>0.10059171597633136</v>
      </c>
      <c r="M122" s="157" t="s">
        <v>594</v>
      </c>
      <c r="N122" s="163">
        <v>41939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13</v>
      </c>
      <c r="B123" s="155">
        <v>41928</v>
      </c>
      <c r="C123" s="155"/>
      <c r="D123" s="156" t="s">
        <v>642</v>
      </c>
      <c r="E123" s="157" t="s">
        <v>603</v>
      </c>
      <c r="F123" s="158">
        <v>401</v>
      </c>
      <c r="G123" s="157" t="s">
        <v>623</v>
      </c>
      <c r="H123" s="157">
        <v>428</v>
      </c>
      <c r="I123" s="159">
        <v>450</v>
      </c>
      <c r="J123" s="160" t="s">
        <v>643</v>
      </c>
      <c r="K123" s="161">
        <f t="shared" si="68"/>
        <v>27</v>
      </c>
      <c r="L123" s="162">
        <f t="shared" si="69"/>
        <v>6.7331670822942641E-2</v>
      </c>
      <c r="M123" s="157" t="s">
        <v>594</v>
      </c>
      <c r="N123" s="163">
        <v>42020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14</v>
      </c>
      <c r="B124" s="155">
        <v>41928</v>
      </c>
      <c r="C124" s="155"/>
      <c r="D124" s="156" t="s">
        <v>644</v>
      </c>
      <c r="E124" s="157" t="s">
        <v>603</v>
      </c>
      <c r="F124" s="158">
        <v>101</v>
      </c>
      <c r="G124" s="157" t="s">
        <v>623</v>
      </c>
      <c r="H124" s="157">
        <v>112</v>
      </c>
      <c r="I124" s="159">
        <v>120</v>
      </c>
      <c r="J124" s="160" t="s">
        <v>645</v>
      </c>
      <c r="K124" s="161">
        <f t="shared" si="68"/>
        <v>11</v>
      </c>
      <c r="L124" s="162">
        <f t="shared" si="69"/>
        <v>0.10891089108910891</v>
      </c>
      <c r="M124" s="157" t="s">
        <v>594</v>
      </c>
      <c r="N124" s="163">
        <v>41939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15</v>
      </c>
      <c r="B125" s="155">
        <v>41954</v>
      </c>
      <c r="C125" s="155"/>
      <c r="D125" s="156" t="s">
        <v>646</v>
      </c>
      <c r="E125" s="157" t="s">
        <v>603</v>
      </c>
      <c r="F125" s="158">
        <v>59</v>
      </c>
      <c r="G125" s="157" t="s">
        <v>623</v>
      </c>
      <c r="H125" s="157">
        <v>76</v>
      </c>
      <c r="I125" s="159">
        <v>76</v>
      </c>
      <c r="J125" s="160" t="s">
        <v>624</v>
      </c>
      <c r="K125" s="161">
        <f t="shared" si="68"/>
        <v>17</v>
      </c>
      <c r="L125" s="162">
        <f t="shared" si="69"/>
        <v>0.28813559322033899</v>
      </c>
      <c r="M125" s="157" t="s">
        <v>594</v>
      </c>
      <c r="N125" s="163">
        <v>43032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16</v>
      </c>
      <c r="B126" s="155">
        <v>41954</v>
      </c>
      <c r="C126" s="155"/>
      <c r="D126" s="156" t="s">
        <v>635</v>
      </c>
      <c r="E126" s="157" t="s">
        <v>603</v>
      </c>
      <c r="F126" s="158">
        <v>99</v>
      </c>
      <c r="G126" s="157" t="s">
        <v>623</v>
      </c>
      <c r="H126" s="157">
        <v>120</v>
      </c>
      <c r="I126" s="159">
        <v>120</v>
      </c>
      <c r="J126" s="160" t="s">
        <v>612</v>
      </c>
      <c r="K126" s="161">
        <f t="shared" si="68"/>
        <v>21</v>
      </c>
      <c r="L126" s="162">
        <f t="shared" si="69"/>
        <v>0.21212121212121213</v>
      </c>
      <c r="M126" s="157" t="s">
        <v>594</v>
      </c>
      <c r="N126" s="163">
        <v>41960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17</v>
      </c>
      <c r="B127" s="155">
        <v>41956</v>
      </c>
      <c r="C127" s="155"/>
      <c r="D127" s="156" t="s">
        <v>647</v>
      </c>
      <c r="E127" s="157" t="s">
        <v>603</v>
      </c>
      <c r="F127" s="158">
        <v>22</v>
      </c>
      <c r="G127" s="157" t="s">
        <v>623</v>
      </c>
      <c r="H127" s="157">
        <v>33.549999999999997</v>
      </c>
      <c r="I127" s="159">
        <v>32</v>
      </c>
      <c r="J127" s="160" t="s">
        <v>648</v>
      </c>
      <c r="K127" s="161">
        <f t="shared" si="68"/>
        <v>11.549999999999997</v>
      </c>
      <c r="L127" s="162">
        <f t="shared" si="69"/>
        <v>0.52499999999999991</v>
      </c>
      <c r="M127" s="157" t="s">
        <v>594</v>
      </c>
      <c r="N127" s="163">
        <v>42188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18</v>
      </c>
      <c r="B128" s="155">
        <v>41976</v>
      </c>
      <c r="C128" s="155"/>
      <c r="D128" s="156" t="s">
        <v>649</v>
      </c>
      <c r="E128" s="157" t="s">
        <v>603</v>
      </c>
      <c r="F128" s="158">
        <v>440</v>
      </c>
      <c r="G128" s="157" t="s">
        <v>623</v>
      </c>
      <c r="H128" s="157">
        <v>520</v>
      </c>
      <c r="I128" s="159">
        <v>520</v>
      </c>
      <c r="J128" s="160" t="s">
        <v>650</v>
      </c>
      <c r="K128" s="161">
        <f t="shared" si="68"/>
        <v>80</v>
      </c>
      <c r="L128" s="162">
        <f t="shared" si="69"/>
        <v>0.18181818181818182</v>
      </c>
      <c r="M128" s="157" t="s">
        <v>594</v>
      </c>
      <c r="N128" s="163">
        <v>42208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19</v>
      </c>
      <c r="B129" s="155">
        <v>41976</v>
      </c>
      <c r="C129" s="155"/>
      <c r="D129" s="156" t="s">
        <v>651</v>
      </c>
      <c r="E129" s="157" t="s">
        <v>603</v>
      </c>
      <c r="F129" s="158">
        <v>360</v>
      </c>
      <c r="G129" s="157" t="s">
        <v>623</v>
      </c>
      <c r="H129" s="157">
        <v>427</v>
      </c>
      <c r="I129" s="159">
        <v>425</v>
      </c>
      <c r="J129" s="160" t="s">
        <v>652</v>
      </c>
      <c r="K129" s="161">
        <f t="shared" si="68"/>
        <v>67</v>
      </c>
      <c r="L129" s="162">
        <f t="shared" si="69"/>
        <v>0.18611111111111112</v>
      </c>
      <c r="M129" s="157" t="s">
        <v>594</v>
      </c>
      <c r="N129" s="163">
        <v>42058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20</v>
      </c>
      <c r="B130" s="155">
        <v>42012</v>
      </c>
      <c r="C130" s="155"/>
      <c r="D130" s="156" t="s">
        <v>653</v>
      </c>
      <c r="E130" s="157" t="s">
        <v>603</v>
      </c>
      <c r="F130" s="158">
        <v>360</v>
      </c>
      <c r="G130" s="157" t="s">
        <v>623</v>
      </c>
      <c r="H130" s="157">
        <v>455</v>
      </c>
      <c r="I130" s="159">
        <v>420</v>
      </c>
      <c r="J130" s="160" t="s">
        <v>654</v>
      </c>
      <c r="K130" s="161">
        <f t="shared" si="68"/>
        <v>95</v>
      </c>
      <c r="L130" s="162">
        <f t="shared" si="69"/>
        <v>0.2638888888888889</v>
      </c>
      <c r="M130" s="157" t="s">
        <v>594</v>
      </c>
      <c r="N130" s="163">
        <v>42024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21</v>
      </c>
      <c r="B131" s="155">
        <v>42012</v>
      </c>
      <c r="C131" s="155"/>
      <c r="D131" s="156" t="s">
        <v>655</v>
      </c>
      <c r="E131" s="157" t="s">
        <v>603</v>
      </c>
      <c r="F131" s="158">
        <v>130</v>
      </c>
      <c r="G131" s="157"/>
      <c r="H131" s="157">
        <v>175.5</v>
      </c>
      <c r="I131" s="159">
        <v>165</v>
      </c>
      <c r="J131" s="160" t="s">
        <v>656</v>
      </c>
      <c r="K131" s="161">
        <f t="shared" si="68"/>
        <v>45.5</v>
      </c>
      <c r="L131" s="162">
        <f t="shared" si="69"/>
        <v>0.35</v>
      </c>
      <c r="M131" s="157" t="s">
        <v>594</v>
      </c>
      <c r="N131" s="163">
        <v>43088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22</v>
      </c>
      <c r="B132" s="155">
        <v>42040</v>
      </c>
      <c r="C132" s="155"/>
      <c r="D132" s="156" t="s">
        <v>403</v>
      </c>
      <c r="E132" s="157" t="s">
        <v>591</v>
      </c>
      <c r="F132" s="158">
        <v>98</v>
      </c>
      <c r="G132" s="157"/>
      <c r="H132" s="157">
        <v>120</v>
      </c>
      <c r="I132" s="159">
        <v>120</v>
      </c>
      <c r="J132" s="160" t="s">
        <v>624</v>
      </c>
      <c r="K132" s="161">
        <f t="shared" si="68"/>
        <v>22</v>
      </c>
      <c r="L132" s="162">
        <f t="shared" si="69"/>
        <v>0.22448979591836735</v>
      </c>
      <c r="M132" s="157" t="s">
        <v>594</v>
      </c>
      <c r="N132" s="163">
        <v>42753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23</v>
      </c>
      <c r="B133" s="155">
        <v>42040</v>
      </c>
      <c r="C133" s="155"/>
      <c r="D133" s="156" t="s">
        <v>657</v>
      </c>
      <c r="E133" s="157" t="s">
        <v>591</v>
      </c>
      <c r="F133" s="158">
        <v>196</v>
      </c>
      <c r="G133" s="157"/>
      <c r="H133" s="157">
        <v>262</v>
      </c>
      <c r="I133" s="159">
        <v>255</v>
      </c>
      <c r="J133" s="160" t="s">
        <v>624</v>
      </c>
      <c r="K133" s="161">
        <f t="shared" si="68"/>
        <v>66</v>
      </c>
      <c r="L133" s="162">
        <f t="shared" si="69"/>
        <v>0.33673469387755101</v>
      </c>
      <c r="M133" s="157" t="s">
        <v>594</v>
      </c>
      <c r="N133" s="163">
        <v>42599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4">
        <v>24</v>
      </c>
      <c r="B134" s="165">
        <v>42067</v>
      </c>
      <c r="C134" s="165"/>
      <c r="D134" s="166" t="s">
        <v>402</v>
      </c>
      <c r="E134" s="167" t="s">
        <v>591</v>
      </c>
      <c r="F134" s="168">
        <v>235</v>
      </c>
      <c r="G134" s="168"/>
      <c r="H134" s="169">
        <v>77</v>
      </c>
      <c r="I134" s="169" t="s">
        <v>658</v>
      </c>
      <c r="J134" s="170" t="s">
        <v>659</v>
      </c>
      <c r="K134" s="171">
        <f t="shared" si="68"/>
        <v>-158</v>
      </c>
      <c r="L134" s="172">
        <f t="shared" si="69"/>
        <v>-0.67234042553191486</v>
      </c>
      <c r="M134" s="168" t="s">
        <v>604</v>
      </c>
      <c r="N134" s="165">
        <v>43522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25</v>
      </c>
      <c r="B135" s="155">
        <v>42067</v>
      </c>
      <c r="C135" s="155"/>
      <c r="D135" s="156" t="s">
        <v>660</v>
      </c>
      <c r="E135" s="157" t="s">
        <v>591</v>
      </c>
      <c r="F135" s="158">
        <v>185</v>
      </c>
      <c r="G135" s="157"/>
      <c r="H135" s="157">
        <v>224</v>
      </c>
      <c r="I135" s="159" t="s">
        <v>661</v>
      </c>
      <c r="J135" s="160" t="s">
        <v>624</v>
      </c>
      <c r="K135" s="161">
        <f t="shared" si="68"/>
        <v>39</v>
      </c>
      <c r="L135" s="162">
        <f t="shared" si="69"/>
        <v>0.21081081081081082</v>
      </c>
      <c r="M135" s="157" t="s">
        <v>594</v>
      </c>
      <c r="N135" s="163">
        <v>42647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64">
        <v>26</v>
      </c>
      <c r="B136" s="165">
        <v>42090</v>
      </c>
      <c r="C136" s="165"/>
      <c r="D136" s="173" t="s">
        <v>662</v>
      </c>
      <c r="E136" s="168" t="s">
        <v>591</v>
      </c>
      <c r="F136" s="168">
        <v>49.5</v>
      </c>
      <c r="G136" s="169"/>
      <c r="H136" s="169">
        <v>15.85</v>
      </c>
      <c r="I136" s="169">
        <v>67</v>
      </c>
      <c r="J136" s="170" t="s">
        <v>663</v>
      </c>
      <c r="K136" s="169">
        <f t="shared" si="68"/>
        <v>-33.65</v>
      </c>
      <c r="L136" s="174">
        <f t="shared" si="69"/>
        <v>-0.67979797979797973</v>
      </c>
      <c r="M136" s="168" t="s">
        <v>604</v>
      </c>
      <c r="N136" s="175">
        <v>43627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27</v>
      </c>
      <c r="B137" s="155">
        <v>42093</v>
      </c>
      <c r="C137" s="155"/>
      <c r="D137" s="156" t="s">
        <v>664</v>
      </c>
      <c r="E137" s="157" t="s">
        <v>591</v>
      </c>
      <c r="F137" s="158">
        <v>183.5</v>
      </c>
      <c r="G137" s="157"/>
      <c r="H137" s="157">
        <v>219</v>
      </c>
      <c r="I137" s="159">
        <v>218</v>
      </c>
      <c r="J137" s="160" t="s">
        <v>665</v>
      </c>
      <c r="K137" s="161">
        <f t="shared" si="68"/>
        <v>35.5</v>
      </c>
      <c r="L137" s="162">
        <f t="shared" si="69"/>
        <v>0.19346049046321526</v>
      </c>
      <c r="M137" s="157" t="s">
        <v>594</v>
      </c>
      <c r="N137" s="163">
        <v>42103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28</v>
      </c>
      <c r="B138" s="155">
        <v>42114</v>
      </c>
      <c r="C138" s="155"/>
      <c r="D138" s="156" t="s">
        <v>666</v>
      </c>
      <c r="E138" s="157" t="s">
        <v>591</v>
      </c>
      <c r="F138" s="158">
        <f>(227+237)/2</f>
        <v>232</v>
      </c>
      <c r="G138" s="157"/>
      <c r="H138" s="157">
        <v>298</v>
      </c>
      <c r="I138" s="159">
        <v>298</v>
      </c>
      <c r="J138" s="160" t="s">
        <v>624</v>
      </c>
      <c r="K138" s="161">
        <f t="shared" si="68"/>
        <v>66</v>
      </c>
      <c r="L138" s="162">
        <f t="shared" si="69"/>
        <v>0.28448275862068967</v>
      </c>
      <c r="M138" s="157" t="s">
        <v>594</v>
      </c>
      <c r="N138" s="163">
        <v>42823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4">
        <v>29</v>
      </c>
      <c r="B139" s="155">
        <v>42128</v>
      </c>
      <c r="C139" s="155"/>
      <c r="D139" s="156" t="s">
        <v>667</v>
      </c>
      <c r="E139" s="157" t="s">
        <v>603</v>
      </c>
      <c r="F139" s="158">
        <v>385</v>
      </c>
      <c r="G139" s="157"/>
      <c r="H139" s="157">
        <f>212.5+331</f>
        <v>543.5</v>
      </c>
      <c r="I139" s="159">
        <v>510</v>
      </c>
      <c r="J139" s="160" t="s">
        <v>668</v>
      </c>
      <c r="K139" s="161">
        <f t="shared" si="68"/>
        <v>158.5</v>
      </c>
      <c r="L139" s="162">
        <f t="shared" si="69"/>
        <v>0.41168831168831171</v>
      </c>
      <c r="M139" s="157" t="s">
        <v>594</v>
      </c>
      <c r="N139" s="163">
        <v>42235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30</v>
      </c>
      <c r="B140" s="155">
        <v>42128</v>
      </c>
      <c r="C140" s="155"/>
      <c r="D140" s="156" t="s">
        <v>669</v>
      </c>
      <c r="E140" s="157" t="s">
        <v>603</v>
      </c>
      <c r="F140" s="158">
        <v>115.5</v>
      </c>
      <c r="G140" s="157"/>
      <c r="H140" s="157">
        <v>146</v>
      </c>
      <c r="I140" s="159">
        <v>142</v>
      </c>
      <c r="J140" s="160" t="s">
        <v>670</v>
      </c>
      <c r="K140" s="161">
        <f t="shared" si="68"/>
        <v>30.5</v>
      </c>
      <c r="L140" s="162">
        <f t="shared" si="69"/>
        <v>0.26406926406926406</v>
      </c>
      <c r="M140" s="157" t="s">
        <v>594</v>
      </c>
      <c r="N140" s="163">
        <v>42202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31</v>
      </c>
      <c r="B141" s="155">
        <v>42151</v>
      </c>
      <c r="C141" s="155"/>
      <c r="D141" s="156" t="s">
        <v>540</v>
      </c>
      <c r="E141" s="157" t="s">
        <v>603</v>
      </c>
      <c r="F141" s="158">
        <v>237.5</v>
      </c>
      <c r="G141" s="157"/>
      <c r="H141" s="157">
        <v>279.5</v>
      </c>
      <c r="I141" s="159">
        <v>278</v>
      </c>
      <c r="J141" s="160" t="s">
        <v>624</v>
      </c>
      <c r="K141" s="161">
        <f t="shared" si="68"/>
        <v>42</v>
      </c>
      <c r="L141" s="162">
        <f t="shared" si="69"/>
        <v>0.17684210526315788</v>
      </c>
      <c r="M141" s="157" t="s">
        <v>594</v>
      </c>
      <c r="N141" s="163">
        <v>42222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32</v>
      </c>
      <c r="B142" s="155">
        <v>42174</v>
      </c>
      <c r="C142" s="155"/>
      <c r="D142" s="156" t="s">
        <v>642</v>
      </c>
      <c r="E142" s="157" t="s">
        <v>591</v>
      </c>
      <c r="F142" s="158">
        <v>340</v>
      </c>
      <c r="G142" s="157"/>
      <c r="H142" s="157">
        <v>448</v>
      </c>
      <c r="I142" s="159">
        <v>448</v>
      </c>
      <c r="J142" s="160" t="s">
        <v>624</v>
      </c>
      <c r="K142" s="161">
        <f t="shared" si="68"/>
        <v>108</v>
      </c>
      <c r="L142" s="162">
        <f t="shared" si="69"/>
        <v>0.31764705882352939</v>
      </c>
      <c r="M142" s="157" t="s">
        <v>594</v>
      </c>
      <c r="N142" s="163">
        <v>43018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33</v>
      </c>
      <c r="B143" s="155">
        <v>42191</v>
      </c>
      <c r="C143" s="155"/>
      <c r="D143" s="156" t="s">
        <v>671</v>
      </c>
      <c r="E143" s="157" t="s">
        <v>591</v>
      </c>
      <c r="F143" s="158">
        <v>390</v>
      </c>
      <c r="G143" s="157"/>
      <c r="H143" s="157">
        <v>460</v>
      </c>
      <c r="I143" s="159">
        <v>460</v>
      </c>
      <c r="J143" s="160" t="s">
        <v>624</v>
      </c>
      <c r="K143" s="161">
        <f t="shared" si="68"/>
        <v>70</v>
      </c>
      <c r="L143" s="162">
        <f t="shared" si="69"/>
        <v>0.17948717948717949</v>
      </c>
      <c r="M143" s="157" t="s">
        <v>594</v>
      </c>
      <c r="N143" s="163">
        <v>42478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64">
        <v>34</v>
      </c>
      <c r="B144" s="165">
        <v>42195</v>
      </c>
      <c r="C144" s="165"/>
      <c r="D144" s="166" t="s">
        <v>672</v>
      </c>
      <c r="E144" s="167" t="s">
        <v>591</v>
      </c>
      <c r="F144" s="168">
        <v>122.5</v>
      </c>
      <c r="G144" s="168"/>
      <c r="H144" s="169">
        <v>61</v>
      </c>
      <c r="I144" s="169">
        <v>172</v>
      </c>
      <c r="J144" s="170" t="s">
        <v>673</v>
      </c>
      <c r="K144" s="171">
        <f t="shared" si="68"/>
        <v>-61.5</v>
      </c>
      <c r="L144" s="172">
        <f t="shared" si="69"/>
        <v>-0.50204081632653064</v>
      </c>
      <c r="M144" s="168" t="s">
        <v>604</v>
      </c>
      <c r="N144" s="165">
        <v>43333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35</v>
      </c>
      <c r="B145" s="155">
        <v>42219</v>
      </c>
      <c r="C145" s="155"/>
      <c r="D145" s="156" t="s">
        <v>674</v>
      </c>
      <c r="E145" s="157" t="s">
        <v>591</v>
      </c>
      <c r="F145" s="158">
        <v>297.5</v>
      </c>
      <c r="G145" s="157"/>
      <c r="H145" s="157">
        <v>350</v>
      </c>
      <c r="I145" s="159">
        <v>360</v>
      </c>
      <c r="J145" s="160" t="s">
        <v>675</v>
      </c>
      <c r="K145" s="161">
        <f t="shared" si="68"/>
        <v>52.5</v>
      </c>
      <c r="L145" s="162">
        <f t="shared" si="69"/>
        <v>0.17647058823529413</v>
      </c>
      <c r="M145" s="157" t="s">
        <v>594</v>
      </c>
      <c r="N145" s="163">
        <v>42232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4">
        <v>36</v>
      </c>
      <c r="B146" s="155">
        <v>42219</v>
      </c>
      <c r="C146" s="155"/>
      <c r="D146" s="156" t="s">
        <v>676</v>
      </c>
      <c r="E146" s="157" t="s">
        <v>591</v>
      </c>
      <c r="F146" s="158">
        <v>115.5</v>
      </c>
      <c r="G146" s="157"/>
      <c r="H146" s="157">
        <v>149</v>
      </c>
      <c r="I146" s="159">
        <v>140</v>
      </c>
      <c r="J146" s="160" t="s">
        <v>677</v>
      </c>
      <c r="K146" s="161">
        <f t="shared" si="68"/>
        <v>33.5</v>
      </c>
      <c r="L146" s="162">
        <f t="shared" si="69"/>
        <v>0.29004329004329005</v>
      </c>
      <c r="M146" s="157" t="s">
        <v>594</v>
      </c>
      <c r="N146" s="163">
        <v>42740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37</v>
      </c>
      <c r="B147" s="155">
        <v>42251</v>
      </c>
      <c r="C147" s="155"/>
      <c r="D147" s="156" t="s">
        <v>540</v>
      </c>
      <c r="E147" s="157" t="s">
        <v>591</v>
      </c>
      <c r="F147" s="158">
        <v>226</v>
      </c>
      <c r="G147" s="157"/>
      <c r="H147" s="157">
        <v>292</v>
      </c>
      <c r="I147" s="159">
        <v>292</v>
      </c>
      <c r="J147" s="160" t="s">
        <v>678</v>
      </c>
      <c r="K147" s="161">
        <f t="shared" si="68"/>
        <v>66</v>
      </c>
      <c r="L147" s="162">
        <f t="shared" si="69"/>
        <v>0.29203539823008851</v>
      </c>
      <c r="M147" s="157" t="s">
        <v>594</v>
      </c>
      <c r="N147" s="163">
        <v>42286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38</v>
      </c>
      <c r="B148" s="155">
        <v>42254</v>
      </c>
      <c r="C148" s="155"/>
      <c r="D148" s="156" t="s">
        <v>666</v>
      </c>
      <c r="E148" s="157" t="s">
        <v>591</v>
      </c>
      <c r="F148" s="158">
        <v>232.5</v>
      </c>
      <c r="G148" s="157"/>
      <c r="H148" s="157">
        <v>312.5</v>
      </c>
      <c r="I148" s="159">
        <v>310</v>
      </c>
      <c r="J148" s="160" t="s">
        <v>624</v>
      </c>
      <c r="K148" s="161">
        <f t="shared" si="68"/>
        <v>80</v>
      </c>
      <c r="L148" s="162">
        <f t="shared" si="69"/>
        <v>0.34408602150537637</v>
      </c>
      <c r="M148" s="157" t="s">
        <v>594</v>
      </c>
      <c r="N148" s="163">
        <v>42823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39</v>
      </c>
      <c r="B149" s="155">
        <v>42268</v>
      </c>
      <c r="C149" s="155"/>
      <c r="D149" s="156" t="s">
        <v>679</v>
      </c>
      <c r="E149" s="157" t="s">
        <v>591</v>
      </c>
      <c r="F149" s="158">
        <v>196.5</v>
      </c>
      <c r="G149" s="157"/>
      <c r="H149" s="157">
        <v>238</v>
      </c>
      <c r="I149" s="159">
        <v>238</v>
      </c>
      <c r="J149" s="160" t="s">
        <v>678</v>
      </c>
      <c r="K149" s="161">
        <f t="shared" si="68"/>
        <v>41.5</v>
      </c>
      <c r="L149" s="162">
        <f t="shared" si="69"/>
        <v>0.21119592875318066</v>
      </c>
      <c r="M149" s="157" t="s">
        <v>594</v>
      </c>
      <c r="N149" s="163">
        <v>42291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40</v>
      </c>
      <c r="B150" s="155">
        <v>42271</v>
      </c>
      <c r="C150" s="155"/>
      <c r="D150" s="156" t="s">
        <v>622</v>
      </c>
      <c r="E150" s="157" t="s">
        <v>591</v>
      </c>
      <c r="F150" s="158">
        <v>65</v>
      </c>
      <c r="G150" s="157"/>
      <c r="H150" s="157">
        <v>82</v>
      </c>
      <c r="I150" s="159">
        <v>82</v>
      </c>
      <c r="J150" s="160" t="s">
        <v>678</v>
      </c>
      <c r="K150" s="161">
        <f t="shared" si="68"/>
        <v>17</v>
      </c>
      <c r="L150" s="162">
        <f t="shared" si="69"/>
        <v>0.26153846153846155</v>
      </c>
      <c r="M150" s="157" t="s">
        <v>594</v>
      </c>
      <c r="N150" s="163">
        <v>42578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4">
        <v>41</v>
      </c>
      <c r="B151" s="155">
        <v>42291</v>
      </c>
      <c r="C151" s="155"/>
      <c r="D151" s="156" t="s">
        <v>680</v>
      </c>
      <c r="E151" s="157" t="s">
        <v>591</v>
      </c>
      <c r="F151" s="158">
        <v>144</v>
      </c>
      <c r="G151" s="157"/>
      <c r="H151" s="157">
        <v>182.5</v>
      </c>
      <c r="I151" s="159">
        <v>181</v>
      </c>
      <c r="J151" s="160" t="s">
        <v>678</v>
      </c>
      <c r="K151" s="161">
        <f t="shared" si="68"/>
        <v>38.5</v>
      </c>
      <c r="L151" s="162">
        <f t="shared" si="69"/>
        <v>0.2673611111111111</v>
      </c>
      <c r="M151" s="157" t="s">
        <v>594</v>
      </c>
      <c r="N151" s="163">
        <v>42817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4">
        <v>42</v>
      </c>
      <c r="B152" s="155">
        <v>42291</v>
      </c>
      <c r="C152" s="155"/>
      <c r="D152" s="156" t="s">
        <v>681</v>
      </c>
      <c r="E152" s="157" t="s">
        <v>591</v>
      </c>
      <c r="F152" s="158">
        <v>264</v>
      </c>
      <c r="G152" s="157"/>
      <c r="H152" s="157">
        <v>311</v>
      </c>
      <c r="I152" s="159">
        <v>311</v>
      </c>
      <c r="J152" s="160" t="s">
        <v>678</v>
      </c>
      <c r="K152" s="161">
        <f t="shared" si="68"/>
        <v>47</v>
      </c>
      <c r="L152" s="162">
        <f t="shared" si="69"/>
        <v>0.17803030303030304</v>
      </c>
      <c r="M152" s="157" t="s">
        <v>594</v>
      </c>
      <c r="N152" s="163">
        <v>42604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4">
        <v>43</v>
      </c>
      <c r="B153" s="155">
        <v>42318</v>
      </c>
      <c r="C153" s="155"/>
      <c r="D153" s="156" t="s">
        <v>682</v>
      </c>
      <c r="E153" s="157" t="s">
        <v>603</v>
      </c>
      <c r="F153" s="158">
        <v>549.5</v>
      </c>
      <c r="G153" s="157"/>
      <c r="H153" s="157">
        <v>630</v>
      </c>
      <c r="I153" s="159">
        <v>630</v>
      </c>
      <c r="J153" s="160" t="s">
        <v>678</v>
      </c>
      <c r="K153" s="161">
        <f t="shared" si="68"/>
        <v>80.5</v>
      </c>
      <c r="L153" s="162">
        <f t="shared" si="69"/>
        <v>0.1464968152866242</v>
      </c>
      <c r="M153" s="157" t="s">
        <v>594</v>
      </c>
      <c r="N153" s="163">
        <v>42419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44</v>
      </c>
      <c r="B154" s="155">
        <v>42342</v>
      </c>
      <c r="C154" s="155"/>
      <c r="D154" s="156" t="s">
        <v>683</v>
      </c>
      <c r="E154" s="157" t="s">
        <v>591</v>
      </c>
      <c r="F154" s="158">
        <v>1027.5</v>
      </c>
      <c r="G154" s="157"/>
      <c r="H154" s="157">
        <v>1315</v>
      </c>
      <c r="I154" s="159">
        <v>1250</v>
      </c>
      <c r="J154" s="160" t="s">
        <v>678</v>
      </c>
      <c r="K154" s="161">
        <f t="shared" si="68"/>
        <v>287.5</v>
      </c>
      <c r="L154" s="162">
        <f t="shared" si="69"/>
        <v>0.27980535279805352</v>
      </c>
      <c r="M154" s="157" t="s">
        <v>594</v>
      </c>
      <c r="N154" s="163">
        <v>43244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4">
        <v>45</v>
      </c>
      <c r="B155" s="155">
        <v>42367</v>
      </c>
      <c r="C155" s="155"/>
      <c r="D155" s="156" t="s">
        <v>684</v>
      </c>
      <c r="E155" s="157" t="s">
        <v>591</v>
      </c>
      <c r="F155" s="158">
        <v>465</v>
      </c>
      <c r="G155" s="157"/>
      <c r="H155" s="157">
        <v>540</v>
      </c>
      <c r="I155" s="159">
        <v>540</v>
      </c>
      <c r="J155" s="160" t="s">
        <v>678</v>
      </c>
      <c r="K155" s="161">
        <f t="shared" si="68"/>
        <v>75</v>
      </c>
      <c r="L155" s="162">
        <f t="shared" si="69"/>
        <v>0.16129032258064516</v>
      </c>
      <c r="M155" s="157" t="s">
        <v>594</v>
      </c>
      <c r="N155" s="163">
        <v>42530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46</v>
      </c>
      <c r="B156" s="155">
        <v>42380</v>
      </c>
      <c r="C156" s="155"/>
      <c r="D156" s="156" t="s">
        <v>403</v>
      </c>
      <c r="E156" s="157" t="s">
        <v>603</v>
      </c>
      <c r="F156" s="158">
        <v>81</v>
      </c>
      <c r="G156" s="157"/>
      <c r="H156" s="157">
        <v>110</v>
      </c>
      <c r="I156" s="159">
        <v>110</v>
      </c>
      <c r="J156" s="160" t="s">
        <v>678</v>
      </c>
      <c r="K156" s="161">
        <f t="shared" si="68"/>
        <v>29</v>
      </c>
      <c r="L156" s="162">
        <f t="shared" si="69"/>
        <v>0.35802469135802467</v>
      </c>
      <c r="M156" s="157" t="s">
        <v>594</v>
      </c>
      <c r="N156" s="163">
        <v>42745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47</v>
      </c>
      <c r="B157" s="155">
        <v>42382</v>
      </c>
      <c r="C157" s="155"/>
      <c r="D157" s="156" t="s">
        <v>685</v>
      </c>
      <c r="E157" s="157" t="s">
        <v>603</v>
      </c>
      <c r="F157" s="158">
        <v>417.5</v>
      </c>
      <c r="G157" s="157"/>
      <c r="H157" s="157">
        <v>547</v>
      </c>
      <c r="I157" s="159">
        <v>535</v>
      </c>
      <c r="J157" s="160" t="s">
        <v>678</v>
      </c>
      <c r="K157" s="161">
        <f t="shared" si="68"/>
        <v>129.5</v>
      </c>
      <c r="L157" s="162">
        <f t="shared" si="69"/>
        <v>0.31017964071856285</v>
      </c>
      <c r="M157" s="157" t="s">
        <v>594</v>
      </c>
      <c r="N157" s="163">
        <v>42578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48</v>
      </c>
      <c r="B158" s="155">
        <v>42408</v>
      </c>
      <c r="C158" s="155"/>
      <c r="D158" s="156" t="s">
        <v>686</v>
      </c>
      <c r="E158" s="157" t="s">
        <v>591</v>
      </c>
      <c r="F158" s="158">
        <v>650</v>
      </c>
      <c r="G158" s="157"/>
      <c r="H158" s="157">
        <v>800</v>
      </c>
      <c r="I158" s="159">
        <v>800</v>
      </c>
      <c r="J158" s="160" t="s">
        <v>678</v>
      </c>
      <c r="K158" s="161">
        <f t="shared" si="68"/>
        <v>150</v>
      </c>
      <c r="L158" s="162">
        <f t="shared" si="69"/>
        <v>0.23076923076923078</v>
      </c>
      <c r="M158" s="157" t="s">
        <v>594</v>
      </c>
      <c r="N158" s="163">
        <v>43154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49</v>
      </c>
      <c r="B159" s="155">
        <v>42433</v>
      </c>
      <c r="C159" s="155"/>
      <c r="D159" s="156" t="s">
        <v>237</v>
      </c>
      <c r="E159" s="157" t="s">
        <v>591</v>
      </c>
      <c r="F159" s="158">
        <v>437.5</v>
      </c>
      <c r="G159" s="157"/>
      <c r="H159" s="157">
        <v>504.5</v>
      </c>
      <c r="I159" s="159">
        <v>522</v>
      </c>
      <c r="J159" s="160" t="s">
        <v>687</v>
      </c>
      <c r="K159" s="161">
        <f t="shared" si="68"/>
        <v>67</v>
      </c>
      <c r="L159" s="162">
        <f t="shared" si="69"/>
        <v>0.15314285714285714</v>
      </c>
      <c r="M159" s="157" t="s">
        <v>594</v>
      </c>
      <c r="N159" s="163">
        <v>42480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50</v>
      </c>
      <c r="B160" s="155">
        <v>42438</v>
      </c>
      <c r="C160" s="155"/>
      <c r="D160" s="156" t="s">
        <v>688</v>
      </c>
      <c r="E160" s="157" t="s">
        <v>591</v>
      </c>
      <c r="F160" s="158">
        <v>189.5</v>
      </c>
      <c r="G160" s="157"/>
      <c r="H160" s="157">
        <v>218</v>
      </c>
      <c r="I160" s="159">
        <v>218</v>
      </c>
      <c r="J160" s="160" t="s">
        <v>678</v>
      </c>
      <c r="K160" s="161">
        <f t="shared" si="68"/>
        <v>28.5</v>
      </c>
      <c r="L160" s="162">
        <f t="shared" si="69"/>
        <v>0.15039577836411611</v>
      </c>
      <c r="M160" s="157" t="s">
        <v>594</v>
      </c>
      <c r="N160" s="163">
        <v>43034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64">
        <v>51</v>
      </c>
      <c r="B161" s="165">
        <v>42471</v>
      </c>
      <c r="C161" s="165"/>
      <c r="D161" s="173" t="s">
        <v>689</v>
      </c>
      <c r="E161" s="168" t="s">
        <v>591</v>
      </c>
      <c r="F161" s="168">
        <v>36.5</v>
      </c>
      <c r="G161" s="169"/>
      <c r="H161" s="169">
        <v>15.85</v>
      </c>
      <c r="I161" s="169">
        <v>60</v>
      </c>
      <c r="J161" s="170" t="s">
        <v>690</v>
      </c>
      <c r="K161" s="171">
        <f t="shared" si="68"/>
        <v>-20.65</v>
      </c>
      <c r="L161" s="172">
        <f t="shared" si="69"/>
        <v>-0.5657534246575342</v>
      </c>
      <c r="M161" s="168" t="s">
        <v>604</v>
      </c>
      <c r="N161" s="176">
        <v>43627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52</v>
      </c>
      <c r="B162" s="155">
        <v>42472</v>
      </c>
      <c r="C162" s="155"/>
      <c r="D162" s="156" t="s">
        <v>691</v>
      </c>
      <c r="E162" s="157" t="s">
        <v>591</v>
      </c>
      <c r="F162" s="158">
        <v>93</v>
      </c>
      <c r="G162" s="157"/>
      <c r="H162" s="157">
        <v>149</v>
      </c>
      <c r="I162" s="159">
        <v>140</v>
      </c>
      <c r="J162" s="160" t="s">
        <v>692</v>
      </c>
      <c r="K162" s="161">
        <f t="shared" si="68"/>
        <v>56</v>
      </c>
      <c r="L162" s="162">
        <f t="shared" si="69"/>
        <v>0.60215053763440862</v>
      </c>
      <c r="M162" s="157" t="s">
        <v>594</v>
      </c>
      <c r="N162" s="163">
        <v>42740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53</v>
      </c>
      <c r="B163" s="155">
        <v>42472</v>
      </c>
      <c r="C163" s="155"/>
      <c r="D163" s="156" t="s">
        <v>693</v>
      </c>
      <c r="E163" s="157" t="s">
        <v>591</v>
      </c>
      <c r="F163" s="158">
        <v>130</v>
      </c>
      <c r="G163" s="157"/>
      <c r="H163" s="157">
        <v>150</v>
      </c>
      <c r="I163" s="159" t="s">
        <v>694</v>
      </c>
      <c r="J163" s="160" t="s">
        <v>678</v>
      </c>
      <c r="K163" s="161">
        <f t="shared" si="68"/>
        <v>20</v>
      </c>
      <c r="L163" s="162">
        <f t="shared" si="69"/>
        <v>0.15384615384615385</v>
      </c>
      <c r="M163" s="157" t="s">
        <v>594</v>
      </c>
      <c r="N163" s="163">
        <v>42564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54</v>
      </c>
      <c r="B164" s="155">
        <v>42473</v>
      </c>
      <c r="C164" s="155"/>
      <c r="D164" s="156" t="s">
        <v>695</v>
      </c>
      <c r="E164" s="157" t="s">
        <v>591</v>
      </c>
      <c r="F164" s="158">
        <v>196</v>
      </c>
      <c r="G164" s="157"/>
      <c r="H164" s="157">
        <v>299</v>
      </c>
      <c r="I164" s="159">
        <v>299</v>
      </c>
      <c r="J164" s="160" t="s">
        <v>678</v>
      </c>
      <c r="K164" s="161">
        <v>103</v>
      </c>
      <c r="L164" s="162">
        <v>0.52551020408163296</v>
      </c>
      <c r="M164" s="157" t="s">
        <v>594</v>
      </c>
      <c r="N164" s="163">
        <v>42620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4">
        <v>55</v>
      </c>
      <c r="B165" s="155">
        <v>42473</v>
      </c>
      <c r="C165" s="155"/>
      <c r="D165" s="156" t="s">
        <v>696</v>
      </c>
      <c r="E165" s="157" t="s">
        <v>591</v>
      </c>
      <c r="F165" s="158">
        <v>88</v>
      </c>
      <c r="G165" s="157"/>
      <c r="H165" s="157">
        <v>103</v>
      </c>
      <c r="I165" s="159">
        <v>103</v>
      </c>
      <c r="J165" s="160" t="s">
        <v>678</v>
      </c>
      <c r="K165" s="161">
        <v>15</v>
      </c>
      <c r="L165" s="162">
        <v>0.170454545454545</v>
      </c>
      <c r="M165" s="157" t="s">
        <v>594</v>
      </c>
      <c r="N165" s="163">
        <v>42530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56</v>
      </c>
      <c r="B166" s="155">
        <v>42492</v>
      </c>
      <c r="C166" s="155"/>
      <c r="D166" s="156" t="s">
        <v>697</v>
      </c>
      <c r="E166" s="157" t="s">
        <v>591</v>
      </c>
      <c r="F166" s="158">
        <v>127.5</v>
      </c>
      <c r="G166" s="157"/>
      <c r="H166" s="157">
        <v>148</v>
      </c>
      <c r="I166" s="159" t="s">
        <v>698</v>
      </c>
      <c r="J166" s="160" t="s">
        <v>678</v>
      </c>
      <c r="K166" s="161">
        <f t="shared" ref="K166:K170" si="70">H166-F166</f>
        <v>20.5</v>
      </c>
      <c r="L166" s="162">
        <f t="shared" ref="L166:L170" si="71">K166/F166</f>
        <v>0.16078431372549021</v>
      </c>
      <c r="M166" s="157" t="s">
        <v>594</v>
      </c>
      <c r="N166" s="163">
        <v>42564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57</v>
      </c>
      <c r="B167" s="155">
        <v>42493</v>
      </c>
      <c r="C167" s="155"/>
      <c r="D167" s="156" t="s">
        <v>699</v>
      </c>
      <c r="E167" s="157" t="s">
        <v>591</v>
      </c>
      <c r="F167" s="158">
        <v>675</v>
      </c>
      <c r="G167" s="157"/>
      <c r="H167" s="157">
        <v>815</v>
      </c>
      <c r="I167" s="159" t="s">
        <v>700</v>
      </c>
      <c r="J167" s="160" t="s">
        <v>678</v>
      </c>
      <c r="K167" s="161">
        <f t="shared" si="70"/>
        <v>140</v>
      </c>
      <c r="L167" s="162">
        <f t="shared" si="71"/>
        <v>0.2074074074074074</v>
      </c>
      <c r="M167" s="157" t="s">
        <v>594</v>
      </c>
      <c r="N167" s="163">
        <v>43154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64">
        <v>58</v>
      </c>
      <c r="B168" s="165">
        <v>42522</v>
      </c>
      <c r="C168" s="165"/>
      <c r="D168" s="166" t="s">
        <v>701</v>
      </c>
      <c r="E168" s="167" t="s">
        <v>591</v>
      </c>
      <c r="F168" s="168">
        <v>500</v>
      </c>
      <c r="G168" s="168"/>
      <c r="H168" s="169">
        <v>232.5</v>
      </c>
      <c r="I168" s="169" t="s">
        <v>702</v>
      </c>
      <c r="J168" s="170" t="s">
        <v>703</v>
      </c>
      <c r="K168" s="171">
        <f t="shared" si="70"/>
        <v>-267.5</v>
      </c>
      <c r="L168" s="172">
        <f t="shared" si="71"/>
        <v>-0.53500000000000003</v>
      </c>
      <c r="M168" s="168" t="s">
        <v>604</v>
      </c>
      <c r="N168" s="165">
        <v>43735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59</v>
      </c>
      <c r="B169" s="155">
        <v>42527</v>
      </c>
      <c r="C169" s="155"/>
      <c r="D169" s="156" t="s">
        <v>542</v>
      </c>
      <c r="E169" s="157" t="s">
        <v>591</v>
      </c>
      <c r="F169" s="158">
        <v>110</v>
      </c>
      <c r="G169" s="157"/>
      <c r="H169" s="157">
        <v>126.5</v>
      </c>
      <c r="I169" s="159">
        <v>125</v>
      </c>
      <c r="J169" s="160" t="s">
        <v>630</v>
      </c>
      <c r="K169" s="161">
        <f t="shared" si="70"/>
        <v>16.5</v>
      </c>
      <c r="L169" s="162">
        <f t="shared" si="71"/>
        <v>0.15</v>
      </c>
      <c r="M169" s="157" t="s">
        <v>594</v>
      </c>
      <c r="N169" s="163">
        <v>42552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60</v>
      </c>
      <c r="B170" s="155">
        <v>42538</v>
      </c>
      <c r="C170" s="155"/>
      <c r="D170" s="156" t="s">
        <v>704</v>
      </c>
      <c r="E170" s="157" t="s">
        <v>591</v>
      </c>
      <c r="F170" s="158">
        <v>44</v>
      </c>
      <c r="G170" s="157"/>
      <c r="H170" s="157">
        <v>69.5</v>
      </c>
      <c r="I170" s="159">
        <v>69.5</v>
      </c>
      <c r="J170" s="160" t="s">
        <v>705</v>
      </c>
      <c r="K170" s="161">
        <f t="shared" si="70"/>
        <v>25.5</v>
      </c>
      <c r="L170" s="162">
        <f t="shared" si="71"/>
        <v>0.57954545454545459</v>
      </c>
      <c r="M170" s="157" t="s">
        <v>594</v>
      </c>
      <c r="N170" s="163">
        <v>42977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61</v>
      </c>
      <c r="B171" s="155">
        <v>42549</v>
      </c>
      <c r="C171" s="155"/>
      <c r="D171" s="156" t="s">
        <v>706</v>
      </c>
      <c r="E171" s="157" t="s">
        <v>591</v>
      </c>
      <c r="F171" s="158">
        <v>262.5</v>
      </c>
      <c r="G171" s="157"/>
      <c r="H171" s="157">
        <v>340</v>
      </c>
      <c r="I171" s="159">
        <v>333</v>
      </c>
      <c r="J171" s="160" t="s">
        <v>707</v>
      </c>
      <c r="K171" s="161">
        <v>77.5</v>
      </c>
      <c r="L171" s="162">
        <v>0.29523809523809502</v>
      </c>
      <c r="M171" s="157" t="s">
        <v>594</v>
      </c>
      <c r="N171" s="163">
        <v>43017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62</v>
      </c>
      <c r="B172" s="155">
        <v>42549</v>
      </c>
      <c r="C172" s="155"/>
      <c r="D172" s="156" t="s">
        <v>708</v>
      </c>
      <c r="E172" s="157" t="s">
        <v>591</v>
      </c>
      <c r="F172" s="158">
        <v>840</v>
      </c>
      <c r="G172" s="157"/>
      <c r="H172" s="157">
        <v>1230</v>
      </c>
      <c r="I172" s="159">
        <v>1230</v>
      </c>
      <c r="J172" s="160" t="s">
        <v>678</v>
      </c>
      <c r="K172" s="161">
        <v>390</v>
      </c>
      <c r="L172" s="162">
        <v>0.46428571428571402</v>
      </c>
      <c r="M172" s="157" t="s">
        <v>594</v>
      </c>
      <c r="N172" s="163">
        <v>42649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77">
        <v>63</v>
      </c>
      <c r="B173" s="178">
        <v>42556</v>
      </c>
      <c r="C173" s="178"/>
      <c r="D173" s="179" t="s">
        <v>709</v>
      </c>
      <c r="E173" s="180" t="s">
        <v>591</v>
      </c>
      <c r="F173" s="180">
        <v>395</v>
      </c>
      <c r="G173" s="181"/>
      <c r="H173" s="181">
        <f>(468.5+342.5)/2</f>
        <v>405.5</v>
      </c>
      <c r="I173" s="181">
        <v>510</v>
      </c>
      <c r="J173" s="182" t="s">
        <v>710</v>
      </c>
      <c r="K173" s="183">
        <f t="shared" ref="K173:K179" si="72">H173-F173</f>
        <v>10.5</v>
      </c>
      <c r="L173" s="184">
        <f t="shared" ref="L173:L179" si="73">K173/F173</f>
        <v>2.6582278481012658E-2</v>
      </c>
      <c r="M173" s="180" t="s">
        <v>611</v>
      </c>
      <c r="N173" s="178">
        <v>43606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64">
        <v>64</v>
      </c>
      <c r="B174" s="165">
        <v>42584</v>
      </c>
      <c r="C174" s="165"/>
      <c r="D174" s="166" t="s">
        <v>711</v>
      </c>
      <c r="E174" s="167" t="s">
        <v>603</v>
      </c>
      <c r="F174" s="168">
        <f>169.5-12.8</f>
        <v>156.69999999999999</v>
      </c>
      <c r="G174" s="168"/>
      <c r="H174" s="169">
        <v>77</v>
      </c>
      <c r="I174" s="169" t="s">
        <v>712</v>
      </c>
      <c r="J174" s="170" t="s">
        <v>713</v>
      </c>
      <c r="K174" s="171">
        <f t="shared" si="72"/>
        <v>-79.699999999999989</v>
      </c>
      <c r="L174" s="172">
        <f t="shared" si="73"/>
        <v>-0.50861518825781749</v>
      </c>
      <c r="M174" s="168" t="s">
        <v>604</v>
      </c>
      <c r="N174" s="165">
        <v>43522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65</v>
      </c>
      <c r="B175" s="165">
        <v>42586</v>
      </c>
      <c r="C175" s="165"/>
      <c r="D175" s="166" t="s">
        <v>714</v>
      </c>
      <c r="E175" s="167" t="s">
        <v>591</v>
      </c>
      <c r="F175" s="168">
        <v>400</v>
      </c>
      <c r="G175" s="168"/>
      <c r="H175" s="169">
        <v>305</v>
      </c>
      <c r="I175" s="169">
        <v>475</v>
      </c>
      <c r="J175" s="170" t="s">
        <v>715</v>
      </c>
      <c r="K175" s="171">
        <f t="shared" si="72"/>
        <v>-95</v>
      </c>
      <c r="L175" s="172">
        <f t="shared" si="73"/>
        <v>-0.23749999999999999</v>
      </c>
      <c r="M175" s="168" t="s">
        <v>604</v>
      </c>
      <c r="N175" s="165">
        <v>43606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66</v>
      </c>
      <c r="B176" s="155">
        <v>42593</v>
      </c>
      <c r="C176" s="155"/>
      <c r="D176" s="156" t="s">
        <v>716</v>
      </c>
      <c r="E176" s="157" t="s">
        <v>591</v>
      </c>
      <c r="F176" s="158">
        <v>86.5</v>
      </c>
      <c r="G176" s="157"/>
      <c r="H176" s="157">
        <v>130</v>
      </c>
      <c r="I176" s="159">
        <v>130</v>
      </c>
      <c r="J176" s="160" t="s">
        <v>717</v>
      </c>
      <c r="K176" s="161">
        <f t="shared" si="72"/>
        <v>43.5</v>
      </c>
      <c r="L176" s="162">
        <f t="shared" si="73"/>
        <v>0.50289017341040465</v>
      </c>
      <c r="M176" s="157" t="s">
        <v>594</v>
      </c>
      <c r="N176" s="163">
        <v>43091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64">
        <v>67</v>
      </c>
      <c r="B177" s="165">
        <v>42600</v>
      </c>
      <c r="C177" s="165"/>
      <c r="D177" s="166" t="s">
        <v>122</v>
      </c>
      <c r="E177" s="167" t="s">
        <v>591</v>
      </c>
      <c r="F177" s="168">
        <v>133.5</v>
      </c>
      <c r="G177" s="168"/>
      <c r="H177" s="169">
        <v>126.5</v>
      </c>
      <c r="I177" s="169">
        <v>178</v>
      </c>
      <c r="J177" s="170" t="s">
        <v>718</v>
      </c>
      <c r="K177" s="171">
        <f t="shared" si="72"/>
        <v>-7</v>
      </c>
      <c r="L177" s="172">
        <f t="shared" si="73"/>
        <v>-5.2434456928838954E-2</v>
      </c>
      <c r="M177" s="168" t="s">
        <v>604</v>
      </c>
      <c r="N177" s="165">
        <v>42615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68</v>
      </c>
      <c r="B178" s="155">
        <v>42613</v>
      </c>
      <c r="C178" s="155"/>
      <c r="D178" s="156" t="s">
        <v>719</v>
      </c>
      <c r="E178" s="157" t="s">
        <v>591</v>
      </c>
      <c r="F178" s="158">
        <v>560</v>
      </c>
      <c r="G178" s="157"/>
      <c r="H178" s="157">
        <v>725</v>
      </c>
      <c r="I178" s="159">
        <v>725</v>
      </c>
      <c r="J178" s="160" t="s">
        <v>624</v>
      </c>
      <c r="K178" s="161">
        <f t="shared" si="72"/>
        <v>165</v>
      </c>
      <c r="L178" s="162">
        <f t="shared" si="73"/>
        <v>0.29464285714285715</v>
      </c>
      <c r="M178" s="157" t="s">
        <v>594</v>
      </c>
      <c r="N178" s="163">
        <v>42456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69</v>
      </c>
      <c r="B179" s="155">
        <v>42614</v>
      </c>
      <c r="C179" s="155"/>
      <c r="D179" s="156" t="s">
        <v>720</v>
      </c>
      <c r="E179" s="157" t="s">
        <v>591</v>
      </c>
      <c r="F179" s="158">
        <v>160.5</v>
      </c>
      <c r="G179" s="157"/>
      <c r="H179" s="157">
        <v>210</v>
      </c>
      <c r="I179" s="159">
        <v>210</v>
      </c>
      <c r="J179" s="160" t="s">
        <v>624</v>
      </c>
      <c r="K179" s="161">
        <f t="shared" si="72"/>
        <v>49.5</v>
      </c>
      <c r="L179" s="162">
        <f t="shared" si="73"/>
        <v>0.30841121495327101</v>
      </c>
      <c r="M179" s="157" t="s">
        <v>594</v>
      </c>
      <c r="N179" s="163">
        <v>42871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4">
        <v>70</v>
      </c>
      <c r="B180" s="155">
        <v>42646</v>
      </c>
      <c r="C180" s="155"/>
      <c r="D180" s="156" t="s">
        <v>415</v>
      </c>
      <c r="E180" s="157" t="s">
        <v>591</v>
      </c>
      <c r="F180" s="158">
        <v>430</v>
      </c>
      <c r="G180" s="157"/>
      <c r="H180" s="157">
        <v>596</v>
      </c>
      <c r="I180" s="159">
        <v>575</v>
      </c>
      <c r="J180" s="160" t="s">
        <v>721</v>
      </c>
      <c r="K180" s="161">
        <v>166</v>
      </c>
      <c r="L180" s="162">
        <v>0.38604651162790699</v>
      </c>
      <c r="M180" s="157" t="s">
        <v>594</v>
      </c>
      <c r="N180" s="163">
        <v>42769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4">
        <v>71</v>
      </c>
      <c r="B181" s="155">
        <v>42657</v>
      </c>
      <c r="C181" s="155"/>
      <c r="D181" s="156" t="s">
        <v>722</v>
      </c>
      <c r="E181" s="157" t="s">
        <v>591</v>
      </c>
      <c r="F181" s="158">
        <v>280</v>
      </c>
      <c r="G181" s="157"/>
      <c r="H181" s="157">
        <v>345</v>
      </c>
      <c r="I181" s="159">
        <v>345</v>
      </c>
      <c r="J181" s="160" t="s">
        <v>624</v>
      </c>
      <c r="K181" s="161">
        <f t="shared" ref="K181:K186" si="74">H181-F181</f>
        <v>65</v>
      </c>
      <c r="L181" s="162">
        <f t="shared" ref="L181:L182" si="75">K181/F181</f>
        <v>0.23214285714285715</v>
      </c>
      <c r="M181" s="157" t="s">
        <v>594</v>
      </c>
      <c r="N181" s="163">
        <v>42814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72</v>
      </c>
      <c r="B182" s="155">
        <v>42657</v>
      </c>
      <c r="C182" s="155"/>
      <c r="D182" s="156" t="s">
        <v>723</v>
      </c>
      <c r="E182" s="157" t="s">
        <v>591</v>
      </c>
      <c r="F182" s="158">
        <v>245</v>
      </c>
      <c r="G182" s="157"/>
      <c r="H182" s="157">
        <v>325.5</v>
      </c>
      <c r="I182" s="159">
        <v>330</v>
      </c>
      <c r="J182" s="160" t="s">
        <v>724</v>
      </c>
      <c r="K182" s="161">
        <f t="shared" si="74"/>
        <v>80.5</v>
      </c>
      <c r="L182" s="162">
        <f t="shared" si="75"/>
        <v>0.32857142857142857</v>
      </c>
      <c r="M182" s="157" t="s">
        <v>594</v>
      </c>
      <c r="N182" s="163">
        <v>42769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4">
        <v>73</v>
      </c>
      <c r="B183" s="155">
        <v>42660</v>
      </c>
      <c r="C183" s="155"/>
      <c r="D183" s="156" t="s">
        <v>725</v>
      </c>
      <c r="E183" s="157" t="s">
        <v>591</v>
      </c>
      <c r="F183" s="158">
        <v>125</v>
      </c>
      <c r="G183" s="157"/>
      <c r="H183" s="157">
        <v>160</v>
      </c>
      <c r="I183" s="159">
        <v>160</v>
      </c>
      <c r="J183" s="160" t="s">
        <v>678</v>
      </c>
      <c r="K183" s="161">
        <f t="shared" si="74"/>
        <v>35</v>
      </c>
      <c r="L183" s="162">
        <v>0.28000000000000003</v>
      </c>
      <c r="M183" s="157" t="s">
        <v>594</v>
      </c>
      <c r="N183" s="163">
        <v>42803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74</v>
      </c>
      <c r="B184" s="155">
        <v>42660</v>
      </c>
      <c r="C184" s="155"/>
      <c r="D184" s="156" t="s">
        <v>726</v>
      </c>
      <c r="E184" s="157" t="s">
        <v>591</v>
      </c>
      <c r="F184" s="158">
        <v>114</v>
      </c>
      <c r="G184" s="157"/>
      <c r="H184" s="157">
        <v>145</v>
      </c>
      <c r="I184" s="159">
        <v>145</v>
      </c>
      <c r="J184" s="160" t="s">
        <v>678</v>
      </c>
      <c r="K184" s="161">
        <f t="shared" si="74"/>
        <v>31</v>
      </c>
      <c r="L184" s="162">
        <f t="shared" ref="L184:L186" si="76">K184/F184</f>
        <v>0.27192982456140352</v>
      </c>
      <c r="M184" s="157" t="s">
        <v>594</v>
      </c>
      <c r="N184" s="163">
        <v>42859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75</v>
      </c>
      <c r="B185" s="155">
        <v>42660</v>
      </c>
      <c r="C185" s="155"/>
      <c r="D185" s="156" t="s">
        <v>727</v>
      </c>
      <c r="E185" s="157" t="s">
        <v>591</v>
      </c>
      <c r="F185" s="158">
        <v>212</v>
      </c>
      <c r="G185" s="157"/>
      <c r="H185" s="157">
        <v>280</v>
      </c>
      <c r="I185" s="159">
        <v>276</v>
      </c>
      <c r="J185" s="160" t="s">
        <v>728</v>
      </c>
      <c r="K185" s="161">
        <f t="shared" si="74"/>
        <v>68</v>
      </c>
      <c r="L185" s="162">
        <f t="shared" si="76"/>
        <v>0.32075471698113206</v>
      </c>
      <c r="M185" s="157" t="s">
        <v>594</v>
      </c>
      <c r="N185" s="163">
        <v>42858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4">
        <v>76</v>
      </c>
      <c r="B186" s="155">
        <v>42678</v>
      </c>
      <c r="C186" s="155"/>
      <c r="D186" s="156" t="s">
        <v>464</v>
      </c>
      <c r="E186" s="157" t="s">
        <v>591</v>
      </c>
      <c r="F186" s="158">
        <v>155</v>
      </c>
      <c r="G186" s="157"/>
      <c r="H186" s="157">
        <v>210</v>
      </c>
      <c r="I186" s="159">
        <v>210</v>
      </c>
      <c r="J186" s="160" t="s">
        <v>729</v>
      </c>
      <c r="K186" s="161">
        <f t="shared" si="74"/>
        <v>55</v>
      </c>
      <c r="L186" s="162">
        <f t="shared" si="76"/>
        <v>0.35483870967741937</v>
      </c>
      <c r="M186" s="157" t="s">
        <v>594</v>
      </c>
      <c r="N186" s="163">
        <v>42944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4">
        <v>77</v>
      </c>
      <c r="B187" s="165">
        <v>42710</v>
      </c>
      <c r="C187" s="165"/>
      <c r="D187" s="166" t="s">
        <v>730</v>
      </c>
      <c r="E187" s="167" t="s">
        <v>591</v>
      </c>
      <c r="F187" s="168">
        <v>150.5</v>
      </c>
      <c r="G187" s="168"/>
      <c r="H187" s="169">
        <v>72.5</v>
      </c>
      <c r="I187" s="169">
        <v>174</v>
      </c>
      <c r="J187" s="170" t="s">
        <v>731</v>
      </c>
      <c r="K187" s="171">
        <v>-78</v>
      </c>
      <c r="L187" s="172">
        <v>-0.51827242524916906</v>
      </c>
      <c r="M187" s="168" t="s">
        <v>604</v>
      </c>
      <c r="N187" s="165">
        <v>43333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4">
        <v>78</v>
      </c>
      <c r="B188" s="155">
        <v>42712</v>
      </c>
      <c r="C188" s="155"/>
      <c r="D188" s="156" t="s">
        <v>732</v>
      </c>
      <c r="E188" s="157" t="s">
        <v>591</v>
      </c>
      <c r="F188" s="158">
        <v>380</v>
      </c>
      <c r="G188" s="157"/>
      <c r="H188" s="157">
        <v>478</v>
      </c>
      <c r="I188" s="159">
        <v>468</v>
      </c>
      <c r="J188" s="160" t="s">
        <v>678</v>
      </c>
      <c r="K188" s="161">
        <f t="shared" ref="K188:K190" si="77">H188-F188</f>
        <v>98</v>
      </c>
      <c r="L188" s="162">
        <f t="shared" ref="L188:L190" si="78">K188/F188</f>
        <v>0.25789473684210529</v>
      </c>
      <c r="M188" s="157" t="s">
        <v>594</v>
      </c>
      <c r="N188" s="163">
        <v>43025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4">
        <v>79</v>
      </c>
      <c r="B189" s="155">
        <v>42734</v>
      </c>
      <c r="C189" s="155"/>
      <c r="D189" s="156" t="s">
        <v>121</v>
      </c>
      <c r="E189" s="157" t="s">
        <v>591</v>
      </c>
      <c r="F189" s="158">
        <v>305</v>
      </c>
      <c r="G189" s="157"/>
      <c r="H189" s="157">
        <v>375</v>
      </c>
      <c r="I189" s="159">
        <v>375</v>
      </c>
      <c r="J189" s="160" t="s">
        <v>678</v>
      </c>
      <c r="K189" s="161">
        <f t="shared" si="77"/>
        <v>70</v>
      </c>
      <c r="L189" s="162">
        <f t="shared" si="78"/>
        <v>0.22950819672131148</v>
      </c>
      <c r="M189" s="157" t="s">
        <v>594</v>
      </c>
      <c r="N189" s="163">
        <v>42768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4">
        <v>80</v>
      </c>
      <c r="B190" s="155">
        <v>42739</v>
      </c>
      <c r="C190" s="155"/>
      <c r="D190" s="156" t="s">
        <v>104</v>
      </c>
      <c r="E190" s="157" t="s">
        <v>591</v>
      </c>
      <c r="F190" s="158">
        <v>99.5</v>
      </c>
      <c r="G190" s="157"/>
      <c r="H190" s="157">
        <v>158</v>
      </c>
      <c r="I190" s="159">
        <v>158</v>
      </c>
      <c r="J190" s="160" t="s">
        <v>678</v>
      </c>
      <c r="K190" s="161">
        <f t="shared" si="77"/>
        <v>58.5</v>
      </c>
      <c r="L190" s="162">
        <f t="shared" si="78"/>
        <v>0.5879396984924623</v>
      </c>
      <c r="M190" s="157" t="s">
        <v>594</v>
      </c>
      <c r="N190" s="163">
        <v>42898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4">
        <v>81</v>
      </c>
      <c r="B191" s="155">
        <v>42739</v>
      </c>
      <c r="C191" s="155"/>
      <c r="D191" s="156" t="s">
        <v>104</v>
      </c>
      <c r="E191" s="157" t="s">
        <v>591</v>
      </c>
      <c r="F191" s="158">
        <v>99.5</v>
      </c>
      <c r="G191" s="157"/>
      <c r="H191" s="157">
        <v>158</v>
      </c>
      <c r="I191" s="159">
        <v>158</v>
      </c>
      <c r="J191" s="160" t="s">
        <v>678</v>
      </c>
      <c r="K191" s="161">
        <v>58.5</v>
      </c>
      <c r="L191" s="162">
        <v>0.58793969849246197</v>
      </c>
      <c r="M191" s="157" t="s">
        <v>594</v>
      </c>
      <c r="N191" s="163">
        <v>42898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4">
        <v>82</v>
      </c>
      <c r="B192" s="155">
        <v>42786</v>
      </c>
      <c r="C192" s="155"/>
      <c r="D192" s="156" t="s">
        <v>210</v>
      </c>
      <c r="E192" s="157" t="s">
        <v>591</v>
      </c>
      <c r="F192" s="158">
        <v>140.5</v>
      </c>
      <c r="G192" s="157"/>
      <c r="H192" s="157">
        <v>220</v>
      </c>
      <c r="I192" s="159">
        <v>220</v>
      </c>
      <c r="J192" s="160" t="s">
        <v>678</v>
      </c>
      <c r="K192" s="161">
        <f>H192-F192</f>
        <v>79.5</v>
      </c>
      <c r="L192" s="162">
        <f>K192/F192</f>
        <v>0.5658362989323843</v>
      </c>
      <c r="M192" s="157" t="s">
        <v>594</v>
      </c>
      <c r="N192" s="163">
        <v>42864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4">
        <v>83</v>
      </c>
      <c r="B193" s="155">
        <v>42786</v>
      </c>
      <c r="C193" s="155"/>
      <c r="D193" s="156" t="s">
        <v>733</v>
      </c>
      <c r="E193" s="157" t="s">
        <v>591</v>
      </c>
      <c r="F193" s="158">
        <v>202.5</v>
      </c>
      <c r="G193" s="157"/>
      <c r="H193" s="157">
        <v>234</v>
      </c>
      <c r="I193" s="159">
        <v>234</v>
      </c>
      <c r="J193" s="160" t="s">
        <v>678</v>
      </c>
      <c r="K193" s="161">
        <v>31.5</v>
      </c>
      <c r="L193" s="162">
        <v>0.155555555555556</v>
      </c>
      <c r="M193" s="157" t="s">
        <v>594</v>
      </c>
      <c r="N193" s="163">
        <v>42836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4">
        <v>84</v>
      </c>
      <c r="B194" s="155">
        <v>42818</v>
      </c>
      <c r="C194" s="155"/>
      <c r="D194" s="156" t="s">
        <v>734</v>
      </c>
      <c r="E194" s="157" t="s">
        <v>591</v>
      </c>
      <c r="F194" s="158">
        <v>300.5</v>
      </c>
      <c r="G194" s="157"/>
      <c r="H194" s="157">
        <v>417.5</v>
      </c>
      <c r="I194" s="159">
        <v>420</v>
      </c>
      <c r="J194" s="160" t="s">
        <v>735</v>
      </c>
      <c r="K194" s="161">
        <f>H194-F194</f>
        <v>117</v>
      </c>
      <c r="L194" s="162">
        <f>K194/F194</f>
        <v>0.38935108153078202</v>
      </c>
      <c r="M194" s="157" t="s">
        <v>594</v>
      </c>
      <c r="N194" s="163">
        <v>43070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85</v>
      </c>
      <c r="B195" s="155">
        <v>42818</v>
      </c>
      <c r="C195" s="155"/>
      <c r="D195" s="156" t="s">
        <v>708</v>
      </c>
      <c r="E195" s="157" t="s">
        <v>591</v>
      </c>
      <c r="F195" s="158">
        <v>850</v>
      </c>
      <c r="G195" s="157"/>
      <c r="H195" s="157">
        <v>1042.5</v>
      </c>
      <c r="I195" s="159">
        <v>1023</v>
      </c>
      <c r="J195" s="160" t="s">
        <v>736</v>
      </c>
      <c r="K195" s="161">
        <v>192.5</v>
      </c>
      <c r="L195" s="162">
        <v>0.22647058823529401</v>
      </c>
      <c r="M195" s="157" t="s">
        <v>594</v>
      </c>
      <c r="N195" s="163">
        <v>42830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4">
        <v>86</v>
      </c>
      <c r="B196" s="155">
        <v>42830</v>
      </c>
      <c r="C196" s="155"/>
      <c r="D196" s="156" t="s">
        <v>495</v>
      </c>
      <c r="E196" s="157" t="s">
        <v>591</v>
      </c>
      <c r="F196" s="158">
        <v>785</v>
      </c>
      <c r="G196" s="157"/>
      <c r="H196" s="157">
        <v>930</v>
      </c>
      <c r="I196" s="159">
        <v>920</v>
      </c>
      <c r="J196" s="160" t="s">
        <v>737</v>
      </c>
      <c r="K196" s="161">
        <f>H196-F196</f>
        <v>145</v>
      </c>
      <c r="L196" s="162">
        <f>K196/F196</f>
        <v>0.18471337579617833</v>
      </c>
      <c r="M196" s="157" t="s">
        <v>594</v>
      </c>
      <c r="N196" s="163">
        <v>42976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64">
        <v>87</v>
      </c>
      <c r="B197" s="165">
        <v>42831</v>
      </c>
      <c r="C197" s="165"/>
      <c r="D197" s="166" t="s">
        <v>738</v>
      </c>
      <c r="E197" s="167" t="s">
        <v>591</v>
      </c>
      <c r="F197" s="168">
        <v>40</v>
      </c>
      <c r="G197" s="168"/>
      <c r="H197" s="169">
        <v>13.1</v>
      </c>
      <c r="I197" s="169">
        <v>60</v>
      </c>
      <c r="J197" s="170" t="s">
        <v>739</v>
      </c>
      <c r="K197" s="171">
        <v>-26.9</v>
      </c>
      <c r="L197" s="172">
        <v>-0.67249999999999999</v>
      </c>
      <c r="M197" s="168" t="s">
        <v>604</v>
      </c>
      <c r="N197" s="165">
        <v>43138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88</v>
      </c>
      <c r="B198" s="155">
        <v>42837</v>
      </c>
      <c r="C198" s="155"/>
      <c r="D198" s="156" t="s">
        <v>102</v>
      </c>
      <c r="E198" s="157" t="s">
        <v>591</v>
      </c>
      <c r="F198" s="158">
        <v>289.5</v>
      </c>
      <c r="G198" s="157"/>
      <c r="H198" s="157">
        <v>354</v>
      </c>
      <c r="I198" s="159">
        <v>360</v>
      </c>
      <c r="J198" s="160" t="s">
        <v>740</v>
      </c>
      <c r="K198" s="161">
        <f t="shared" ref="K198:K206" si="79">H198-F198</f>
        <v>64.5</v>
      </c>
      <c r="L198" s="162">
        <f t="shared" ref="L198:L206" si="80">K198/F198</f>
        <v>0.22279792746113988</v>
      </c>
      <c r="M198" s="157" t="s">
        <v>594</v>
      </c>
      <c r="N198" s="163">
        <v>43040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4">
        <v>89</v>
      </c>
      <c r="B199" s="155">
        <v>42845</v>
      </c>
      <c r="C199" s="155"/>
      <c r="D199" s="156" t="s">
        <v>435</v>
      </c>
      <c r="E199" s="157" t="s">
        <v>591</v>
      </c>
      <c r="F199" s="158">
        <v>700</v>
      </c>
      <c r="G199" s="157"/>
      <c r="H199" s="157">
        <v>840</v>
      </c>
      <c r="I199" s="159">
        <v>840</v>
      </c>
      <c r="J199" s="160" t="s">
        <v>741</v>
      </c>
      <c r="K199" s="161">
        <f t="shared" si="79"/>
        <v>140</v>
      </c>
      <c r="L199" s="162">
        <f t="shared" si="80"/>
        <v>0.2</v>
      </c>
      <c r="M199" s="157" t="s">
        <v>594</v>
      </c>
      <c r="N199" s="163">
        <v>42893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4">
        <v>90</v>
      </c>
      <c r="B200" s="155">
        <v>42887</v>
      </c>
      <c r="C200" s="155"/>
      <c r="D200" s="156" t="s">
        <v>742</v>
      </c>
      <c r="E200" s="157" t="s">
        <v>591</v>
      </c>
      <c r="F200" s="158">
        <v>130</v>
      </c>
      <c r="G200" s="157"/>
      <c r="H200" s="157">
        <v>144.25</v>
      </c>
      <c r="I200" s="159">
        <v>170</v>
      </c>
      <c r="J200" s="160" t="s">
        <v>743</v>
      </c>
      <c r="K200" s="161">
        <f t="shared" si="79"/>
        <v>14.25</v>
      </c>
      <c r="L200" s="162">
        <f t="shared" si="80"/>
        <v>0.10961538461538461</v>
      </c>
      <c r="M200" s="157" t="s">
        <v>594</v>
      </c>
      <c r="N200" s="163">
        <v>43675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4">
        <v>91</v>
      </c>
      <c r="B201" s="155">
        <v>42901</v>
      </c>
      <c r="C201" s="155"/>
      <c r="D201" s="156" t="s">
        <v>744</v>
      </c>
      <c r="E201" s="157" t="s">
        <v>591</v>
      </c>
      <c r="F201" s="158">
        <v>214.5</v>
      </c>
      <c r="G201" s="157"/>
      <c r="H201" s="157">
        <v>262</v>
      </c>
      <c r="I201" s="159">
        <v>262</v>
      </c>
      <c r="J201" s="160" t="s">
        <v>613</v>
      </c>
      <c r="K201" s="161">
        <f t="shared" si="79"/>
        <v>47.5</v>
      </c>
      <c r="L201" s="162">
        <f t="shared" si="80"/>
        <v>0.22144522144522144</v>
      </c>
      <c r="M201" s="157" t="s">
        <v>594</v>
      </c>
      <c r="N201" s="163">
        <v>42977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92</v>
      </c>
      <c r="B202" s="186">
        <v>42933</v>
      </c>
      <c r="C202" s="186"/>
      <c r="D202" s="187" t="s">
        <v>745</v>
      </c>
      <c r="E202" s="188" t="s">
        <v>591</v>
      </c>
      <c r="F202" s="189">
        <v>370</v>
      </c>
      <c r="G202" s="188"/>
      <c r="H202" s="188">
        <v>447.5</v>
      </c>
      <c r="I202" s="190">
        <v>450</v>
      </c>
      <c r="J202" s="191" t="s">
        <v>678</v>
      </c>
      <c r="K202" s="161">
        <f t="shared" si="79"/>
        <v>77.5</v>
      </c>
      <c r="L202" s="192">
        <f t="shared" si="80"/>
        <v>0.20945945945945946</v>
      </c>
      <c r="M202" s="188" t="s">
        <v>594</v>
      </c>
      <c r="N202" s="193">
        <v>43035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85">
        <v>93</v>
      </c>
      <c r="B203" s="186">
        <v>42943</v>
      </c>
      <c r="C203" s="186"/>
      <c r="D203" s="187" t="s">
        <v>208</v>
      </c>
      <c r="E203" s="188" t="s">
        <v>591</v>
      </c>
      <c r="F203" s="189">
        <v>657.5</v>
      </c>
      <c r="G203" s="188"/>
      <c r="H203" s="188">
        <v>825</v>
      </c>
      <c r="I203" s="190">
        <v>820</v>
      </c>
      <c r="J203" s="191" t="s">
        <v>678</v>
      </c>
      <c r="K203" s="161">
        <f t="shared" si="79"/>
        <v>167.5</v>
      </c>
      <c r="L203" s="192">
        <f t="shared" si="80"/>
        <v>0.25475285171102663</v>
      </c>
      <c r="M203" s="188" t="s">
        <v>594</v>
      </c>
      <c r="N203" s="193">
        <v>43090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4">
        <v>94</v>
      </c>
      <c r="B204" s="155">
        <v>42964</v>
      </c>
      <c r="C204" s="155"/>
      <c r="D204" s="156" t="s">
        <v>383</v>
      </c>
      <c r="E204" s="157" t="s">
        <v>591</v>
      </c>
      <c r="F204" s="158">
        <v>605</v>
      </c>
      <c r="G204" s="157"/>
      <c r="H204" s="157">
        <v>750</v>
      </c>
      <c r="I204" s="159">
        <v>750</v>
      </c>
      <c r="J204" s="160" t="s">
        <v>737</v>
      </c>
      <c r="K204" s="161">
        <f t="shared" si="79"/>
        <v>145</v>
      </c>
      <c r="L204" s="162">
        <f t="shared" si="80"/>
        <v>0.23966942148760331</v>
      </c>
      <c r="M204" s="157" t="s">
        <v>594</v>
      </c>
      <c r="N204" s="163">
        <v>43027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64">
        <v>95</v>
      </c>
      <c r="B205" s="165">
        <v>42979</v>
      </c>
      <c r="C205" s="165"/>
      <c r="D205" s="173" t="s">
        <v>746</v>
      </c>
      <c r="E205" s="168" t="s">
        <v>591</v>
      </c>
      <c r="F205" s="168">
        <v>255</v>
      </c>
      <c r="G205" s="169"/>
      <c r="H205" s="169">
        <v>217.25</v>
      </c>
      <c r="I205" s="169">
        <v>320</v>
      </c>
      <c r="J205" s="170" t="s">
        <v>747</v>
      </c>
      <c r="K205" s="171">
        <f t="shared" si="79"/>
        <v>-37.75</v>
      </c>
      <c r="L205" s="174">
        <f t="shared" si="80"/>
        <v>-0.14803921568627451</v>
      </c>
      <c r="M205" s="168" t="s">
        <v>604</v>
      </c>
      <c r="N205" s="165">
        <v>43661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96</v>
      </c>
      <c r="B206" s="155">
        <v>42997</v>
      </c>
      <c r="C206" s="155"/>
      <c r="D206" s="156" t="s">
        <v>748</v>
      </c>
      <c r="E206" s="157" t="s">
        <v>591</v>
      </c>
      <c r="F206" s="158">
        <v>215</v>
      </c>
      <c r="G206" s="157"/>
      <c r="H206" s="157">
        <v>258</v>
      </c>
      <c r="I206" s="159">
        <v>258</v>
      </c>
      <c r="J206" s="160" t="s">
        <v>678</v>
      </c>
      <c r="K206" s="161">
        <f t="shared" si="79"/>
        <v>43</v>
      </c>
      <c r="L206" s="162">
        <f t="shared" si="80"/>
        <v>0.2</v>
      </c>
      <c r="M206" s="157" t="s">
        <v>594</v>
      </c>
      <c r="N206" s="163">
        <v>43040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97</v>
      </c>
      <c r="B207" s="155">
        <v>42997</v>
      </c>
      <c r="C207" s="155"/>
      <c r="D207" s="156" t="s">
        <v>748</v>
      </c>
      <c r="E207" s="157" t="s">
        <v>591</v>
      </c>
      <c r="F207" s="158">
        <v>215</v>
      </c>
      <c r="G207" s="157"/>
      <c r="H207" s="157">
        <v>258</v>
      </c>
      <c r="I207" s="159">
        <v>258</v>
      </c>
      <c r="J207" s="191" t="s">
        <v>678</v>
      </c>
      <c r="K207" s="161">
        <v>43</v>
      </c>
      <c r="L207" s="162">
        <v>0.2</v>
      </c>
      <c r="M207" s="157" t="s">
        <v>594</v>
      </c>
      <c r="N207" s="163">
        <v>43040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98</v>
      </c>
      <c r="B208" s="186">
        <v>42998</v>
      </c>
      <c r="C208" s="186"/>
      <c r="D208" s="187" t="s">
        <v>749</v>
      </c>
      <c r="E208" s="188" t="s">
        <v>591</v>
      </c>
      <c r="F208" s="158">
        <v>75</v>
      </c>
      <c r="G208" s="188"/>
      <c r="H208" s="188">
        <v>90</v>
      </c>
      <c r="I208" s="190">
        <v>90</v>
      </c>
      <c r="J208" s="160" t="s">
        <v>750</v>
      </c>
      <c r="K208" s="161">
        <f t="shared" ref="K208:K213" si="81">H208-F208</f>
        <v>15</v>
      </c>
      <c r="L208" s="162">
        <f t="shared" ref="L208:L213" si="82">K208/F208</f>
        <v>0.2</v>
      </c>
      <c r="M208" s="157" t="s">
        <v>594</v>
      </c>
      <c r="N208" s="163">
        <v>43019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99</v>
      </c>
      <c r="B209" s="186">
        <v>43011</v>
      </c>
      <c r="C209" s="186"/>
      <c r="D209" s="187" t="s">
        <v>751</v>
      </c>
      <c r="E209" s="188" t="s">
        <v>591</v>
      </c>
      <c r="F209" s="189">
        <v>315</v>
      </c>
      <c r="G209" s="188"/>
      <c r="H209" s="188">
        <v>392</v>
      </c>
      <c r="I209" s="190">
        <v>384</v>
      </c>
      <c r="J209" s="191" t="s">
        <v>752</v>
      </c>
      <c r="K209" s="161">
        <f t="shared" si="81"/>
        <v>77</v>
      </c>
      <c r="L209" s="192">
        <f t="shared" si="82"/>
        <v>0.24444444444444444</v>
      </c>
      <c r="M209" s="188" t="s">
        <v>594</v>
      </c>
      <c r="N209" s="193">
        <v>43017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100</v>
      </c>
      <c r="B210" s="186">
        <v>43013</v>
      </c>
      <c r="C210" s="186"/>
      <c r="D210" s="187" t="s">
        <v>468</v>
      </c>
      <c r="E210" s="188" t="s">
        <v>591</v>
      </c>
      <c r="F210" s="189">
        <v>145</v>
      </c>
      <c r="G210" s="188"/>
      <c r="H210" s="188">
        <v>179</v>
      </c>
      <c r="I210" s="190">
        <v>180</v>
      </c>
      <c r="J210" s="191" t="s">
        <v>753</v>
      </c>
      <c r="K210" s="161">
        <f t="shared" si="81"/>
        <v>34</v>
      </c>
      <c r="L210" s="192">
        <f t="shared" si="82"/>
        <v>0.23448275862068965</v>
      </c>
      <c r="M210" s="188" t="s">
        <v>594</v>
      </c>
      <c r="N210" s="193">
        <v>43025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5">
        <v>101</v>
      </c>
      <c r="B211" s="186">
        <v>43014</v>
      </c>
      <c r="C211" s="186"/>
      <c r="D211" s="187" t="s">
        <v>358</v>
      </c>
      <c r="E211" s="188" t="s">
        <v>591</v>
      </c>
      <c r="F211" s="189">
        <v>256</v>
      </c>
      <c r="G211" s="188"/>
      <c r="H211" s="188">
        <v>323</v>
      </c>
      <c r="I211" s="190">
        <v>320</v>
      </c>
      <c r="J211" s="191" t="s">
        <v>678</v>
      </c>
      <c r="K211" s="161">
        <f t="shared" si="81"/>
        <v>67</v>
      </c>
      <c r="L211" s="192">
        <f t="shared" si="82"/>
        <v>0.26171875</v>
      </c>
      <c r="M211" s="188" t="s">
        <v>594</v>
      </c>
      <c r="N211" s="193">
        <v>43067</v>
      </c>
      <c r="O211" s="1"/>
      <c r="P211" s="1"/>
      <c r="Q211" s="242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102</v>
      </c>
      <c r="B212" s="186">
        <v>43017</v>
      </c>
      <c r="C212" s="186"/>
      <c r="D212" s="187" t="s">
        <v>372</v>
      </c>
      <c r="E212" s="188" t="s">
        <v>591</v>
      </c>
      <c r="F212" s="189">
        <v>137.5</v>
      </c>
      <c r="G212" s="188"/>
      <c r="H212" s="188">
        <v>184</v>
      </c>
      <c r="I212" s="190">
        <v>183</v>
      </c>
      <c r="J212" s="191" t="s">
        <v>754</v>
      </c>
      <c r="K212" s="161">
        <f t="shared" si="81"/>
        <v>46.5</v>
      </c>
      <c r="L212" s="192">
        <f t="shared" si="82"/>
        <v>0.33818181818181819</v>
      </c>
      <c r="M212" s="188" t="s">
        <v>594</v>
      </c>
      <c r="N212" s="193">
        <v>43108</v>
      </c>
      <c r="O212" s="1"/>
      <c r="P212" s="1"/>
      <c r="Q212" s="242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103</v>
      </c>
      <c r="B213" s="186">
        <v>43018</v>
      </c>
      <c r="C213" s="186"/>
      <c r="D213" s="187" t="s">
        <v>755</v>
      </c>
      <c r="E213" s="188" t="s">
        <v>591</v>
      </c>
      <c r="F213" s="189">
        <v>125.5</v>
      </c>
      <c r="G213" s="188"/>
      <c r="H213" s="188">
        <v>158</v>
      </c>
      <c r="I213" s="190">
        <v>155</v>
      </c>
      <c r="J213" s="191" t="s">
        <v>756</v>
      </c>
      <c r="K213" s="161">
        <f t="shared" si="81"/>
        <v>32.5</v>
      </c>
      <c r="L213" s="192">
        <f t="shared" si="82"/>
        <v>0.25896414342629481</v>
      </c>
      <c r="M213" s="188" t="s">
        <v>594</v>
      </c>
      <c r="N213" s="193">
        <v>43067</v>
      </c>
      <c r="O213" s="1"/>
      <c r="P213" s="1"/>
      <c r="Q213" s="242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5">
        <v>104</v>
      </c>
      <c r="B214" s="186">
        <v>43018</v>
      </c>
      <c r="C214" s="186"/>
      <c r="D214" s="187" t="s">
        <v>757</v>
      </c>
      <c r="E214" s="188" t="s">
        <v>591</v>
      </c>
      <c r="F214" s="189">
        <v>895</v>
      </c>
      <c r="G214" s="188"/>
      <c r="H214" s="188">
        <v>1122.5</v>
      </c>
      <c r="I214" s="190">
        <v>1078</v>
      </c>
      <c r="J214" s="191" t="s">
        <v>758</v>
      </c>
      <c r="K214" s="161">
        <v>227.5</v>
      </c>
      <c r="L214" s="192">
        <v>0.25418994413407803</v>
      </c>
      <c r="M214" s="188" t="s">
        <v>594</v>
      </c>
      <c r="N214" s="193">
        <v>43117</v>
      </c>
      <c r="O214" s="1"/>
      <c r="P214" s="1"/>
      <c r="Q214" s="242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105</v>
      </c>
      <c r="B215" s="186">
        <v>43020</v>
      </c>
      <c r="C215" s="186"/>
      <c r="D215" s="187" t="s">
        <v>367</v>
      </c>
      <c r="E215" s="188" t="s">
        <v>591</v>
      </c>
      <c r="F215" s="189">
        <v>525</v>
      </c>
      <c r="G215" s="188"/>
      <c r="H215" s="188">
        <v>629</v>
      </c>
      <c r="I215" s="190">
        <v>629</v>
      </c>
      <c r="J215" s="191" t="s">
        <v>678</v>
      </c>
      <c r="K215" s="161">
        <v>104</v>
      </c>
      <c r="L215" s="192">
        <v>0.19809523809523799</v>
      </c>
      <c r="M215" s="188" t="s">
        <v>594</v>
      </c>
      <c r="N215" s="193">
        <v>43119</v>
      </c>
      <c r="O215" s="1"/>
      <c r="P215" s="1"/>
      <c r="Q215" s="242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5">
        <v>106</v>
      </c>
      <c r="B216" s="186">
        <v>43046</v>
      </c>
      <c r="C216" s="186"/>
      <c r="D216" s="187" t="s">
        <v>408</v>
      </c>
      <c r="E216" s="188" t="s">
        <v>591</v>
      </c>
      <c r="F216" s="189">
        <v>740</v>
      </c>
      <c r="G216" s="188"/>
      <c r="H216" s="188">
        <v>892.5</v>
      </c>
      <c r="I216" s="190">
        <v>900</v>
      </c>
      <c r="J216" s="191" t="s">
        <v>759</v>
      </c>
      <c r="K216" s="161">
        <f t="shared" ref="K216:K218" si="83">H216-F216</f>
        <v>152.5</v>
      </c>
      <c r="L216" s="192">
        <f t="shared" ref="L216:L218" si="84">K216/F216</f>
        <v>0.20608108108108109</v>
      </c>
      <c r="M216" s="188" t="s">
        <v>594</v>
      </c>
      <c r="N216" s="193">
        <v>43052</v>
      </c>
      <c r="O216" s="1"/>
      <c r="P216" s="1"/>
      <c r="Q216" s="242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4">
        <v>107</v>
      </c>
      <c r="B217" s="155">
        <v>43073</v>
      </c>
      <c r="C217" s="155"/>
      <c r="D217" s="156" t="s">
        <v>760</v>
      </c>
      <c r="E217" s="157" t="s">
        <v>591</v>
      </c>
      <c r="F217" s="158">
        <v>118.5</v>
      </c>
      <c r="G217" s="157"/>
      <c r="H217" s="157">
        <v>143.5</v>
      </c>
      <c r="I217" s="159">
        <v>145</v>
      </c>
      <c r="J217" s="160" t="s">
        <v>761</v>
      </c>
      <c r="K217" s="161">
        <f t="shared" si="83"/>
        <v>25</v>
      </c>
      <c r="L217" s="162">
        <f t="shared" si="84"/>
        <v>0.2109704641350211</v>
      </c>
      <c r="M217" s="157" t="s">
        <v>594</v>
      </c>
      <c r="N217" s="163">
        <v>43097</v>
      </c>
      <c r="O217" s="1"/>
      <c r="P217" s="1"/>
      <c r="Q217" s="242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64">
        <v>108</v>
      </c>
      <c r="B218" s="165">
        <v>43090</v>
      </c>
      <c r="C218" s="165"/>
      <c r="D218" s="166" t="s">
        <v>440</v>
      </c>
      <c r="E218" s="167" t="s">
        <v>591</v>
      </c>
      <c r="F218" s="168">
        <v>715</v>
      </c>
      <c r="G218" s="168"/>
      <c r="H218" s="169">
        <v>500</v>
      </c>
      <c r="I218" s="169">
        <v>872</v>
      </c>
      <c r="J218" s="170" t="s">
        <v>762</v>
      </c>
      <c r="K218" s="171">
        <f t="shared" si="83"/>
        <v>-215</v>
      </c>
      <c r="L218" s="172">
        <f t="shared" si="84"/>
        <v>-0.30069930069930068</v>
      </c>
      <c r="M218" s="168" t="s">
        <v>604</v>
      </c>
      <c r="N218" s="165">
        <v>43670</v>
      </c>
      <c r="O218" s="1"/>
      <c r="P218" s="1"/>
      <c r="Q218" s="242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4">
        <v>109</v>
      </c>
      <c r="B219" s="155">
        <v>43098</v>
      </c>
      <c r="C219" s="155"/>
      <c r="D219" s="156" t="s">
        <v>751</v>
      </c>
      <c r="E219" s="157" t="s">
        <v>591</v>
      </c>
      <c r="F219" s="158">
        <v>435</v>
      </c>
      <c r="G219" s="157"/>
      <c r="H219" s="157">
        <v>542.5</v>
      </c>
      <c r="I219" s="159">
        <v>539</v>
      </c>
      <c r="J219" s="160" t="s">
        <v>678</v>
      </c>
      <c r="K219" s="161">
        <v>107.5</v>
      </c>
      <c r="L219" s="162">
        <v>0.247126436781609</v>
      </c>
      <c r="M219" s="157" t="s">
        <v>594</v>
      </c>
      <c r="N219" s="163">
        <v>43206</v>
      </c>
      <c r="O219" s="1"/>
      <c r="P219" s="1"/>
      <c r="Q219" s="242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4">
        <v>110</v>
      </c>
      <c r="B220" s="155">
        <v>43098</v>
      </c>
      <c r="C220" s="155"/>
      <c r="D220" s="156" t="s">
        <v>560</v>
      </c>
      <c r="E220" s="157" t="s">
        <v>591</v>
      </c>
      <c r="F220" s="158">
        <v>885</v>
      </c>
      <c r="G220" s="157"/>
      <c r="H220" s="157">
        <v>1090</v>
      </c>
      <c r="I220" s="159">
        <v>1084</v>
      </c>
      <c r="J220" s="160" t="s">
        <v>678</v>
      </c>
      <c r="K220" s="161">
        <v>205</v>
      </c>
      <c r="L220" s="162">
        <v>0.23163841807909599</v>
      </c>
      <c r="M220" s="157" t="s">
        <v>594</v>
      </c>
      <c r="N220" s="163">
        <v>43213</v>
      </c>
      <c r="O220" s="1"/>
      <c r="P220" s="1"/>
      <c r="Q220" s="242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4">
        <v>111</v>
      </c>
      <c r="B221" s="195">
        <v>43192</v>
      </c>
      <c r="C221" s="195"/>
      <c r="D221" s="173" t="s">
        <v>763</v>
      </c>
      <c r="E221" s="168" t="s">
        <v>591</v>
      </c>
      <c r="F221" s="196">
        <v>478.5</v>
      </c>
      <c r="G221" s="168"/>
      <c r="H221" s="168">
        <v>442</v>
      </c>
      <c r="I221" s="169">
        <v>613</v>
      </c>
      <c r="J221" s="170" t="s">
        <v>764</v>
      </c>
      <c r="K221" s="171">
        <f t="shared" ref="K221:K224" si="85">H221-F221</f>
        <v>-36.5</v>
      </c>
      <c r="L221" s="172">
        <f t="shared" ref="L221:L224" si="86">K221/F221</f>
        <v>-7.6280041797283177E-2</v>
      </c>
      <c r="M221" s="168" t="s">
        <v>604</v>
      </c>
      <c r="N221" s="165">
        <v>43762</v>
      </c>
      <c r="O221" s="1"/>
      <c r="P221" s="1"/>
      <c r="Q221" s="242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64">
        <v>112</v>
      </c>
      <c r="B222" s="165">
        <v>43194</v>
      </c>
      <c r="C222" s="165"/>
      <c r="D222" s="166" t="s">
        <v>765</v>
      </c>
      <c r="E222" s="167" t="s">
        <v>591</v>
      </c>
      <c r="F222" s="168">
        <f>141.5-7.3</f>
        <v>134.19999999999999</v>
      </c>
      <c r="G222" s="168"/>
      <c r="H222" s="169">
        <v>77</v>
      </c>
      <c r="I222" s="169">
        <v>180</v>
      </c>
      <c r="J222" s="170" t="s">
        <v>766</v>
      </c>
      <c r="K222" s="171">
        <f t="shared" si="85"/>
        <v>-57.199999999999989</v>
      </c>
      <c r="L222" s="172">
        <f t="shared" si="86"/>
        <v>-0.42622950819672129</v>
      </c>
      <c r="M222" s="168" t="s">
        <v>604</v>
      </c>
      <c r="N222" s="165">
        <v>43522</v>
      </c>
      <c r="O222" s="1"/>
      <c r="P222" s="1"/>
      <c r="Q222" s="242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4">
        <v>113</v>
      </c>
      <c r="B223" s="165">
        <v>43209</v>
      </c>
      <c r="C223" s="165"/>
      <c r="D223" s="166" t="s">
        <v>767</v>
      </c>
      <c r="E223" s="167" t="s">
        <v>591</v>
      </c>
      <c r="F223" s="168">
        <v>430</v>
      </c>
      <c r="G223" s="168"/>
      <c r="H223" s="169">
        <v>220</v>
      </c>
      <c r="I223" s="169">
        <v>537</v>
      </c>
      <c r="J223" s="170" t="s">
        <v>768</v>
      </c>
      <c r="K223" s="171">
        <f t="shared" si="85"/>
        <v>-210</v>
      </c>
      <c r="L223" s="172">
        <f t="shared" si="86"/>
        <v>-0.48837209302325579</v>
      </c>
      <c r="M223" s="168" t="s">
        <v>604</v>
      </c>
      <c r="N223" s="165">
        <v>43252</v>
      </c>
      <c r="O223" s="1"/>
      <c r="P223" s="1"/>
      <c r="Q223" s="242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85">
        <v>114</v>
      </c>
      <c r="B224" s="186">
        <v>43220</v>
      </c>
      <c r="C224" s="186"/>
      <c r="D224" s="187" t="s">
        <v>769</v>
      </c>
      <c r="E224" s="188" t="s">
        <v>591</v>
      </c>
      <c r="F224" s="188">
        <v>153.5</v>
      </c>
      <c r="G224" s="188"/>
      <c r="H224" s="188">
        <v>196</v>
      </c>
      <c r="I224" s="190">
        <v>196</v>
      </c>
      <c r="J224" s="160" t="s">
        <v>770</v>
      </c>
      <c r="K224" s="161">
        <f t="shared" si="85"/>
        <v>42.5</v>
      </c>
      <c r="L224" s="162">
        <f t="shared" si="86"/>
        <v>0.27687296416938112</v>
      </c>
      <c r="M224" s="157" t="s">
        <v>594</v>
      </c>
      <c r="N224" s="163">
        <v>43605</v>
      </c>
      <c r="O224" s="1"/>
      <c r="P224" s="1"/>
      <c r="Q224" s="242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64">
        <v>115</v>
      </c>
      <c r="B225" s="165">
        <v>43306</v>
      </c>
      <c r="C225" s="165"/>
      <c r="D225" s="166" t="s">
        <v>738</v>
      </c>
      <c r="E225" s="167" t="s">
        <v>591</v>
      </c>
      <c r="F225" s="168">
        <v>27.5</v>
      </c>
      <c r="G225" s="168"/>
      <c r="H225" s="169">
        <v>13.1</v>
      </c>
      <c r="I225" s="169">
        <v>60</v>
      </c>
      <c r="J225" s="170" t="s">
        <v>771</v>
      </c>
      <c r="K225" s="171">
        <v>-14.4</v>
      </c>
      <c r="L225" s="172">
        <v>-0.52363636363636401</v>
      </c>
      <c r="M225" s="168" t="s">
        <v>604</v>
      </c>
      <c r="N225" s="165">
        <v>43138</v>
      </c>
      <c r="O225" s="1"/>
      <c r="P225" s="1"/>
      <c r="Q225" s="242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94">
        <v>116</v>
      </c>
      <c r="B226" s="195">
        <v>43318</v>
      </c>
      <c r="C226" s="195"/>
      <c r="D226" s="173" t="s">
        <v>772</v>
      </c>
      <c r="E226" s="168" t="s">
        <v>591</v>
      </c>
      <c r="F226" s="168">
        <v>148.5</v>
      </c>
      <c r="G226" s="168"/>
      <c r="H226" s="168">
        <v>102</v>
      </c>
      <c r="I226" s="169">
        <v>182</v>
      </c>
      <c r="J226" s="170" t="s">
        <v>773</v>
      </c>
      <c r="K226" s="171">
        <f>H226-F226</f>
        <v>-46.5</v>
      </c>
      <c r="L226" s="172">
        <f>K226/F226</f>
        <v>-0.31313131313131315</v>
      </c>
      <c r="M226" s="168" t="s">
        <v>604</v>
      </c>
      <c r="N226" s="165">
        <v>43661</v>
      </c>
      <c r="O226" s="1"/>
      <c r="P226" s="1"/>
      <c r="Q226" s="242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4">
        <v>117</v>
      </c>
      <c r="B227" s="155">
        <v>43335</v>
      </c>
      <c r="C227" s="155"/>
      <c r="D227" s="156" t="s">
        <v>774</v>
      </c>
      <c r="E227" s="157" t="s">
        <v>591</v>
      </c>
      <c r="F227" s="188">
        <v>285</v>
      </c>
      <c r="G227" s="157"/>
      <c r="H227" s="157">
        <v>355</v>
      </c>
      <c r="I227" s="159">
        <v>364</v>
      </c>
      <c r="J227" s="160" t="s">
        <v>775</v>
      </c>
      <c r="K227" s="161">
        <v>70</v>
      </c>
      <c r="L227" s="162">
        <v>0.24561403508771901</v>
      </c>
      <c r="M227" s="157" t="s">
        <v>594</v>
      </c>
      <c r="N227" s="163">
        <v>43455</v>
      </c>
      <c r="O227" s="1"/>
      <c r="P227" s="1"/>
      <c r="Q227" s="242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54">
        <v>118</v>
      </c>
      <c r="B228" s="155">
        <v>43341</v>
      </c>
      <c r="C228" s="155"/>
      <c r="D228" s="156" t="s">
        <v>398</v>
      </c>
      <c r="E228" s="157" t="s">
        <v>591</v>
      </c>
      <c r="F228" s="188">
        <v>525</v>
      </c>
      <c r="G228" s="157"/>
      <c r="H228" s="157">
        <v>585</v>
      </c>
      <c r="I228" s="159">
        <v>635</v>
      </c>
      <c r="J228" s="160" t="s">
        <v>776</v>
      </c>
      <c r="K228" s="161">
        <f t="shared" ref="K228:K279" si="87">H228-F228</f>
        <v>60</v>
      </c>
      <c r="L228" s="162">
        <f t="shared" ref="L228:L279" si="88">K228/F228</f>
        <v>0.11428571428571428</v>
      </c>
      <c r="M228" s="157" t="s">
        <v>594</v>
      </c>
      <c r="N228" s="163">
        <v>43662</v>
      </c>
      <c r="O228" s="1"/>
      <c r="P228" s="1"/>
      <c r="Q228" s="242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54">
        <v>119</v>
      </c>
      <c r="B229" s="155">
        <v>43395</v>
      </c>
      <c r="C229" s="155"/>
      <c r="D229" s="156" t="s">
        <v>383</v>
      </c>
      <c r="E229" s="157" t="s">
        <v>591</v>
      </c>
      <c r="F229" s="188">
        <v>475</v>
      </c>
      <c r="G229" s="157"/>
      <c r="H229" s="157">
        <v>574</v>
      </c>
      <c r="I229" s="159">
        <v>570</v>
      </c>
      <c r="J229" s="160" t="s">
        <v>678</v>
      </c>
      <c r="K229" s="161">
        <f t="shared" si="87"/>
        <v>99</v>
      </c>
      <c r="L229" s="162">
        <f t="shared" si="88"/>
        <v>0.20842105263157895</v>
      </c>
      <c r="M229" s="157" t="s">
        <v>594</v>
      </c>
      <c r="N229" s="163">
        <v>43403</v>
      </c>
      <c r="O229" s="1"/>
      <c r="P229" s="1"/>
      <c r="Q229" s="242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5">
        <v>120</v>
      </c>
      <c r="B230" s="186">
        <v>43397</v>
      </c>
      <c r="C230" s="186"/>
      <c r="D230" s="187" t="s">
        <v>777</v>
      </c>
      <c r="E230" s="188" t="s">
        <v>591</v>
      </c>
      <c r="F230" s="188">
        <v>707.5</v>
      </c>
      <c r="G230" s="188"/>
      <c r="H230" s="188">
        <v>872</v>
      </c>
      <c r="I230" s="190">
        <v>872</v>
      </c>
      <c r="J230" s="191" t="s">
        <v>678</v>
      </c>
      <c r="K230" s="161">
        <f t="shared" si="87"/>
        <v>164.5</v>
      </c>
      <c r="L230" s="192">
        <f t="shared" si="88"/>
        <v>0.23250883392226149</v>
      </c>
      <c r="M230" s="188" t="s">
        <v>594</v>
      </c>
      <c r="N230" s="193">
        <v>43482</v>
      </c>
      <c r="O230" s="1"/>
      <c r="P230" s="1"/>
      <c r="Q230" s="242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121</v>
      </c>
      <c r="B231" s="186">
        <v>43398</v>
      </c>
      <c r="C231" s="186"/>
      <c r="D231" s="187" t="s">
        <v>778</v>
      </c>
      <c r="E231" s="188" t="s">
        <v>591</v>
      </c>
      <c r="F231" s="188">
        <v>162</v>
      </c>
      <c r="G231" s="188"/>
      <c r="H231" s="188">
        <v>204</v>
      </c>
      <c r="I231" s="190">
        <v>209</v>
      </c>
      <c r="J231" s="191" t="s">
        <v>779</v>
      </c>
      <c r="K231" s="161">
        <f t="shared" si="87"/>
        <v>42</v>
      </c>
      <c r="L231" s="192">
        <f t="shared" si="88"/>
        <v>0.25925925925925924</v>
      </c>
      <c r="M231" s="188" t="s">
        <v>594</v>
      </c>
      <c r="N231" s="193">
        <v>43539</v>
      </c>
      <c r="O231" s="1"/>
      <c r="P231" s="1"/>
      <c r="Q231" s="242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5">
        <v>122</v>
      </c>
      <c r="B232" s="186">
        <v>43399</v>
      </c>
      <c r="C232" s="186"/>
      <c r="D232" s="187" t="s">
        <v>488</v>
      </c>
      <c r="E232" s="188" t="s">
        <v>591</v>
      </c>
      <c r="F232" s="188">
        <v>240</v>
      </c>
      <c r="G232" s="188"/>
      <c r="H232" s="188">
        <v>297</v>
      </c>
      <c r="I232" s="190">
        <v>297</v>
      </c>
      <c r="J232" s="191" t="s">
        <v>678</v>
      </c>
      <c r="K232" s="197">
        <f t="shared" si="87"/>
        <v>57</v>
      </c>
      <c r="L232" s="192">
        <f t="shared" si="88"/>
        <v>0.23749999999999999</v>
      </c>
      <c r="M232" s="188" t="s">
        <v>594</v>
      </c>
      <c r="N232" s="193">
        <v>43417</v>
      </c>
      <c r="O232" s="1"/>
      <c r="P232" s="1"/>
      <c r="Q232" s="242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54">
        <v>123</v>
      </c>
      <c r="B233" s="155">
        <v>43439</v>
      </c>
      <c r="C233" s="155"/>
      <c r="D233" s="156" t="s">
        <v>780</v>
      </c>
      <c r="E233" s="157" t="s">
        <v>591</v>
      </c>
      <c r="F233" s="157">
        <v>202.5</v>
      </c>
      <c r="G233" s="157"/>
      <c r="H233" s="157">
        <v>255</v>
      </c>
      <c r="I233" s="159">
        <v>252</v>
      </c>
      <c r="J233" s="160" t="s">
        <v>678</v>
      </c>
      <c r="K233" s="161">
        <f t="shared" si="87"/>
        <v>52.5</v>
      </c>
      <c r="L233" s="162">
        <f t="shared" si="88"/>
        <v>0.25925925925925924</v>
      </c>
      <c r="M233" s="157" t="s">
        <v>594</v>
      </c>
      <c r="N233" s="163">
        <v>43542</v>
      </c>
      <c r="O233" s="1"/>
      <c r="P233" s="1"/>
      <c r="Q233" s="242"/>
      <c r="R233" s="1"/>
      <c r="S233" s="6" t="s">
        <v>781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124</v>
      </c>
      <c r="B234" s="186">
        <v>43465</v>
      </c>
      <c r="C234" s="155"/>
      <c r="D234" s="187" t="s">
        <v>159</v>
      </c>
      <c r="E234" s="188" t="s">
        <v>591</v>
      </c>
      <c r="F234" s="188">
        <v>710</v>
      </c>
      <c r="G234" s="188"/>
      <c r="H234" s="188">
        <v>866</v>
      </c>
      <c r="I234" s="190">
        <v>866</v>
      </c>
      <c r="J234" s="191" t="s">
        <v>678</v>
      </c>
      <c r="K234" s="161">
        <f t="shared" si="87"/>
        <v>156</v>
      </c>
      <c r="L234" s="162">
        <f t="shared" si="88"/>
        <v>0.21971830985915494</v>
      </c>
      <c r="M234" s="157" t="s">
        <v>594</v>
      </c>
      <c r="N234" s="163">
        <v>43553</v>
      </c>
      <c r="O234" s="1"/>
      <c r="P234" s="1"/>
      <c r="Q234" s="242"/>
      <c r="R234" s="1"/>
      <c r="S234" s="6" t="s">
        <v>781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125</v>
      </c>
      <c r="B235" s="186">
        <v>43522</v>
      </c>
      <c r="C235" s="186"/>
      <c r="D235" s="187" t="s">
        <v>174</v>
      </c>
      <c r="E235" s="188" t="s">
        <v>591</v>
      </c>
      <c r="F235" s="188">
        <v>337.25</v>
      </c>
      <c r="G235" s="188"/>
      <c r="H235" s="188">
        <v>398.5</v>
      </c>
      <c r="I235" s="190">
        <v>411</v>
      </c>
      <c r="J235" s="160" t="s">
        <v>782</v>
      </c>
      <c r="K235" s="161">
        <f t="shared" si="87"/>
        <v>61.25</v>
      </c>
      <c r="L235" s="162">
        <f t="shared" si="88"/>
        <v>0.1816160118606375</v>
      </c>
      <c r="M235" s="157" t="s">
        <v>594</v>
      </c>
      <c r="N235" s="163">
        <v>43760</v>
      </c>
      <c r="O235" s="1"/>
      <c r="P235" s="1"/>
      <c r="Q235" s="242"/>
      <c r="R235" s="1"/>
      <c r="S235" s="6" t="s">
        <v>781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98">
        <v>126</v>
      </c>
      <c r="B236" s="199">
        <v>43559</v>
      </c>
      <c r="C236" s="199"/>
      <c r="D236" s="200" t="s">
        <v>783</v>
      </c>
      <c r="E236" s="201" t="s">
        <v>591</v>
      </c>
      <c r="F236" s="201">
        <v>130</v>
      </c>
      <c r="G236" s="201"/>
      <c r="H236" s="201">
        <v>65</v>
      </c>
      <c r="I236" s="202">
        <v>158</v>
      </c>
      <c r="J236" s="170" t="s">
        <v>784</v>
      </c>
      <c r="K236" s="171">
        <f t="shared" si="87"/>
        <v>-65</v>
      </c>
      <c r="L236" s="172">
        <f t="shared" si="88"/>
        <v>-0.5</v>
      </c>
      <c r="M236" s="168" t="s">
        <v>604</v>
      </c>
      <c r="N236" s="165">
        <v>43726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127</v>
      </c>
      <c r="B237" s="186">
        <v>43017</v>
      </c>
      <c r="C237" s="186"/>
      <c r="D237" s="187" t="s">
        <v>210</v>
      </c>
      <c r="E237" s="188" t="s">
        <v>591</v>
      </c>
      <c r="F237" s="188">
        <v>141.5</v>
      </c>
      <c r="G237" s="188"/>
      <c r="H237" s="188">
        <v>183.5</v>
      </c>
      <c r="I237" s="190">
        <v>210</v>
      </c>
      <c r="J237" s="160" t="s">
        <v>779</v>
      </c>
      <c r="K237" s="161">
        <f t="shared" si="87"/>
        <v>42</v>
      </c>
      <c r="L237" s="162">
        <f t="shared" si="88"/>
        <v>0.29681978798586572</v>
      </c>
      <c r="M237" s="157" t="s">
        <v>594</v>
      </c>
      <c r="N237" s="163">
        <v>43042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98">
        <v>128</v>
      </c>
      <c r="B238" s="199">
        <v>43074</v>
      </c>
      <c r="C238" s="199"/>
      <c r="D238" s="200" t="s">
        <v>786</v>
      </c>
      <c r="E238" s="201" t="s">
        <v>591</v>
      </c>
      <c r="F238" s="196">
        <v>172</v>
      </c>
      <c r="G238" s="201"/>
      <c r="H238" s="201">
        <v>155.25</v>
      </c>
      <c r="I238" s="202">
        <v>230</v>
      </c>
      <c r="J238" s="170" t="s">
        <v>787</v>
      </c>
      <c r="K238" s="171">
        <f t="shared" si="87"/>
        <v>-16.75</v>
      </c>
      <c r="L238" s="172">
        <f t="shared" si="88"/>
        <v>-9.7383720930232565E-2</v>
      </c>
      <c r="M238" s="168" t="s">
        <v>604</v>
      </c>
      <c r="N238" s="165">
        <v>43787</v>
      </c>
      <c r="O238" s="1"/>
      <c r="P238" s="1"/>
      <c r="Q238" s="242"/>
      <c r="R238" s="1"/>
      <c r="S238" s="6" t="s">
        <v>785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129</v>
      </c>
      <c r="B239" s="186">
        <v>43398</v>
      </c>
      <c r="C239" s="186"/>
      <c r="D239" s="187" t="s">
        <v>120</v>
      </c>
      <c r="E239" s="188" t="s">
        <v>591</v>
      </c>
      <c r="F239" s="188">
        <v>698.5</v>
      </c>
      <c r="G239" s="188"/>
      <c r="H239" s="188">
        <v>890</v>
      </c>
      <c r="I239" s="190">
        <v>890</v>
      </c>
      <c r="J239" s="160" t="s">
        <v>788</v>
      </c>
      <c r="K239" s="161">
        <f t="shared" si="87"/>
        <v>191.5</v>
      </c>
      <c r="L239" s="162">
        <f t="shared" si="88"/>
        <v>0.27415891195418757</v>
      </c>
      <c r="M239" s="157" t="s">
        <v>594</v>
      </c>
      <c r="N239" s="163">
        <v>44328</v>
      </c>
      <c r="O239" s="1"/>
      <c r="P239" s="1"/>
      <c r="Q239" s="242"/>
      <c r="R239" s="1"/>
      <c r="S239" s="6" t="s">
        <v>781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130</v>
      </c>
      <c r="B240" s="186">
        <v>42877</v>
      </c>
      <c r="C240" s="186"/>
      <c r="D240" s="187" t="s">
        <v>789</v>
      </c>
      <c r="E240" s="188" t="s">
        <v>591</v>
      </c>
      <c r="F240" s="188">
        <v>127.6</v>
      </c>
      <c r="G240" s="188"/>
      <c r="H240" s="188">
        <v>138</v>
      </c>
      <c r="I240" s="190">
        <v>190</v>
      </c>
      <c r="J240" s="160" t="s">
        <v>790</v>
      </c>
      <c r="K240" s="161">
        <f t="shared" si="87"/>
        <v>10.400000000000006</v>
      </c>
      <c r="L240" s="162">
        <f t="shared" si="88"/>
        <v>8.1504702194357417E-2</v>
      </c>
      <c r="M240" s="157" t="s">
        <v>594</v>
      </c>
      <c r="N240" s="163">
        <v>43774</v>
      </c>
      <c r="O240" s="1"/>
      <c r="P240" s="1"/>
      <c r="Q240" s="242"/>
      <c r="R240" s="1"/>
      <c r="S240" s="6" t="s">
        <v>785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131</v>
      </c>
      <c r="B241" s="186">
        <v>43158</v>
      </c>
      <c r="C241" s="186"/>
      <c r="D241" s="187" t="s">
        <v>791</v>
      </c>
      <c r="E241" s="188" t="s">
        <v>591</v>
      </c>
      <c r="F241" s="188">
        <v>317</v>
      </c>
      <c r="G241" s="188"/>
      <c r="H241" s="188">
        <v>382.5</v>
      </c>
      <c r="I241" s="190">
        <v>398</v>
      </c>
      <c r="J241" s="160" t="s">
        <v>792</v>
      </c>
      <c r="K241" s="161">
        <f t="shared" si="87"/>
        <v>65.5</v>
      </c>
      <c r="L241" s="162">
        <f t="shared" si="88"/>
        <v>0.20662460567823343</v>
      </c>
      <c r="M241" s="157" t="s">
        <v>594</v>
      </c>
      <c r="N241" s="163">
        <v>44238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98">
        <v>132</v>
      </c>
      <c r="B242" s="199">
        <v>43164</v>
      </c>
      <c r="C242" s="199"/>
      <c r="D242" s="200" t="s">
        <v>166</v>
      </c>
      <c r="E242" s="201" t="s">
        <v>591</v>
      </c>
      <c r="F242" s="196">
        <f>510-14.4</f>
        <v>495.6</v>
      </c>
      <c r="G242" s="201"/>
      <c r="H242" s="201">
        <v>350</v>
      </c>
      <c r="I242" s="202">
        <v>672</v>
      </c>
      <c r="J242" s="170" t="s">
        <v>793</v>
      </c>
      <c r="K242" s="171">
        <f t="shared" si="87"/>
        <v>-145.60000000000002</v>
      </c>
      <c r="L242" s="172">
        <f t="shared" si="88"/>
        <v>-0.29378531073446329</v>
      </c>
      <c r="M242" s="168" t="s">
        <v>604</v>
      </c>
      <c r="N242" s="165">
        <v>43887</v>
      </c>
      <c r="O242" s="1"/>
      <c r="P242" s="1"/>
      <c r="Q242" s="242"/>
      <c r="R242" s="1"/>
      <c r="S242" s="6" t="s">
        <v>781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98">
        <v>133</v>
      </c>
      <c r="B243" s="199">
        <v>43237</v>
      </c>
      <c r="C243" s="199"/>
      <c r="D243" s="200" t="s">
        <v>794</v>
      </c>
      <c r="E243" s="201" t="s">
        <v>591</v>
      </c>
      <c r="F243" s="196">
        <v>230.3</v>
      </c>
      <c r="G243" s="201"/>
      <c r="H243" s="201">
        <v>102.5</v>
      </c>
      <c r="I243" s="202">
        <v>348</v>
      </c>
      <c r="J243" s="170" t="s">
        <v>795</v>
      </c>
      <c r="K243" s="171">
        <f t="shared" si="87"/>
        <v>-127.80000000000001</v>
      </c>
      <c r="L243" s="172">
        <f t="shared" si="88"/>
        <v>-0.55492835432045162</v>
      </c>
      <c r="M243" s="168" t="s">
        <v>604</v>
      </c>
      <c r="N243" s="165">
        <v>43896</v>
      </c>
      <c r="O243" s="1"/>
      <c r="P243" s="1"/>
      <c r="Q243" s="242"/>
      <c r="R243" s="1"/>
      <c r="S243" s="6" t="s">
        <v>781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134</v>
      </c>
      <c r="B244" s="186">
        <v>43258</v>
      </c>
      <c r="C244" s="186"/>
      <c r="D244" s="187" t="s">
        <v>444</v>
      </c>
      <c r="E244" s="188" t="s">
        <v>591</v>
      </c>
      <c r="F244" s="188">
        <f>342.5-5.1</f>
        <v>337.4</v>
      </c>
      <c r="G244" s="188"/>
      <c r="H244" s="188">
        <v>412.5</v>
      </c>
      <c r="I244" s="190">
        <v>439</v>
      </c>
      <c r="J244" s="160" t="s">
        <v>796</v>
      </c>
      <c r="K244" s="161">
        <f t="shared" si="87"/>
        <v>75.100000000000023</v>
      </c>
      <c r="L244" s="162">
        <f t="shared" si="88"/>
        <v>0.22258446947243635</v>
      </c>
      <c r="M244" s="157" t="s">
        <v>594</v>
      </c>
      <c r="N244" s="163">
        <v>44230</v>
      </c>
      <c r="O244" s="1"/>
      <c r="P244" s="1"/>
      <c r="Q244" s="242"/>
      <c r="R244" s="1"/>
      <c r="S244" s="6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79">
        <v>135</v>
      </c>
      <c r="B245" s="178">
        <v>43285</v>
      </c>
      <c r="C245" s="178"/>
      <c r="D245" s="179" t="s">
        <v>58</v>
      </c>
      <c r="E245" s="180" t="s">
        <v>591</v>
      </c>
      <c r="F245" s="180">
        <f>127.5-5.53</f>
        <v>121.97</v>
      </c>
      <c r="G245" s="181"/>
      <c r="H245" s="181">
        <v>122.5</v>
      </c>
      <c r="I245" s="181">
        <v>170</v>
      </c>
      <c r="J245" s="182" t="s">
        <v>797</v>
      </c>
      <c r="K245" s="183">
        <f t="shared" si="87"/>
        <v>0.53000000000000114</v>
      </c>
      <c r="L245" s="184">
        <f t="shared" si="88"/>
        <v>4.3453308190538747E-3</v>
      </c>
      <c r="M245" s="180" t="s">
        <v>611</v>
      </c>
      <c r="N245" s="178">
        <v>44431</v>
      </c>
      <c r="O245" s="1"/>
      <c r="P245" s="1"/>
      <c r="Q245" s="242"/>
      <c r="R245" s="1"/>
      <c r="S245" s="6" t="s">
        <v>781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98">
        <v>136</v>
      </c>
      <c r="B246" s="199">
        <v>43294</v>
      </c>
      <c r="C246" s="199"/>
      <c r="D246" s="200" t="s">
        <v>798</v>
      </c>
      <c r="E246" s="201" t="s">
        <v>591</v>
      </c>
      <c r="F246" s="196">
        <v>46.5</v>
      </c>
      <c r="G246" s="201"/>
      <c r="H246" s="201">
        <v>17</v>
      </c>
      <c r="I246" s="202">
        <v>59</v>
      </c>
      <c r="J246" s="170" t="s">
        <v>799</v>
      </c>
      <c r="K246" s="171">
        <f t="shared" si="87"/>
        <v>-29.5</v>
      </c>
      <c r="L246" s="172">
        <f t="shared" si="88"/>
        <v>-0.63440860215053763</v>
      </c>
      <c r="M246" s="168" t="s">
        <v>604</v>
      </c>
      <c r="N246" s="165">
        <v>43887</v>
      </c>
      <c r="O246" s="1"/>
      <c r="P246" s="1"/>
      <c r="Q246" s="242"/>
      <c r="R246" s="1"/>
      <c r="S246" s="6" t="s">
        <v>781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137</v>
      </c>
      <c r="B247" s="186">
        <v>43396</v>
      </c>
      <c r="C247" s="186"/>
      <c r="D247" s="187" t="s">
        <v>427</v>
      </c>
      <c r="E247" s="188" t="s">
        <v>591</v>
      </c>
      <c r="F247" s="188">
        <v>156.5</v>
      </c>
      <c r="G247" s="188"/>
      <c r="H247" s="188">
        <v>207.5</v>
      </c>
      <c r="I247" s="190">
        <v>191</v>
      </c>
      <c r="J247" s="160" t="s">
        <v>678</v>
      </c>
      <c r="K247" s="161">
        <f t="shared" si="87"/>
        <v>51</v>
      </c>
      <c r="L247" s="162">
        <f t="shared" si="88"/>
        <v>0.32587859424920129</v>
      </c>
      <c r="M247" s="157" t="s">
        <v>594</v>
      </c>
      <c r="N247" s="163">
        <v>44369</v>
      </c>
      <c r="O247" s="1"/>
      <c r="P247" s="1"/>
      <c r="Q247" s="242"/>
      <c r="R247" s="1"/>
      <c r="S247" s="6" t="s">
        <v>781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138</v>
      </c>
      <c r="B248" s="186">
        <v>43439</v>
      </c>
      <c r="C248" s="186"/>
      <c r="D248" s="187" t="s">
        <v>346</v>
      </c>
      <c r="E248" s="188" t="s">
        <v>591</v>
      </c>
      <c r="F248" s="188">
        <v>259.5</v>
      </c>
      <c r="G248" s="188"/>
      <c r="H248" s="188">
        <v>320</v>
      </c>
      <c r="I248" s="190">
        <v>320</v>
      </c>
      <c r="J248" s="160" t="s">
        <v>678</v>
      </c>
      <c r="K248" s="161">
        <f t="shared" si="87"/>
        <v>60.5</v>
      </c>
      <c r="L248" s="162">
        <f t="shared" si="88"/>
        <v>0.23314065510597304</v>
      </c>
      <c r="M248" s="157" t="s">
        <v>594</v>
      </c>
      <c r="N248" s="163">
        <v>44323</v>
      </c>
      <c r="O248" s="1"/>
      <c r="P248" s="1"/>
      <c r="Q248" s="242"/>
      <c r="R248" s="1"/>
      <c r="S248" s="6" t="s">
        <v>781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98">
        <v>139</v>
      </c>
      <c r="B249" s="199">
        <v>43439</v>
      </c>
      <c r="C249" s="199"/>
      <c r="D249" s="200" t="s">
        <v>800</v>
      </c>
      <c r="E249" s="201" t="s">
        <v>591</v>
      </c>
      <c r="F249" s="201">
        <v>715</v>
      </c>
      <c r="G249" s="201"/>
      <c r="H249" s="201">
        <v>445</v>
      </c>
      <c r="I249" s="202">
        <v>840</v>
      </c>
      <c r="J249" s="170" t="s">
        <v>801</v>
      </c>
      <c r="K249" s="171">
        <f t="shared" si="87"/>
        <v>-270</v>
      </c>
      <c r="L249" s="172">
        <f t="shared" si="88"/>
        <v>-0.3776223776223776</v>
      </c>
      <c r="M249" s="168" t="s">
        <v>604</v>
      </c>
      <c r="N249" s="165">
        <v>43800</v>
      </c>
      <c r="O249" s="1"/>
      <c r="P249" s="1"/>
      <c r="Q249" s="242"/>
      <c r="R249" s="1"/>
      <c r="S249" s="6" t="s">
        <v>781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5">
        <v>140</v>
      </c>
      <c r="B250" s="186">
        <v>43469</v>
      </c>
      <c r="C250" s="186"/>
      <c r="D250" s="187" t="s">
        <v>180</v>
      </c>
      <c r="E250" s="188" t="s">
        <v>591</v>
      </c>
      <c r="F250" s="188">
        <v>875</v>
      </c>
      <c r="G250" s="188"/>
      <c r="H250" s="188">
        <v>1165</v>
      </c>
      <c r="I250" s="190">
        <v>1185</v>
      </c>
      <c r="J250" s="160" t="s">
        <v>802</v>
      </c>
      <c r="K250" s="161">
        <f t="shared" si="87"/>
        <v>290</v>
      </c>
      <c r="L250" s="162">
        <f t="shared" si="88"/>
        <v>0.33142857142857141</v>
      </c>
      <c r="M250" s="157" t="s">
        <v>594</v>
      </c>
      <c r="N250" s="163">
        <v>43847</v>
      </c>
      <c r="O250" s="1"/>
      <c r="P250" s="1"/>
      <c r="Q250" s="242"/>
      <c r="R250" s="1"/>
      <c r="S250" s="6" t="s">
        <v>781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5">
        <v>141</v>
      </c>
      <c r="B251" s="186">
        <v>43559</v>
      </c>
      <c r="C251" s="186"/>
      <c r="D251" s="187" t="s">
        <v>364</v>
      </c>
      <c r="E251" s="188" t="s">
        <v>591</v>
      </c>
      <c r="F251" s="188">
        <f>387-14.63</f>
        <v>372.37</v>
      </c>
      <c r="G251" s="188"/>
      <c r="H251" s="188">
        <v>490</v>
      </c>
      <c r="I251" s="190">
        <v>490</v>
      </c>
      <c r="J251" s="160" t="s">
        <v>678</v>
      </c>
      <c r="K251" s="161">
        <f t="shared" si="87"/>
        <v>117.63</v>
      </c>
      <c r="L251" s="162">
        <f t="shared" si="88"/>
        <v>0.31589548030185027</v>
      </c>
      <c r="M251" s="157" t="s">
        <v>594</v>
      </c>
      <c r="N251" s="163">
        <v>43850</v>
      </c>
      <c r="O251" s="1"/>
      <c r="P251" s="1"/>
      <c r="Q251" s="242"/>
      <c r="R251" s="1"/>
      <c r="S251" s="6" t="s">
        <v>781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98">
        <v>142</v>
      </c>
      <c r="B252" s="199">
        <v>43578</v>
      </c>
      <c r="C252" s="199"/>
      <c r="D252" s="200" t="s">
        <v>803</v>
      </c>
      <c r="E252" s="201" t="s">
        <v>603</v>
      </c>
      <c r="F252" s="201">
        <v>220</v>
      </c>
      <c r="G252" s="201"/>
      <c r="H252" s="201">
        <v>127.5</v>
      </c>
      <c r="I252" s="202">
        <v>284</v>
      </c>
      <c r="J252" s="170" t="s">
        <v>804</v>
      </c>
      <c r="K252" s="171">
        <f t="shared" si="87"/>
        <v>-92.5</v>
      </c>
      <c r="L252" s="172">
        <f t="shared" si="88"/>
        <v>-0.42045454545454547</v>
      </c>
      <c r="M252" s="168" t="s">
        <v>604</v>
      </c>
      <c r="N252" s="165">
        <v>43896</v>
      </c>
      <c r="O252" s="1"/>
      <c r="P252" s="1"/>
      <c r="Q252" s="242"/>
      <c r="R252" s="1"/>
      <c r="S252" s="6" t="s">
        <v>781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5">
        <v>143</v>
      </c>
      <c r="B253" s="186">
        <v>43622</v>
      </c>
      <c r="C253" s="186"/>
      <c r="D253" s="187" t="s">
        <v>489</v>
      </c>
      <c r="E253" s="188" t="s">
        <v>603</v>
      </c>
      <c r="F253" s="188">
        <v>332.8</v>
      </c>
      <c r="G253" s="188"/>
      <c r="H253" s="188">
        <v>405</v>
      </c>
      <c r="I253" s="190">
        <v>419</v>
      </c>
      <c r="J253" s="160" t="s">
        <v>805</v>
      </c>
      <c r="K253" s="161">
        <f t="shared" si="87"/>
        <v>72.199999999999989</v>
      </c>
      <c r="L253" s="162">
        <f t="shared" si="88"/>
        <v>0.21694711538461534</v>
      </c>
      <c r="M253" s="157" t="s">
        <v>594</v>
      </c>
      <c r="N253" s="163">
        <v>43860</v>
      </c>
      <c r="O253" s="1"/>
      <c r="P253" s="1"/>
      <c r="Q253" s="242"/>
      <c r="R253" s="1"/>
      <c r="S253" s="6" t="s">
        <v>785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79">
        <v>144</v>
      </c>
      <c r="B254" s="178">
        <v>43641</v>
      </c>
      <c r="C254" s="178"/>
      <c r="D254" s="179" t="s">
        <v>172</v>
      </c>
      <c r="E254" s="180" t="s">
        <v>591</v>
      </c>
      <c r="F254" s="180">
        <v>386</v>
      </c>
      <c r="G254" s="181"/>
      <c r="H254" s="181">
        <v>395</v>
      </c>
      <c r="I254" s="181">
        <v>452</v>
      </c>
      <c r="J254" s="182" t="s">
        <v>806</v>
      </c>
      <c r="K254" s="183">
        <f t="shared" si="87"/>
        <v>9</v>
      </c>
      <c r="L254" s="184">
        <f t="shared" si="88"/>
        <v>2.3316062176165803E-2</v>
      </c>
      <c r="M254" s="180" t="s">
        <v>611</v>
      </c>
      <c r="N254" s="178">
        <v>43868</v>
      </c>
      <c r="O254" s="1"/>
      <c r="P254" s="1"/>
      <c r="Q254" s="242"/>
      <c r="R254" s="1"/>
      <c r="S254" s="6" t="s">
        <v>785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79">
        <v>145</v>
      </c>
      <c r="B255" s="178">
        <v>43707</v>
      </c>
      <c r="C255" s="178"/>
      <c r="D255" s="179" t="s">
        <v>146</v>
      </c>
      <c r="E255" s="180" t="s">
        <v>591</v>
      </c>
      <c r="F255" s="180">
        <v>137.5</v>
      </c>
      <c r="G255" s="181"/>
      <c r="H255" s="181">
        <v>138.5</v>
      </c>
      <c r="I255" s="181">
        <v>190</v>
      </c>
      <c r="J255" s="182" t="s">
        <v>807</v>
      </c>
      <c r="K255" s="183">
        <f t="shared" si="87"/>
        <v>1</v>
      </c>
      <c r="L255" s="184">
        <f t="shared" si="88"/>
        <v>7.2727272727272727E-3</v>
      </c>
      <c r="M255" s="180" t="s">
        <v>611</v>
      </c>
      <c r="N255" s="178">
        <v>44432</v>
      </c>
      <c r="O255" s="1"/>
      <c r="P255" s="1"/>
      <c r="Q255" s="242"/>
      <c r="R255" s="1"/>
      <c r="S255" s="6" t="s">
        <v>781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5">
        <v>146</v>
      </c>
      <c r="B256" s="186">
        <v>43731</v>
      </c>
      <c r="C256" s="186"/>
      <c r="D256" s="187" t="s">
        <v>437</v>
      </c>
      <c r="E256" s="188" t="s">
        <v>591</v>
      </c>
      <c r="F256" s="188">
        <v>235</v>
      </c>
      <c r="G256" s="188"/>
      <c r="H256" s="188">
        <v>295</v>
      </c>
      <c r="I256" s="190">
        <v>296</v>
      </c>
      <c r="J256" s="160" t="s">
        <v>808</v>
      </c>
      <c r="K256" s="161">
        <f t="shared" si="87"/>
        <v>60</v>
      </c>
      <c r="L256" s="162">
        <f t="shared" si="88"/>
        <v>0.25531914893617019</v>
      </c>
      <c r="M256" s="157" t="s">
        <v>594</v>
      </c>
      <c r="N256" s="163">
        <v>43844</v>
      </c>
      <c r="O256" s="1"/>
      <c r="P256" s="1"/>
      <c r="Q256" s="242"/>
      <c r="R256" s="1"/>
      <c r="S256" s="6" t="s">
        <v>785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5">
        <v>147</v>
      </c>
      <c r="B257" s="186">
        <v>43752</v>
      </c>
      <c r="C257" s="186"/>
      <c r="D257" s="187" t="s">
        <v>809</v>
      </c>
      <c r="E257" s="188" t="s">
        <v>591</v>
      </c>
      <c r="F257" s="188">
        <v>277.5</v>
      </c>
      <c r="G257" s="188"/>
      <c r="H257" s="188">
        <v>333</v>
      </c>
      <c r="I257" s="190">
        <v>333</v>
      </c>
      <c r="J257" s="160" t="s">
        <v>810</v>
      </c>
      <c r="K257" s="161">
        <f t="shared" si="87"/>
        <v>55.5</v>
      </c>
      <c r="L257" s="162">
        <f t="shared" si="88"/>
        <v>0.2</v>
      </c>
      <c r="M257" s="157" t="s">
        <v>594</v>
      </c>
      <c r="N257" s="163">
        <v>43846</v>
      </c>
      <c r="O257" s="1"/>
      <c r="P257" s="1"/>
      <c r="Q257" s="242"/>
      <c r="R257" s="1"/>
      <c r="S257" s="6" t="s">
        <v>781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5">
        <v>148</v>
      </c>
      <c r="B258" s="186">
        <v>43752</v>
      </c>
      <c r="C258" s="186"/>
      <c r="D258" s="187" t="s">
        <v>811</v>
      </c>
      <c r="E258" s="188" t="s">
        <v>591</v>
      </c>
      <c r="F258" s="188">
        <v>930</v>
      </c>
      <c r="G258" s="188"/>
      <c r="H258" s="188">
        <v>1165</v>
      </c>
      <c r="I258" s="190">
        <v>1200</v>
      </c>
      <c r="J258" s="160" t="s">
        <v>812</v>
      </c>
      <c r="K258" s="161">
        <f t="shared" si="87"/>
        <v>235</v>
      </c>
      <c r="L258" s="162">
        <f t="shared" si="88"/>
        <v>0.25268817204301075</v>
      </c>
      <c r="M258" s="157" t="s">
        <v>594</v>
      </c>
      <c r="N258" s="163">
        <v>43847</v>
      </c>
      <c r="O258" s="1"/>
      <c r="P258" s="1"/>
      <c r="Q258" s="242"/>
      <c r="R258" s="1"/>
      <c r="S258" s="6" t="s">
        <v>785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5">
        <v>149</v>
      </c>
      <c r="B259" s="186">
        <v>43753</v>
      </c>
      <c r="C259" s="186"/>
      <c r="D259" s="187" t="s">
        <v>813</v>
      </c>
      <c r="E259" s="188" t="s">
        <v>591</v>
      </c>
      <c r="F259" s="158">
        <v>111</v>
      </c>
      <c r="G259" s="188"/>
      <c r="H259" s="188">
        <v>141</v>
      </c>
      <c r="I259" s="190">
        <v>141</v>
      </c>
      <c r="J259" s="160" t="s">
        <v>814</v>
      </c>
      <c r="K259" s="161">
        <f t="shared" si="87"/>
        <v>30</v>
      </c>
      <c r="L259" s="162">
        <f t="shared" si="88"/>
        <v>0.27027027027027029</v>
      </c>
      <c r="M259" s="157" t="s">
        <v>594</v>
      </c>
      <c r="N259" s="163">
        <v>44328</v>
      </c>
      <c r="O259" s="1"/>
      <c r="P259" s="1"/>
      <c r="Q259" s="242"/>
      <c r="R259" s="1"/>
      <c r="S259" s="6" t="s">
        <v>785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5">
        <v>150</v>
      </c>
      <c r="B260" s="186">
        <v>43753</v>
      </c>
      <c r="C260" s="186"/>
      <c r="D260" s="187" t="s">
        <v>815</v>
      </c>
      <c r="E260" s="188" t="s">
        <v>591</v>
      </c>
      <c r="F260" s="158">
        <v>296</v>
      </c>
      <c r="G260" s="188"/>
      <c r="H260" s="188">
        <v>370</v>
      </c>
      <c r="I260" s="190">
        <v>370</v>
      </c>
      <c r="J260" s="160" t="s">
        <v>678</v>
      </c>
      <c r="K260" s="161">
        <f t="shared" si="87"/>
        <v>74</v>
      </c>
      <c r="L260" s="162">
        <f t="shared" si="88"/>
        <v>0.25</v>
      </c>
      <c r="M260" s="157" t="s">
        <v>594</v>
      </c>
      <c r="N260" s="163">
        <v>43853</v>
      </c>
      <c r="O260" s="1"/>
      <c r="P260" s="1"/>
      <c r="Q260" s="242"/>
      <c r="R260" s="1"/>
      <c r="S260" s="6" t="s">
        <v>785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5">
        <v>151</v>
      </c>
      <c r="B261" s="186">
        <v>43754</v>
      </c>
      <c r="C261" s="186"/>
      <c r="D261" s="187" t="s">
        <v>816</v>
      </c>
      <c r="E261" s="188" t="s">
        <v>591</v>
      </c>
      <c r="F261" s="158">
        <v>300</v>
      </c>
      <c r="G261" s="188"/>
      <c r="H261" s="188">
        <v>382.5</v>
      </c>
      <c r="I261" s="190">
        <v>344</v>
      </c>
      <c r="J261" s="160" t="s">
        <v>817</v>
      </c>
      <c r="K261" s="161">
        <f t="shared" si="87"/>
        <v>82.5</v>
      </c>
      <c r="L261" s="162">
        <f t="shared" si="88"/>
        <v>0.27500000000000002</v>
      </c>
      <c r="M261" s="157" t="s">
        <v>594</v>
      </c>
      <c r="N261" s="163">
        <v>44238</v>
      </c>
      <c r="O261" s="1"/>
      <c r="P261" s="1"/>
      <c r="Q261" s="242"/>
      <c r="R261" s="1"/>
      <c r="S261" s="6" t="s">
        <v>785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5">
        <v>152</v>
      </c>
      <c r="B262" s="186">
        <v>43832</v>
      </c>
      <c r="C262" s="186"/>
      <c r="D262" s="187" t="s">
        <v>818</v>
      </c>
      <c r="E262" s="188" t="s">
        <v>591</v>
      </c>
      <c r="F262" s="158">
        <v>495</v>
      </c>
      <c r="G262" s="188"/>
      <c r="H262" s="188">
        <v>595</v>
      </c>
      <c r="I262" s="190">
        <v>590</v>
      </c>
      <c r="J262" s="160" t="s">
        <v>614</v>
      </c>
      <c r="K262" s="161">
        <f t="shared" si="87"/>
        <v>100</v>
      </c>
      <c r="L262" s="162">
        <f t="shared" si="88"/>
        <v>0.20202020202020202</v>
      </c>
      <c r="M262" s="157" t="s">
        <v>594</v>
      </c>
      <c r="N262" s="163">
        <v>44589</v>
      </c>
      <c r="O262" s="1"/>
      <c r="P262" s="1"/>
      <c r="Q262" s="242"/>
      <c r="R262" s="1"/>
      <c r="S262" s="6" t="s">
        <v>785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5">
        <v>153</v>
      </c>
      <c r="B263" s="186">
        <v>43966</v>
      </c>
      <c r="C263" s="186"/>
      <c r="D263" s="187" t="s">
        <v>76</v>
      </c>
      <c r="E263" s="188" t="s">
        <v>591</v>
      </c>
      <c r="F263" s="158">
        <v>67.5</v>
      </c>
      <c r="G263" s="188"/>
      <c r="H263" s="188">
        <v>86</v>
      </c>
      <c r="I263" s="190">
        <v>86</v>
      </c>
      <c r="J263" s="160" t="s">
        <v>819</v>
      </c>
      <c r="K263" s="161">
        <f t="shared" si="87"/>
        <v>18.5</v>
      </c>
      <c r="L263" s="162">
        <f t="shared" si="88"/>
        <v>0.27407407407407408</v>
      </c>
      <c r="M263" s="157" t="s">
        <v>594</v>
      </c>
      <c r="N263" s="163">
        <v>44008</v>
      </c>
      <c r="O263" s="1"/>
      <c r="P263" s="1"/>
      <c r="Q263" s="242"/>
      <c r="R263" s="1"/>
      <c r="S263" s="6" t="s">
        <v>785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5">
        <v>154</v>
      </c>
      <c r="B264" s="186">
        <v>44035</v>
      </c>
      <c r="C264" s="186"/>
      <c r="D264" s="187" t="s">
        <v>488</v>
      </c>
      <c r="E264" s="188" t="s">
        <v>591</v>
      </c>
      <c r="F264" s="158">
        <v>231</v>
      </c>
      <c r="G264" s="188"/>
      <c r="H264" s="188">
        <v>281</v>
      </c>
      <c r="I264" s="190">
        <v>281</v>
      </c>
      <c r="J264" s="160" t="s">
        <v>678</v>
      </c>
      <c r="K264" s="161">
        <f t="shared" si="87"/>
        <v>50</v>
      </c>
      <c r="L264" s="162">
        <f t="shared" si="88"/>
        <v>0.21645021645021645</v>
      </c>
      <c r="M264" s="157" t="s">
        <v>594</v>
      </c>
      <c r="N264" s="163">
        <v>44358</v>
      </c>
      <c r="O264" s="1"/>
      <c r="P264" s="1"/>
      <c r="Q264" s="242"/>
      <c r="R264" s="1"/>
      <c r="S264" s="6" t="s">
        <v>785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5">
        <v>155</v>
      </c>
      <c r="B265" s="186">
        <v>44092</v>
      </c>
      <c r="C265" s="186"/>
      <c r="D265" s="187" t="s">
        <v>144</v>
      </c>
      <c r="E265" s="188" t="s">
        <v>591</v>
      </c>
      <c r="F265" s="188">
        <v>206</v>
      </c>
      <c r="G265" s="188"/>
      <c r="H265" s="188">
        <v>248</v>
      </c>
      <c r="I265" s="190">
        <v>248</v>
      </c>
      <c r="J265" s="160" t="s">
        <v>678</v>
      </c>
      <c r="K265" s="161">
        <f t="shared" si="87"/>
        <v>42</v>
      </c>
      <c r="L265" s="162">
        <f t="shared" si="88"/>
        <v>0.20388349514563106</v>
      </c>
      <c r="M265" s="157" t="s">
        <v>594</v>
      </c>
      <c r="N265" s="163">
        <v>44214</v>
      </c>
      <c r="O265" s="1"/>
      <c r="P265" s="1"/>
      <c r="Q265" s="242"/>
      <c r="R265" s="1"/>
      <c r="S265" s="6" t="s">
        <v>785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5">
        <v>156</v>
      </c>
      <c r="B266" s="186">
        <v>44140</v>
      </c>
      <c r="C266" s="186"/>
      <c r="D266" s="187" t="s">
        <v>144</v>
      </c>
      <c r="E266" s="188" t="s">
        <v>591</v>
      </c>
      <c r="F266" s="188">
        <v>182.5</v>
      </c>
      <c r="G266" s="188"/>
      <c r="H266" s="188">
        <v>248</v>
      </c>
      <c r="I266" s="190">
        <v>248</v>
      </c>
      <c r="J266" s="160" t="s">
        <v>678</v>
      </c>
      <c r="K266" s="161">
        <f t="shared" si="87"/>
        <v>65.5</v>
      </c>
      <c r="L266" s="162">
        <f t="shared" si="88"/>
        <v>0.35890410958904112</v>
      </c>
      <c r="M266" s="157" t="s">
        <v>594</v>
      </c>
      <c r="N266" s="163">
        <v>44214</v>
      </c>
      <c r="O266" s="1"/>
      <c r="P266" s="1"/>
      <c r="Q266" s="242"/>
      <c r="R266" s="1"/>
      <c r="S266" s="6" t="s">
        <v>785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5">
        <v>157</v>
      </c>
      <c r="B267" s="186">
        <v>44140</v>
      </c>
      <c r="C267" s="186"/>
      <c r="D267" s="187" t="s">
        <v>346</v>
      </c>
      <c r="E267" s="188" t="s">
        <v>591</v>
      </c>
      <c r="F267" s="188">
        <v>247.5</v>
      </c>
      <c r="G267" s="188"/>
      <c r="H267" s="188">
        <v>320</v>
      </c>
      <c r="I267" s="190">
        <v>320</v>
      </c>
      <c r="J267" s="160" t="s">
        <v>678</v>
      </c>
      <c r="K267" s="161">
        <f t="shared" si="87"/>
        <v>72.5</v>
      </c>
      <c r="L267" s="162">
        <f t="shared" si="88"/>
        <v>0.29292929292929293</v>
      </c>
      <c r="M267" s="157" t="s">
        <v>594</v>
      </c>
      <c r="N267" s="163">
        <v>44323</v>
      </c>
      <c r="O267" s="1"/>
      <c r="P267" s="1"/>
      <c r="Q267" s="242"/>
      <c r="R267" s="1"/>
      <c r="S267" s="6" t="s">
        <v>785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5">
        <v>158</v>
      </c>
      <c r="B268" s="186">
        <v>44140</v>
      </c>
      <c r="C268" s="186"/>
      <c r="D268" s="187" t="s">
        <v>203</v>
      </c>
      <c r="E268" s="188" t="s">
        <v>591</v>
      </c>
      <c r="F268" s="158">
        <v>925</v>
      </c>
      <c r="G268" s="188"/>
      <c r="H268" s="188">
        <v>1095</v>
      </c>
      <c r="I268" s="190">
        <v>1093</v>
      </c>
      <c r="J268" s="160" t="s">
        <v>820</v>
      </c>
      <c r="K268" s="161">
        <f t="shared" si="87"/>
        <v>170</v>
      </c>
      <c r="L268" s="162">
        <f t="shared" si="88"/>
        <v>0.18378378378378379</v>
      </c>
      <c r="M268" s="157" t="s">
        <v>594</v>
      </c>
      <c r="N268" s="163">
        <v>44201</v>
      </c>
      <c r="O268" s="1"/>
      <c r="P268" s="1"/>
      <c r="Q268" s="242"/>
      <c r="R268" s="1"/>
      <c r="S268" s="6" t="s">
        <v>785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5">
        <v>159</v>
      </c>
      <c r="B269" s="186">
        <v>44140</v>
      </c>
      <c r="C269" s="186"/>
      <c r="D269" s="187" t="s">
        <v>364</v>
      </c>
      <c r="E269" s="188" t="s">
        <v>591</v>
      </c>
      <c r="F269" s="158">
        <v>332.5</v>
      </c>
      <c r="G269" s="188"/>
      <c r="H269" s="188">
        <v>393</v>
      </c>
      <c r="I269" s="190">
        <v>406</v>
      </c>
      <c r="J269" s="160" t="s">
        <v>821</v>
      </c>
      <c r="K269" s="161">
        <f t="shared" si="87"/>
        <v>60.5</v>
      </c>
      <c r="L269" s="162">
        <f t="shared" si="88"/>
        <v>0.18195488721804512</v>
      </c>
      <c r="M269" s="157" t="s">
        <v>594</v>
      </c>
      <c r="N269" s="163">
        <v>44256</v>
      </c>
      <c r="O269" s="1"/>
      <c r="P269" s="1"/>
      <c r="Q269" s="242"/>
      <c r="R269" s="1"/>
      <c r="S269" s="6" t="s">
        <v>785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5">
        <v>160</v>
      </c>
      <c r="B270" s="186">
        <v>44141</v>
      </c>
      <c r="C270" s="186"/>
      <c r="D270" s="187" t="s">
        <v>488</v>
      </c>
      <c r="E270" s="188" t="s">
        <v>591</v>
      </c>
      <c r="F270" s="158">
        <v>231</v>
      </c>
      <c r="G270" s="188"/>
      <c r="H270" s="188">
        <v>281</v>
      </c>
      <c r="I270" s="190">
        <v>281</v>
      </c>
      <c r="J270" s="160" t="s">
        <v>678</v>
      </c>
      <c r="K270" s="161">
        <f t="shared" si="87"/>
        <v>50</v>
      </c>
      <c r="L270" s="162">
        <f t="shared" si="88"/>
        <v>0.21645021645021645</v>
      </c>
      <c r="M270" s="157" t="s">
        <v>594</v>
      </c>
      <c r="N270" s="163">
        <v>44358</v>
      </c>
      <c r="O270" s="1"/>
      <c r="P270" s="1"/>
      <c r="Q270" s="242"/>
      <c r="R270" s="1"/>
      <c r="S270" s="6" t="s">
        <v>785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85">
        <v>161</v>
      </c>
      <c r="B271" s="186">
        <v>44187</v>
      </c>
      <c r="C271" s="186"/>
      <c r="D271" s="187" t="s">
        <v>822</v>
      </c>
      <c r="E271" s="188" t="s">
        <v>591</v>
      </c>
      <c r="F271" s="158">
        <v>190</v>
      </c>
      <c r="G271" s="188"/>
      <c r="H271" s="188">
        <v>239</v>
      </c>
      <c r="I271" s="190">
        <v>239</v>
      </c>
      <c r="J271" s="160" t="s">
        <v>823</v>
      </c>
      <c r="K271" s="161">
        <f t="shared" si="87"/>
        <v>49</v>
      </c>
      <c r="L271" s="162">
        <f t="shared" si="88"/>
        <v>0.25789473684210529</v>
      </c>
      <c r="M271" s="157" t="s">
        <v>594</v>
      </c>
      <c r="N271" s="163">
        <v>44844</v>
      </c>
      <c r="O271" s="1"/>
      <c r="P271" s="1"/>
      <c r="Q271" s="242"/>
      <c r="R271" s="1"/>
      <c r="S271" s="6" t="s">
        <v>785</v>
      </c>
    </row>
    <row r="272" spans="1:27" ht="12.75" customHeight="1">
      <c r="A272" s="185">
        <v>162</v>
      </c>
      <c r="B272" s="186">
        <v>44258</v>
      </c>
      <c r="C272" s="186"/>
      <c r="D272" s="187" t="s">
        <v>818</v>
      </c>
      <c r="E272" s="188" t="s">
        <v>591</v>
      </c>
      <c r="F272" s="158">
        <v>495</v>
      </c>
      <c r="G272" s="188"/>
      <c r="H272" s="188">
        <v>595</v>
      </c>
      <c r="I272" s="190">
        <v>590</v>
      </c>
      <c r="J272" s="160" t="s">
        <v>614</v>
      </c>
      <c r="K272" s="161">
        <f t="shared" si="87"/>
        <v>100</v>
      </c>
      <c r="L272" s="162">
        <f t="shared" si="88"/>
        <v>0.20202020202020202</v>
      </c>
      <c r="M272" s="157" t="s">
        <v>594</v>
      </c>
      <c r="N272" s="163">
        <v>44589</v>
      </c>
      <c r="O272" s="1"/>
      <c r="P272" s="1"/>
      <c r="Q272" s="242"/>
      <c r="S272" s="6" t="s">
        <v>785</v>
      </c>
    </row>
    <row r="273" spans="1:27" ht="12.75" customHeight="1">
      <c r="A273" s="185">
        <v>163</v>
      </c>
      <c r="B273" s="186">
        <v>44274</v>
      </c>
      <c r="C273" s="186"/>
      <c r="D273" s="187" t="s">
        <v>364</v>
      </c>
      <c r="E273" s="188" t="s">
        <v>591</v>
      </c>
      <c r="F273" s="158">
        <v>355</v>
      </c>
      <c r="G273" s="188"/>
      <c r="H273" s="188">
        <v>422.5</v>
      </c>
      <c r="I273" s="190">
        <v>420</v>
      </c>
      <c r="J273" s="160" t="s">
        <v>824</v>
      </c>
      <c r="K273" s="161">
        <f t="shared" si="87"/>
        <v>67.5</v>
      </c>
      <c r="L273" s="162">
        <f t="shared" si="88"/>
        <v>0.19014084507042253</v>
      </c>
      <c r="M273" s="157" t="s">
        <v>594</v>
      </c>
      <c r="N273" s="163">
        <v>44361</v>
      </c>
      <c r="O273" s="1"/>
      <c r="S273" s="203" t="s">
        <v>785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5">
        <v>164</v>
      </c>
      <c r="B274" s="186">
        <v>44295</v>
      </c>
      <c r="C274" s="186"/>
      <c r="D274" s="187" t="s">
        <v>326</v>
      </c>
      <c r="E274" s="188" t="s">
        <v>591</v>
      </c>
      <c r="F274" s="158">
        <v>555</v>
      </c>
      <c r="G274" s="188"/>
      <c r="H274" s="188">
        <v>663</v>
      </c>
      <c r="I274" s="190">
        <v>663</v>
      </c>
      <c r="J274" s="160" t="s">
        <v>825</v>
      </c>
      <c r="K274" s="161">
        <f t="shared" si="87"/>
        <v>108</v>
      </c>
      <c r="L274" s="162">
        <f t="shared" si="88"/>
        <v>0.19459459459459461</v>
      </c>
      <c r="M274" s="157" t="s">
        <v>594</v>
      </c>
      <c r="N274" s="163">
        <v>44321</v>
      </c>
      <c r="O274" s="1"/>
      <c r="P274" s="1"/>
      <c r="Q274" s="242"/>
      <c r="R274" s="1"/>
      <c r="S274" s="203" t="s">
        <v>785</v>
      </c>
    </row>
    <row r="275" spans="1:27" ht="12.75" customHeight="1">
      <c r="A275" s="185">
        <v>165</v>
      </c>
      <c r="B275" s="186">
        <v>44308</v>
      </c>
      <c r="C275" s="186"/>
      <c r="D275" s="187" t="s">
        <v>789</v>
      </c>
      <c r="E275" s="188" t="s">
        <v>591</v>
      </c>
      <c r="F275" s="158">
        <v>126.5</v>
      </c>
      <c r="G275" s="188"/>
      <c r="H275" s="188">
        <v>155</v>
      </c>
      <c r="I275" s="190">
        <v>155</v>
      </c>
      <c r="J275" s="160" t="s">
        <v>678</v>
      </c>
      <c r="K275" s="161">
        <f t="shared" si="87"/>
        <v>28.5</v>
      </c>
      <c r="L275" s="162">
        <f t="shared" si="88"/>
        <v>0.22529644268774704</v>
      </c>
      <c r="M275" s="157" t="s">
        <v>594</v>
      </c>
      <c r="N275" s="163">
        <v>44362</v>
      </c>
      <c r="O275" s="1"/>
      <c r="S275" s="203" t="s">
        <v>785</v>
      </c>
    </row>
    <row r="276" spans="1:27" ht="12.75" customHeight="1">
      <c r="A276" s="164">
        <v>166</v>
      </c>
      <c r="B276" s="195">
        <v>44368</v>
      </c>
      <c r="C276" s="195"/>
      <c r="D276" s="166" t="s">
        <v>826</v>
      </c>
      <c r="E276" s="168" t="s">
        <v>591</v>
      </c>
      <c r="F276" s="196">
        <v>287.5</v>
      </c>
      <c r="G276" s="168"/>
      <c r="H276" s="168">
        <v>245</v>
      </c>
      <c r="I276" s="169">
        <v>344</v>
      </c>
      <c r="J276" s="170" t="s">
        <v>827</v>
      </c>
      <c r="K276" s="171">
        <f t="shared" si="87"/>
        <v>-42.5</v>
      </c>
      <c r="L276" s="172">
        <f t="shared" si="88"/>
        <v>-0.14782608695652175</v>
      </c>
      <c r="M276" s="168" t="s">
        <v>604</v>
      </c>
      <c r="N276" s="165">
        <v>44508</v>
      </c>
      <c r="O276" s="1"/>
      <c r="S276" s="203" t="s">
        <v>785</v>
      </c>
    </row>
    <row r="277" spans="1:27" ht="12.75" customHeight="1">
      <c r="A277" s="185">
        <v>167</v>
      </c>
      <c r="B277" s="186">
        <v>44368</v>
      </c>
      <c r="C277" s="186"/>
      <c r="D277" s="187" t="s">
        <v>488</v>
      </c>
      <c r="E277" s="188" t="s">
        <v>591</v>
      </c>
      <c r="F277" s="158">
        <v>241</v>
      </c>
      <c r="G277" s="188"/>
      <c r="H277" s="188">
        <v>298</v>
      </c>
      <c r="I277" s="190">
        <v>320</v>
      </c>
      <c r="J277" s="160" t="s">
        <v>678</v>
      </c>
      <c r="K277" s="161">
        <f t="shared" si="87"/>
        <v>57</v>
      </c>
      <c r="L277" s="162">
        <f t="shared" si="88"/>
        <v>0.23651452282157676</v>
      </c>
      <c r="M277" s="157" t="s">
        <v>594</v>
      </c>
      <c r="N277" s="163">
        <v>44802</v>
      </c>
      <c r="O277" s="37"/>
      <c r="S277" s="203" t="s">
        <v>785</v>
      </c>
    </row>
    <row r="278" spans="1:27" ht="12.75" customHeight="1">
      <c r="A278" s="185">
        <v>168</v>
      </c>
      <c r="B278" s="186">
        <v>44406</v>
      </c>
      <c r="C278" s="186"/>
      <c r="D278" s="187" t="s">
        <v>789</v>
      </c>
      <c r="E278" s="188" t="s">
        <v>591</v>
      </c>
      <c r="F278" s="158">
        <v>162.5</v>
      </c>
      <c r="G278" s="188"/>
      <c r="H278" s="188">
        <v>200</v>
      </c>
      <c r="I278" s="190">
        <v>200</v>
      </c>
      <c r="J278" s="160" t="s">
        <v>678</v>
      </c>
      <c r="K278" s="161">
        <f t="shared" si="87"/>
        <v>37.5</v>
      </c>
      <c r="L278" s="162">
        <f t="shared" si="88"/>
        <v>0.23076923076923078</v>
      </c>
      <c r="M278" s="157" t="s">
        <v>594</v>
      </c>
      <c r="N278" s="163">
        <v>44802</v>
      </c>
      <c r="O278" s="1"/>
      <c r="S278" s="203" t="s">
        <v>785</v>
      </c>
    </row>
    <row r="279" spans="1:27" ht="12.75" customHeight="1">
      <c r="A279" s="185">
        <v>169</v>
      </c>
      <c r="B279" s="186">
        <v>44462</v>
      </c>
      <c r="C279" s="186"/>
      <c r="D279" s="187" t="s">
        <v>445</v>
      </c>
      <c r="E279" s="188" t="s">
        <v>591</v>
      </c>
      <c r="F279" s="158">
        <v>1235</v>
      </c>
      <c r="G279" s="188"/>
      <c r="H279" s="188">
        <v>1505</v>
      </c>
      <c r="I279" s="190">
        <v>1500</v>
      </c>
      <c r="J279" s="160" t="s">
        <v>678</v>
      </c>
      <c r="K279" s="161">
        <f t="shared" si="87"/>
        <v>270</v>
      </c>
      <c r="L279" s="162">
        <f t="shared" si="88"/>
        <v>0.21862348178137653</v>
      </c>
      <c r="M279" s="157" t="s">
        <v>594</v>
      </c>
      <c r="N279" s="163">
        <v>44564</v>
      </c>
      <c r="O279" s="1"/>
      <c r="S279" s="203" t="s">
        <v>785</v>
      </c>
    </row>
    <row r="280" spans="1:27" ht="12.75" customHeight="1">
      <c r="A280" s="204">
        <v>170</v>
      </c>
      <c r="B280" s="205">
        <v>44480</v>
      </c>
      <c r="C280" s="205"/>
      <c r="D280" s="206" t="s">
        <v>828</v>
      </c>
      <c r="E280" s="207" t="s">
        <v>591</v>
      </c>
      <c r="F280" s="55">
        <v>58.75</v>
      </c>
      <c r="G280" s="207"/>
      <c r="H280" s="208"/>
      <c r="I280" s="51"/>
      <c r="J280" s="209" t="s">
        <v>592</v>
      </c>
      <c r="K280" s="204"/>
      <c r="L280" s="205"/>
      <c r="M280" s="205"/>
      <c r="N280" s="206"/>
      <c r="O280" s="37"/>
      <c r="S280" s="203" t="s">
        <v>785</v>
      </c>
    </row>
    <row r="281" spans="1:27" ht="12.75" customHeight="1">
      <c r="A281" s="210">
        <v>171</v>
      </c>
      <c r="B281" s="211">
        <v>44481</v>
      </c>
      <c r="C281" s="211"/>
      <c r="D281" s="212" t="s">
        <v>278</v>
      </c>
      <c r="E281" s="51" t="s">
        <v>591</v>
      </c>
      <c r="F281" s="213" t="s">
        <v>829</v>
      </c>
      <c r="G281" s="51"/>
      <c r="H281" s="51"/>
      <c r="I281" s="51">
        <v>380</v>
      </c>
      <c r="J281" s="214" t="s">
        <v>592</v>
      </c>
      <c r="K281" s="210"/>
      <c r="L281" s="211"/>
      <c r="M281" s="211"/>
      <c r="N281" s="212"/>
      <c r="O281" s="37"/>
      <c r="S281" s="203" t="s">
        <v>785</v>
      </c>
    </row>
    <row r="282" spans="1:27" ht="12.75" customHeight="1">
      <c r="A282" s="154">
        <v>172</v>
      </c>
      <c r="B282" s="155">
        <v>44481</v>
      </c>
      <c r="C282" s="155"/>
      <c r="D282" s="156" t="s">
        <v>830</v>
      </c>
      <c r="E282" s="157" t="s">
        <v>591</v>
      </c>
      <c r="F282" s="158">
        <v>45.5</v>
      </c>
      <c r="G282" s="157"/>
      <c r="H282" s="157">
        <v>56.5</v>
      </c>
      <c r="I282" s="159">
        <v>56</v>
      </c>
      <c r="J282" s="160" t="s">
        <v>678</v>
      </c>
      <c r="K282" s="161">
        <f t="shared" ref="K282:K283" si="89">H282-F282</f>
        <v>11</v>
      </c>
      <c r="L282" s="162">
        <f t="shared" ref="L282:L283" si="90">K282/F282</f>
        <v>0.24175824175824176</v>
      </c>
      <c r="M282" s="157" t="s">
        <v>594</v>
      </c>
      <c r="N282" s="163">
        <v>44881</v>
      </c>
      <c r="O282" s="37"/>
      <c r="S282" s="203"/>
    </row>
    <row r="283" spans="1:27" ht="12.75" customHeight="1">
      <c r="A283" s="154">
        <v>173</v>
      </c>
      <c r="B283" s="155">
        <v>44551</v>
      </c>
      <c r="C283" s="155"/>
      <c r="D283" s="156" t="s">
        <v>131</v>
      </c>
      <c r="E283" s="157" t="s">
        <v>591</v>
      </c>
      <c r="F283" s="158">
        <v>2300</v>
      </c>
      <c r="G283" s="157"/>
      <c r="H283" s="157">
        <f>(2820+2200)/2</f>
        <v>2510</v>
      </c>
      <c r="I283" s="159">
        <v>3000</v>
      </c>
      <c r="J283" s="160" t="s">
        <v>831</v>
      </c>
      <c r="K283" s="161">
        <f t="shared" si="89"/>
        <v>210</v>
      </c>
      <c r="L283" s="162">
        <f t="shared" si="90"/>
        <v>9.1304347826086957E-2</v>
      </c>
      <c r="M283" s="157" t="s">
        <v>594</v>
      </c>
      <c r="N283" s="163">
        <v>44649</v>
      </c>
      <c r="O283" s="1"/>
      <c r="S283" s="203"/>
    </row>
    <row r="284" spans="1:27" ht="12.75" customHeight="1">
      <c r="A284" s="154">
        <v>174</v>
      </c>
      <c r="B284" s="155">
        <v>44606</v>
      </c>
      <c r="C284" s="155"/>
      <c r="D284" s="156" t="s">
        <v>435</v>
      </c>
      <c r="E284" s="157" t="s">
        <v>591</v>
      </c>
      <c r="F284" s="158">
        <v>635</v>
      </c>
      <c r="G284" s="157"/>
      <c r="H284" s="157">
        <v>700</v>
      </c>
      <c r="I284" s="159">
        <v>764</v>
      </c>
      <c r="J284" s="160" t="s">
        <v>865</v>
      </c>
      <c r="K284" s="161">
        <f t="shared" ref="K284" si="91">H284-F284</f>
        <v>65</v>
      </c>
      <c r="L284" s="162">
        <f t="shared" ref="L284" si="92">K284/F284</f>
        <v>0.10236220472440945</v>
      </c>
      <c r="M284" s="157" t="s">
        <v>594</v>
      </c>
      <c r="N284" s="163">
        <v>45159</v>
      </c>
      <c r="O284" s="37"/>
      <c r="S284" s="203"/>
    </row>
    <row r="285" spans="1:27" ht="12.75" customHeight="1">
      <c r="A285" s="154">
        <v>175</v>
      </c>
      <c r="B285" s="155">
        <v>44613</v>
      </c>
      <c r="C285" s="155"/>
      <c r="D285" s="156" t="s">
        <v>445</v>
      </c>
      <c r="E285" s="157" t="s">
        <v>591</v>
      </c>
      <c r="F285" s="158">
        <v>1255</v>
      </c>
      <c r="G285" s="157"/>
      <c r="H285" s="157">
        <v>1515</v>
      </c>
      <c r="I285" s="159">
        <v>1510</v>
      </c>
      <c r="J285" s="160" t="s">
        <v>678</v>
      </c>
      <c r="K285" s="161">
        <f>H285-F285</f>
        <v>260</v>
      </c>
      <c r="L285" s="162">
        <f>K285/F285</f>
        <v>0.20717131474103587</v>
      </c>
      <c r="M285" s="157" t="s">
        <v>594</v>
      </c>
      <c r="N285" s="163">
        <v>44834</v>
      </c>
      <c r="O285" s="37"/>
      <c r="S285" s="203"/>
    </row>
    <row r="286" spans="1:27" ht="12.75" customHeight="1">
      <c r="A286">
        <v>176</v>
      </c>
      <c r="B286" s="211">
        <v>44670</v>
      </c>
      <c r="C286" s="211"/>
      <c r="D286" s="53" t="s">
        <v>551</v>
      </c>
      <c r="E286" s="215" t="s">
        <v>591</v>
      </c>
      <c r="F286" s="51" t="s">
        <v>832</v>
      </c>
      <c r="G286" s="51"/>
      <c r="H286" s="51"/>
      <c r="I286" s="51">
        <v>553</v>
      </c>
      <c r="J286" s="51" t="s">
        <v>592</v>
      </c>
      <c r="K286" s="51"/>
      <c r="L286" s="51"/>
      <c r="M286" s="51"/>
      <c r="N286" s="51"/>
      <c r="O286" s="37"/>
      <c r="S286" s="203"/>
    </row>
    <row r="287" spans="1:27" ht="12.75" customHeight="1">
      <c r="A287" s="185">
        <v>177</v>
      </c>
      <c r="B287" s="186">
        <v>44746</v>
      </c>
      <c r="C287" s="186"/>
      <c r="D287" s="187" t="s">
        <v>833</v>
      </c>
      <c r="E287" s="188" t="s">
        <v>591</v>
      </c>
      <c r="F287" s="188">
        <v>207.5</v>
      </c>
      <c r="G287" s="188"/>
      <c r="H287" s="188">
        <v>254</v>
      </c>
      <c r="I287" s="190">
        <v>254</v>
      </c>
      <c r="J287" s="160" t="s">
        <v>678</v>
      </c>
      <c r="K287" s="161">
        <f t="shared" ref="K287:K289" si="93">H287-F287</f>
        <v>46.5</v>
      </c>
      <c r="L287" s="162">
        <f t="shared" ref="L287:L289" si="94">K287/F287</f>
        <v>0.22409638554216868</v>
      </c>
      <c r="M287" s="157" t="s">
        <v>594</v>
      </c>
      <c r="N287" s="163">
        <v>44792</v>
      </c>
      <c r="O287" s="1"/>
      <c r="S287" s="203"/>
    </row>
    <row r="288" spans="1:27" ht="12.75" customHeight="1">
      <c r="A288" s="185">
        <v>178</v>
      </c>
      <c r="B288" s="186">
        <v>44775</v>
      </c>
      <c r="C288" s="186"/>
      <c r="D288" s="187" t="s">
        <v>490</v>
      </c>
      <c r="E288" s="188" t="s">
        <v>591</v>
      </c>
      <c r="F288" s="188">
        <v>31.25</v>
      </c>
      <c r="G288" s="188"/>
      <c r="H288" s="188">
        <v>38.75</v>
      </c>
      <c r="I288" s="190">
        <v>38</v>
      </c>
      <c r="J288" s="160" t="s">
        <v>678</v>
      </c>
      <c r="K288" s="161">
        <f t="shared" si="93"/>
        <v>7.5</v>
      </c>
      <c r="L288" s="162">
        <f t="shared" si="94"/>
        <v>0.24</v>
      </c>
      <c r="M288" s="157" t="s">
        <v>594</v>
      </c>
      <c r="N288" s="163">
        <v>44844</v>
      </c>
      <c r="O288" s="37"/>
      <c r="S288" s="55"/>
    </row>
    <row r="289" spans="1:39" ht="12.75" customHeight="1">
      <c r="A289" s="185">
        <v>179</v>
      </c>
      <c r="B289" s="186">
        <v>44841</v>
      </c>
      <c r="C289" s="186"/>
      <c r="D289" s="187" t="s">
        <v>834</v>
      </c>
      <c r="E289" s="188" t="s">
        <v>591</v>
      </c>
      <c r="F289" s="158">
        <v>665</v>
      </c>
      <c r="G289" s="188"/>
      <c r="H289" s="188">
        <v>807.5</v>
      </c>
      <c r="I289" s="190">
        <v>840</v>
      </c>
      <c r="J289" s="160" t="s">
        <v>831</v>
      </c>
      <c r="K289" s="161">
        <f t="shared" si="93"/>
        <v>142.5</v>
      </c>
      <c r="L289" s="162">
        <f t="shared" si="94"/>
        <v>0.21428571428571427</v>
      </c>
      <c r="M289" s="157" t="s">
        <v>594</v>
      </c>
      <c r="N289" s="163">
        <v>45097</v>
      </c>
      <c r="O289" s="37"/>
      <c r="S289" s="55"/>
    </row>
    <row r="290" spans="1:39" ht="12.75" customHeight="1">
      <c r="A290" s="185">
        <v>180</v>
      </c>
      <c r="B290" s="186">
        <v>44844</v>
      </c>
      <c r="C290" s="186"/>
      <c r="D290" s="187" t="s">
        <v>437</v>
      </c>
      <c r="E290" s="188" t="s">
        <v>591</v>
      </c>
      <c r="F290" s="158">
        <v>227.5</v>
      </c>
      <c r="G290" s="188"/>
      <c r="H290" s="188">
        <v>270</v>
      </c>
      <c r="I290" s="190">
        <v>291</v>
      </c>
      <c r="J290" s="160" t="s">
        <v>867</v>
      </c>
      <c r="K290" s="161">
        <f t="shared" ref="K290" si="95">H290-F290</f>
        <v>42.5</v>
      </c>
      <c r="L290" s="162">
        <f t="shared" ref="L290" si="96">K290/F290</f>
        <v>0.18681318681318682</v>
      </c>
      <c r="M290" s="157" t="s">
        <v>594</v>
      </c>
      <c r="N290" s="163">
        <v>45160</v>
      </c>
      <c r="O290" s="37"/>
      <c r="R290" s="37"/>
      <c r="S290" s="55"/>
    </row>
    <row r="291" spans="1:39" ht="12.75" customHeight="1">
      <c r="A291" s="185">
        <v>181</v>
      </c>
      <c r="B291" s="186">
        <v>44845</v>
      </c>
      <c r="C291" s="186"/>
      <c r="D291" s="187" t="s">
        <v>435</v>
      </c>
      <c r="E291" s="188" t="s">
        <v>591</v>
      </c>
      <c r="F291" s="158">
        <v>555</v>
      </c>
      <c r="G291" s="188"/>
      <c r="H291" s="188">
        <v>700</v>
      </c>
      <c r="I291" s="190">
        <v>765</v>
      </c>
      <c r="J291" s="160" t="s">
        <v>866</v>
      </c>
      <c r="K291" s="161">
        <f t="shared" ref="K291" si="97">H291-F291</f>
        <v>145</v>
      </c>
      <c r="L291" s="162">
        <f t="shared" ref="L291" si="98">K291/F291</f>
        <v>0.26126126126126126</v>
      </c>
      <c r="M291" s="157" t="s">
        <v>594</v>
      </c>
      <c r="N291" s="163">
        <v>45159</v>
      </c>
      <c r="O291" s="37"/>
      <c r="R291" s="37"/>
      <c r="S291" s="55"/>
    </row>
    <row r="292" spans="1:39" ht="12.75" customHeight="1">
      <c r="A292" s="185">
        <v>182</v>
      </c>
      <c r="B292" s="186">
        <v>44981</v>
      </c>
      <c r="C292" s="186"/>
      <c r="D292" s="187" t="s">
        <v>452</v>
      </c>
      <c r="E292" s="188" t="s">
        <v>591</v>
      </c>
      <c r="F292" s="158">
        <v>1675</v>
      </c>
      <c r="G292" s="188"/>
      <c r="H292" s="188">
        <v>2080</v>
      </c>
      <c r="I292" s="190">
        <v>2080</v>
      </c>
      <c r="J292" s="160" t="s">
        <v>678</v>
      </c>
      <c r="K292" s="161">
        <f>H292-F292</f>
        <v>405</v>
      </c>
      <c r="L292" s="162">
        <f>K292/F292</f>
        <v>0.2417910447761194</v>
      </c>
      <c r="M292" s="157" t="s">
        <v>594</v>
      </c>
      <c r="N292" s="163">
        <v>45119</v>
      </c>
      <c r="O292" s="37"/>
      <c r="S292" s="55" t="s">
        <v>863</v>
      </c>
    </row>
    <row r="293" spans="1:39" ht="12.75" customHeight="1">
      <c r="A293" s="185">
        <v>183</v>
      </c>
      <c r="B293" s="186">
        <v>44986</v>
      </c>
      <c r="C293" s="186"/>
      <c r="D293" s="187" t="s">
        <v>490</v>
      </c>
      <c r="E293" s="188" t="s">
        <v>591</v>
      </c>
      <c r="F293" s="158">
        <v>57.5</v>
      </c>
      <c r="G293" s="188"/>
      <c r="H293" s="188">
        <v>120</v>
      </c>
      <c r="I293" s="190">
        <v>120</v>
      </c>
      <c r="J293" s="160" t="s">
        <v>678</v>
      </c>
      <c r="K293" s="161">
        <f>H293-F293</f>
        <v>62.5</v>
      </c>
      <c r="L293" s="162">
        <f>K293/F293</f>
        <v>1.0869565217391304</v>
      </c>
      <c r="M293" s="157" t="s">
        <v>594</v>
      </c>
      <c r="N293" s="163">
        <v>45049</v>
      </c>
      <c r="O293" s="37"/>
      <c r="S293" s="55" t="s">
        <v>863</v>
      </c>
    </row>
    <row r="294" spans="1:39" ht="12.75" customHeight="1">
      <c r="A294" s="185">
        <v>184</v>
      </c>
      <c r="B294" s="186">
        <v>45008</v>
      </c>
      <c r="C294" s="186"/>
      <c r="D294" s="187" t="s">
        <v>507</v>
      </c>
      <c r="E294" s="188" t="s">
        <v>591</v>
      </c>
      <c r="F294" s="158">
        <v>2765</v>
      </c>
      <c r="G294" s="188"/>
      <c r="H294" s="188">
        <v>3547.5</v>
      </c>
      <c r="I294" s="190">
        <v>3523</v>
      </c>
      <c r="J294" s="160" t="s">
        <v>678</v>
      </c>
      <c r="K294" s="161">
        <f>H294-F294</f>
        <v>782.5</v>
      </c>
      <c r="L294" s="162">
        <f>K294/F294</f>
        <v>0.28300180831826399</v>
      </c>
      <c r="M294" s="157" t="s">
        <v>594</v>
      </c>
      <c r="N294" s="163">
        <v>45177</v>
      </c>
      <c r="O294" s="37"/>
      <c r="S294" s="55" t="s">
        <v>863</v>
      </c>
    </row>
    <row r="295" spans="1:39" ht="12.75" customHeight="1">
      <c r="A295" s="185">
        <v>185</v>
      </c>
      <c r="B295" s="186">
        <v>45027</v>
      </c>
      <c r="C295" s="186"/>
      <c r="D295" s="187" t="s">
        <v>835</v>
      </c>
      <c r="E295" s="188" t="s">
        <v>591</v>
      </c>
      <c r="F295" s="188">
        <v>460</v>
      </c>
      <c r="G295" s="188"/>
      <c r="H295" s="188">
        <v>825</v>
      </c>
      <c r="I295" s="190">
        <v>810</v>
      </c>
      <c r="J295" s="160" t="s">
        <v>678</v>
      </c>
      <c r="K295" s="161">
        <f>H295-F295</f>
        <v>365</v>
      </c>
      <c r="L295" s="162">
        <f>K295/F295</f>
        <v>0.79347826086956519</v>
      </c>
      <c r="M295" s="157" t="s">
        <v>594</v>
      </c>
      <c r="N295" s="163">
        <v>45155</v>
      </c>
      <c r="O295" s="37"/>
      <c r="S295" s="55" t="s">
        <v>863</v>
      </c>
    </row>
    <row r="296" spans="1:39" ht="12.75" customHeight="1">
      <c r="A296" s="210">
        <v>186</v>
      </c>
      <c r="B296" s="211">
        <v>45050</v>
      </c>
      <c r="C296" s="53"/>
      <c r="D296" s="53" t="s">
        <v>42</v>
      </c>
      <c r="E296" s="215" t="s">
        <v>591</v>
      </c>
      <c r="F296" s="51" t="s">
        <v>836</v>
      </c>
      <c r="G296" s="51"/>
      <c r="H296" s="51"/>
      <c r="I296" s="51">
        <v>5040</v>
      </c>
      <c r="J296" s="51" t="s">
        <v>592</v>
      </c>
      <c r="K296" s="51"/>
      <c r="L296" s="51"/>
      <c r="M296" s="51"/>
      <c r="N296" s="51"/>
      <c r="O296" s="37"/>
      <c r="S296" s="55" t="s">
        <v>863</v>
      </c>
    </row>
    <row r="297" spans="1:39" ht="12.75" customHeight="1">
      <c r="A297" s="185">
        <v>187</v>
      </c>
      <c r="B297" s="186">
        <v>45075</v>
      </c>
      <c r="C297" s="186"/>
      <c r="D297" s="187" t="s">
        <v>837</v>
      </c>
      <c r="E297" s="188" t="s">
        <v>591</v>
      </c>
      <c r="F297" s="158">
        <v>585</v>
      </c>
      <c r="G297" s="188"/>
      <c r="H297" s="188">
        <v>732</v>
      </c>
      <c r="I297" s="190">
        <v>732</v>
      </c>
      <c r="J297" s="160" t="s">
        <v>678</v>
      </c>
      <c r="K297" s="161">
        <f>H297-F297</f>
        <v>147</v>
      </c>
      <c r="L297" s="162">
        <f>K297/F297</f>
        <v>0.25128205128205128</v>
      </c>
      <c r="M297" s="157" t="s">
        <v>594</v>
      </c>
      <c r="N297" s="163">
        <v>45152</v>
      </c>
      <c r="O297" s="37"/>
      <c r="R297" s="37"/>
      <c r="S297" s="55" t="s">
        <v>863</v>
      </c>
      <c r="U297" s="37"/>
      <c r="W297" s="37"/>
      <c r="X297" s="55"/>
      <c r="Z297" s="37"/>
      <c r="AB297" s="37"/>
      <c r="AC297" s="55"/>
      <c r="AE297" s="37"/>
      <c r="AG297" s="37"/>
      <c r="AH297" s="55"/>
      <c r="AJ297" s="37"/>
      <c r="AL297" s="37"/>
      <c r="AM297" s="55"/>
    </row>
    <row r="298" spans="1:39" ht="12.75" customHeight="1">
      <c r="A298" s="210">
        <v>188</v>
      </c>
      <c r="B298" s="211">
        <v>45078</v>
      </c>
      <c r="C298" s="53"/>
      <c r="D298" s="53" t="s">
        <v>539</v>
      </c>
      <c r="E298" s="215" t="s">
        <v>591</v>
      </c>
      <c r="F298" s="51" t="s">
        <v>838</v>
      </c>
      <c r="G298" s="51"/>
      <c r="H298" s="51"/>
      <c r="I298" s="51">
        <v>4300</v>
      </c>
      <c r="J298" s="51" t="s">
        <v>592</v>
      </c>
      <c r="K298" s="51"/>
      <c r="L298" s="51"/>
      <c r="M298" s="51"/>
      <c r="N298" s="51"/>
      <c r="O298" s="37"/>
      <c r="R298" s="37"/>
      <c r="S298" s="55" t="s">
        <v>863</v>
      </c>
      <c r="U298" s="37"/>
      <c r="W298" s="37"/>
      <c r="X298" s="55"/>
      <c r="Z298" s="37"/>
      <c r="AB298" s="37"/>
      <c r="AC298" s="55"/>
      <c r="AE298" s="37"/>
      <c r="AG298" s="37"/>
      <c r="AH298" s="55"/>
      <c r="AJ298" s="37"/>
      <c r="AL298" s="37"/>
      <c r="AM298" s="55"/>
    </row>
    <row r="299" spans="1:39" ht="12.75" customHeight="1">
      <c r="A299" s="185">
        <v>189</v>
      </c>
      <c r="B299" s="186">
        <v>45103</v>
      </c>
      <c r="C299" s="186"/>
      <c r="D299" s="187" t="s">
        <v>860</v>
      </c>
      <c r="E299" s="188" t="s">
        <v>591</v>
      </c>
      <c r="F299" s="158">
        <v>282.5</v>
      </c>
      <c r="G299" s="188"/>
      <c r="H299" s="188">
        <v>383</v>
      </c>
      <c r="I299" s="190">
        <v>383</v>
      </c>
      <c r="J299" s="160" t="s">
        <v>678</v>
      </c>
      <c r="K299" s="161">
        <f>H299-F299</f>
        <v>100.5</v>
      </c>
      <c r="L299" s="162">
        <f>K299/F299</f>
        <v>0.35575221238938054</v>
      </c>
      <c r="M299" s="157" t="s">
        <v>594</v>
      </c>
      <c r="N299" s="163">
        <v>45265</v>
      </c>
      <c r="O299" s="37"/>
      <c r="R299" s="37"/>
      <c r="S299" s="55" t="s">
        <v>863</v>
      </c>
      <c r="U299" s="37"/>
      <c r="W299" s="37"/>
      <c r="X299" s="55"/>
      <c r="Z299" s="37"/>
      <c r="AB299" s="37"/>
      <c r="AC299" s="55"/>
      <c r="AE299" s="37"/>
      <c r="AG299" s="37"/>
      <c r="AH299" s="55"/>
      <c r="AJ299" s="37"/>
      <c r="AL299" s="37"/>
      <c r="AM299" s="55"/>
    </row>
    <row r="300" spans="1:39" ht="12.75" customHeight="1">
      <c r="A300" s="185">
        <v>190</v>
      </c>
      <c r="B300" s="186">
        <v>45120</v>
      </c>
      <c r="C300" s="186"/>
      <c r="D300" s="187" t="s">
        <v>538</v>
      </c>
      <c r="E300" s="188" t="s">
        <v>591</v>
      </c>
      <c r="F300" s="158">
        <v>2312.5</v>
      </c>
      <c r="G300" s="188"/>
      <c r="H300" s="188">
        <v>2935</v>
      </c>
      <c r="I300" s="190">
        <v>2935</v>
      </c>
      <c r="J300" s="160" t="s">
        <v>678</v>
      </c>
      <c r="K300" s="161">
        <f>H300-F300</f>
        <v>622.5</v>
      </c>
      <c r="L300" s="162">
        <f>K300/F300</f>
        <v>0.26918918918918922</v>
      </c>
      <c r="M300" s="157" t="s">
        <v>594</v>
      </c>
      <c r="N300" s="163">
        <v>45177</v>
      </c>
      <c r="O300" s="37"/>
      <c r="R300" s="37"/>
      <c r="S300" s="55" t="s">
        <v>863</v>
      </c>
      <c r="U300" s="37"/>
      <c r="W300" s="37"/>
      <c r="X300" s="55"/>
      <c r="Z300" s="37"/>
      <c r="AB300" s="37"/>
      <c r="AC300" s="55"/>
      <c r="AE300" s="37"/>
      <c r="AG300" s="37"/>
      <c r="AH300" s="55"/>
      <c r="AJ300" s="37"/>
      <c r="AL300" s="37"/>
      <c r="AM300" s="55"/>
    </row>
    <row r="301" spans="1:39" ht="12.75" customHeight="1">
      <c r="A301" s="185">
        <v>191</v>
      </c>
      <c r="B301" s="186">
        <v>45125</v>
      </c>
      <c r="C301" s="186"/>
      <c r="D301" s="187" t="s">
        <v>203</v>
      </c>
      <c r="E301" s="188" t="s">
        <v>591</v>
      </c>
      <c r="F301" s="158">
        <v>3980</v>
      </c>
      <c r="G301" s="188"/>
      <c r="H301" s="188">
        <v>4895</v>
      </c>
      <c r="I301" s="190">
        <v>4895</v>
      </c>
      <c r="J301" s="160" t="s">
        <v>678</v>
      </c>
      <c r="K301" s="161">
        <f>H301-F301</f>
        <v>915</v>
      </c>
      <c r="L301" s="162">
        <f>K301/F301</f>
        <v>0.22989949748743718</v>
      </c>
      <c r="M301" s="157" t="s">
        <v>594</v>
      </c>
      <c r="N301" s="163">
        <v>45155</v>
      </c>
      <c r="O301" s="37"/>
      <c r="S301" s="55" t="s">
        <v>863</v>
      </c>
      <c r="U301" s="37"/>
      <c r="X301" s="55"/>
      <c r="Z301" s="37"/>
      <c r="AC301" s="55"/>
      <c r="AE301" s="37"/>
      <c r="AH301" s="55"/>
      <c r="AJ301" s="37"/>
      <c r="AM301" s="55"/>
    </row>
    <row r="302" spans="1:39" ht="12.75" customHeight="1">
      <c r="A302" s="185">
        <v>192</v>
      </c>
      <c r="B302" s="186">
        <v>45145</v>
      </c>
      <c r="C302" s="186"/>
      <c r="D302" s="187" t="s">
        <v>864</v>
      </c>
      <c r="E302" s="188" t="s">
        <v>591</v>
      </c>
      <c r="F302" s="158">
        <v>565</v>
      </c>
      <c r="G302" s="188"/>
      <c r="H302" s="188">
        <v>725</v>
      </c>
      <c r="I302" s="190">
        <v>725</v>
      </c>
      <c r="J302" s="160" t="s">
        <v>678</v>
      </c>
      <c r="K302" s="161">
        <f>H302-F302</f>
        <v>160</v>
      </c>
      <c r="L302" s="162">
        <f>K302/F302</f>
        <v>0.2831858407079646</v>
      </c>
      <c r="M302" s="157" t="s">
        <v>594</v>
      </c>
      <c r="N302" s="163">
        <v>45169</v>
      </c>
      <c r="O302" s="37"/>
      <c r="S302" s="55" t="s">
        <v>863</v>
      </c>
      <c r="U302" s="37"/>
      <c r="X302" s="55"/>
      <c r="Z302" s="37"/>
      <c r="AC302" s="55"/>
      <c r="AE302" s="37"/>
      <c r="AH302" s="55"/>
      <c r="AJ302" s="37"/>
      <c r="AM302" s="55"/>
    </row>
    <row r="303" spans="1:39" ht="12.75" customHeight="1">
      <c r="A303" s="302">
        <v>193</v>
      </c>
      <c r="B303" s="303">
        <v>45167</v>
      </c>
      <c r="C303" s="303"/>
      <c r="D303" s="304" t="s">
        <v>868</v>
      </c>
      <c r="E303" s="305" t="s">
        <v>591</v>
      </c>
      <c r="F303" s="158">
        <v>700</v>
      </c>
      <c r="G303" s="305"/>
      <c r="H303" s="305">
        <v>950</v>
      </c>
      <c r="I303" s="306">
        <v>950</v>
      </c>
      <c r="J303" s="307" t="s">
        <v>678</v>
      </c>
      <c r="K303" s="161">
        <f>H303-F303</f>
        <v>250</v>
      </c>
      <c r="L303" s="162">
        <f>K303/F303</f>
        <v>0.35714285714285715</v>
      </c>
      <c r="M303" s="157" t="s">
        <v>594</v>
      </c>
      <c r="N303" s="163">
        <v>45261</v>
      </c>
      <c r="O303" s="37"/>
      <c r="S303" s="55" t="s">
        <v>863</v>
      </c>
      <c r="U303" s="37"/>
      <c r="X303" s="55"/>
      <c r="Z303" s="37"/>
      <c r="AC303" s="55"/>
      <c r="AE303" s="37"/>
      <c r="AH303" s="55"/>
      <c r="AJ303" s="37"/>
      <c r="AM303" s="55"/>
    </row>
    <row r="304" spans="1:39" ht="12.75" customHeight="1">
      <c r="A304" s="210">
        <v>194</v>
      </c>
      <c r="B304" s="211">
        <v>45184</v>
      </c>
      <c r="C304" s="53"/>
      <c r="D304" s="53" t="s">
        <v>541</v>
      </c>
      <c r="E304" s="215" t="s">
        <v>591</v>
      </c>
      <c r="F304" s="51" t="s">
        <v>871</v>
      </c>
      <c r="G304" s="51"/>
      <c r="H304" s="51"/>
      <c r="I304" s="51">
        <v>480</v>
      </c>
      <c r="J304" s="51" t="s">
        <v>592</v>
      </c>
      <c r="K304" s="51"/>
      <c r="L304" s="51"/>
      <c r="M304" s="51"/>
      <c r="N304" s="51"/>
      <c r="O304" s="37"/>
      <c r="S304" s="55" t="s">
        <v>863</v>
      </c>
      <c r="U304" s="37"/>
      <c r="X304" s="55"/>
      <c r="Z304" s="37"/>
      <c r="AC304" s="55"/>
      <c r="AE304" s="37"/>
      <c r="AH304" s="55"/>
      <c r="AJ304" s="37"/>
      <c r="AM304" s="55"/>
    </row>
    <row r="305" spans="1:39" ht="12.75" customHeight="1">
      <c r="A305" s="210">
        <v>195</v>
      </c>
      <c r="B305" s="211">
        <v>45203</v>
      </c>
      <c r="C305" s="53"/>
      <c r="D305" s="53" t="s">
        <v>176</v>
      </c>
      <c r="E305" s="215" t="s">
        <v>591</v>
      </c>
      <c r="F305" s="51" t="s">
        <v>875</v>
      </c>
      <c r="G305" s="51"/>
      <c r="H305" s="51"/>
      <c r="I305" s="51">
        <v>1198</v>
      </c>
      <c r="J305" s="51" t="s">
        <v>592</v>
      </c>
      <c r="K305" s="51"/>
      <c r="L305" s="51"/>
      <c r="M305" s="51"/>
      <c r="N305" s="51"/>
      <c r="O305" s="37"/>
      <c r="S305" s="55" t="s">
        <v>883</v>
      </c>
      <c r="U305" s="37"/>
      <c r="X305" s="55"/>
      <c r="Z305" s="37"/>
      <c r="AC305" s="55"/>
      <c r="AE305" s="37"/>
      <c r="AH305" s="55"/>
      <c r="AJ305" s="37"/>
      <c r="AM305" s="55"/>
    </row>
    <row r="306" spans="1:39" ht="12.75" customHeight="1">
      <c r="A306" s="210">
        <v>196</v>
      </c>
      <c r="B306" s="211">
        <v>45216</v>
      </c>
      <c r="C306" s="53"/>
      <c r="D306" s="53" t="s">
        <v>107</v>
      </c>
      <c r="E306" s="215" t="s">
        <v>591</v>
      </c>
      <c r="F306" s="51" t="s">
        <v>877</v>
      </c>
      <c r="G306" s="51"/>
      <c r="H306" s="51"/>
      <c r="I306" s="51">
        <v>6870</v>
      </c>
      <c r="J306" s="51" t="s">
        <v>592</v>
      </c>
      <c r="K306" s="51"/>
      <c r="L306" s="51"/>
      <c r="M306" s="51"/>
      <c r="N306" s="51"/>
      <c r="O306" s="37"/>
      <c r="S306" s="55" t="s">
        <v>883</v>
      </c>
      <c r="U306" s="37"/>
      <c r="X306" s="55"/>
      <c r="Z306" s="37"/>
      <c r="AC306" s="55"/>
      <c r="AE306" s="37"/>
      <c r="AH306" s="55"/>
      <c r="AJ306" s="37"/>
      <c r="AM306" s="55"/>
    </row>
    <row r="307" spans="1:39" ht="12.75" customHeight="1">
      <c r="A307" s="210">
        <v>197</v>
      </c>
      <c r="B307" s="211">
        <v>45216</v>
      </c>
      <c r="C307" s="53"/>
      <c r="D307" s="53" t="s">
        <v>878</v>
      </c>
      <c r="E307" s="215" t="s">
        <v>591</v>
      </c>
      <c r="F307" s="51" t="s">
        <v>879</v>
      </c>
      <c r="G307" s="51"/>
      <c r="H307" s="51"/>
      <c r="I307" s="51">
        <v>1415</v>
      </c>
      <c r="J307" s="51" t="s">
        <v>592</v>
      </c>
      <c r="K307" s="51"/>
      <c r="L307" s="51"/>
      <c r="M307" s="51"/>
      <c r="N307" s="51"/>
      <c r="O307" s="37"/>
      <c r="S307" s="55" t="s">
        <v>863</v>
      </c>
      <c r="U307" s="37"/>
      <c r="X307" s="55"/>
      <c r="Z307" s="37"/>
      <c r="AC307" s="55"/>
      <c r="AE307" s="37"/>
      <c r="AH307" s="55"/>
      <c r="AJ307" s="37"/>
      <c r="AM307" s="55"/>
    </row>
    <row r="308" spans="1:39" ht="12.75" customHeight="1">
      <c r="A308" s="302">
        <v>198</v>
      </c>
      <c r="B308" s="303">
        <v>45236</v>
      </c>
      <c r="C308" s="303"/>
      <c r="D308" s="304" t="s">
        <v>885</v>
      </c>
      <c r="E308" s="305" t="s">
        <v>591</v>
      </c>
      <c r="F308" s="158">
        <v>1270</v>
      </c>
      <c r="G308" s="305"/>
      <c r="H308" s="305">
        <v>1613</v>
      </c>
      <c r="I308" s="306">
        <v>1613</v>
      </c>
      <c r="J308" s="307" t="s">
        <v>678</v>
      </c>
      <c r="K308" s="161">
        <f>H308-F308</f>
        <v>343</v>
      </c>
      <c r="L308" s="162">
        <f>K308/F308</f>
        <v>0.27007874015748029</v>
      </c>
      <c r="M308" s="157" t="s">
        <v>594</v>
      </c>
      <c r="N308" s="163">
        <v>45246</v>
      </c>
      <c r="O308" s="37"/>
      <c r="S308" s="55" t="s">
        <v>883</v>
      </c>
      <c r="U308" s="37"/>
      <c r="X308" s="55"/>
      <c r="Z308" s="37"/>
      <c r="AC308" s="55"/>
      <c r="AE308" s="37"/>
      <c r="AH308" s="55"/>
      <c r="AJ308" s="37"/>
      <c r="AM308" s="55"/>
    </row>
    <row r="309" spans="1:39" ht="12.75" customHeight="1">
      <c r="A309" s="210">
        <v>199</v>
      </c>
      <c r="B309" s="211">
        <v>45251</v>
      </c>
      <c r="C309" s="53"/>
      <c r="D309" s="53" t="s">
        <v>897</v>
      </c>
      <c r="E309" s="215" t="s">
        <v>591</v>
      </c>
      <c r="F309" s="51" t="s">
        <v>898</v>
      </c>
      <c r="G309" s="51"/>
      <c r="H309" s="51"/>
      <c r="I309" s="51">
        <v>1490</v>
      </c>
      <c r="J309" s="51" t="s">
        <v>592</v>
      </c>
      <c r="K309" s="51"/>
      <c r="L309" s="51"/>
      <c r="M309" s="51"/>
      <c r="N309" s="51"/>
      <c r="O309" s="37"/>
      <c r="S309" s="55" t="s">
        <v>863</v>
      </c>
      <c r="U309" s="37"/>
      <c r="X309" s="55"/>
      <c r="Z309" s="37"/>
      <c r="AC309" s="55"/>
      <c r="AE309" s="37"/>
      <c r="AH309" s="55"/>
      <c r="AJ309" s="37"/>
      <c r="AM309" s="55"/>
    </row>
    <row r="310" spans="1:39" ht="12.75" customHeight="1">
      <c r="A310" s="210">
        <v>200</v>
      </c>
      <c r="B310" s="211">
        <v>45254</v>
      </c>
      <c r="C310" s="53"/>
      <c r="D310" s="53" t="s">
        <v>885</v>
      </c>
      <c r="E310" s="215" t="s">
        <v>591</v>
      </c>
      <c r="F310" s="51" t="s">
        <v>902</v>
      </c>
      <c r="G310" s="51"/>
      <c r="H310" s="51"/>
      <c r="I310" s="51">
        <v>1806</v>
      </c>
      <c r="J310" s="51" t="s">
        <v>592</v>
      </c>
      <c r="K310" s="51"/>
      <c r="L310" s="51"/>
      <c r="M310" s="51"/>
      <c r="N310" s="51"/>
      <c r="O310" s="37"/>
      <c r="S310" s="55" t="s">
        <v>883</v>
      </c>
      <c r="U310" s="37"/>
      <c r="X310" s="55"/>
      <c r="Z310" s="37"/>
      <c r="AC310" s="55"/>
      <c r="AE310" s="37"/>
      <c r="AH310" s="55"/>
      <c r="AJ310" s="37"/>
      <c r="AM310" s="55"/>
    </row>
    <row r="311" spans="1:39" ht="12.75" customHeight="1">
      <c r="A311" s="210">
        <v>201</v>
      </c>
      <c r="B311" s="211">
        <v>45265</v>
      </c>
      <c r="C311" s="53"/>
      <c r="D311" s="230" t="s">
        <v>542</v>
      </c>
      <c r="E311" s="215" t="s">
        <v>591</v>
      </c>
      <c r="F311" s="51" t="s">
        <v>953</v>
      </c>
      <c r="G311" s="51"/>
      <c r="I311" s="51">
        <v>558</v>
      </c>
      <c r="J311" s="51" t="s">
        <v>592</v>
      </c>
      <c r="K311" s="51"/>
      <c r="L311" s="51"/>
      <c r="M311" s="51"/>
      <c r="N311" s="51"/>
      <c r="O311" s="37"/>
      <c r="S311" s="55" t="s">
        <v>863</v>
      </c>
      <c r="U311" s="37"/>
      <c r="X311" s="55"/>
      <c r="Z311" s="37"/>
      <c r="AC311" s="55"/>
      <c r="AE311" s="37"/>
      <c r="AH311" s="55"/>
      <c r="AJ311" s="37"/>
      <c r="AM311" s="55"/>
    </row>
    <row r="312" spans="1:39" ht="12.75" customHeight="1">
      <c r="A312" s="210">
        <v>202</v>
      </c>
      <c r="B312" s="211">
        <v>45272</v>
      </c>
      <c r="C312" s="53"/>
      <c r="D312" s="53" t="s">
        <v>1020</v>
      </c>
      <c r="E312" s="215" t="s">
        <v>591</v>
      </c>
      <c r="F312" s="51" t="s">
        <v>1021</v>
      </c>
      <c r="G312" s="51"/>
      <c r="H312" s="51"/>
      <c r="I312" s="51">
        <v>5512</v>
      </c>
      <c r="J312" s="51" t="s">
        <v>592</v>
      </c>
      <c r="K312" s="51"/>
      <c r="L312" s="51"/>
      <c r="M312" s="51"/>
      <c r="N312" s="51"/>
      <c r="O312" s="37"/>
      <c r="S312" s="55" t="s">
        <v>883</v>
      </c>
      <c r="U312" s="37"/>
      <c r="X312" s="55"/>
      <c r="Z312" s="37"/>
      <c r="AC312" s="55"/>
      <c r="AE312" s="37"/>
      <c r="AH312" s="55"/>
      <c r="AJ312" s="37"/>
      <c r="AM312" s="55"/>
    </row>
    <row r="313" spans="1:39" ht="12.75" customHeight="1">
      <c r="A313" s="53"/>
      <c r="B313" s="53"/>
      <c r="C313" s="53"/>
      <c r="D313" s="53"/>
      <c r="E313" s="53"/>
      <c r="F313" s="51"/>
      <c r="G313" s="51"/>
      <c r="H313" s="51"/>
      <c r="I313" s="51"/>
      <c r="J313" s="31"/>
      <c r="K313" s="51"/>
      <c r="L313" s="51"/>
      <c r="M313" s="51"/>
      <c r="N313" s="53"/>
      <c r="O313" s="37"/>
      <c r="S313" s="55"/>
      <c r="U313" s="37"/>
      <c r="X313" s="55"/>
      <c r="Z313" s="37"/>
      <c r="AC313" s="55"/>
      <c r="AE313" s="37"/>
      <c r="AH313" s="55"/>
      <c r="AJ313" s="37"/>
      <c r="AM313" s="55"/>
    </row>
    <row r="314" spans="1:39" ht="12.75" customHeight="1">
      <c r="B314" s="216" t="s">
        <v>839</v>
      </c>
      <c r="F314" s="55"/>
      <c r="G314" s="55"/>
      <c r="H314" s="55"/>
      <c r="I314" s="55"/>
      <c r="J314" s="37"/>
      <c r="K314" s="55"/>
      <c r="L314" s="55"/>
      <c r="M314" s="55"/>
      <c r="O314" s="37"/>
      <c r="S314" s="55"/>
      <c r="U314" s="37"/>
      <c r="X314" s="55"/>
      <c r="Z314" s="37"/>
      <c r="AC314" s="55"/>
      <c r="AE314" s="37"/>
      <c r="AH314" s="55"/>
      <c r="AJ314" s="37"/>
      <c r="AM314" s="55"/>
    </row>
    <row r="315" spans="1:39" ht="12.75" customHeight="1">
      <c r="A315" s="217"/>
      <c r="F315" s="55"/>
      <c r="G315" s="55"/>
      <c r="H315" s="55"/>
      <c r="I315" s="55"/>
      <c r="J315" s="37"/>
      <c r="K315" s="55"/>
      <c r="L315" s="55"/>
      <c r="M315" s="55"/>
      <c r="O315" s="37"/>
      <c r="S315" s="55"/>
      <c r="U315" s="37"/>
      <c r="X315" s="55"/>
      <c r="Z315" s="37"/>
      <c r="AC315" s="55"/>
      <c r="AE315" s="37"/>
      <c r="AH315" s="55"/>
      <c r="AJ315" s="37"/>
      <c r="AM315" s="55"/>
    </row>
    <row r="316" spans="1:39" ht="12.75" customHeight="1">
      <c r="A316" s="217"/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1:39" ht="12.75" customHeight="1">
      <c r="A317" s="51"/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1:3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1:3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1:3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</sheetData>
  <autoFilter ref="S1:S313"/>
  <mergeCells count="34">
    <mergeCell ref="A70:A71"/>
    <mergeCell ref="A72:A73"/>
    <mergeCell ref="J70:J71"/>
    <mergeCell ref="J72:J73"/>
    <mergeCell ref="B70:B71"/>
    <mergeCell ref="B72:B73"/>
    <mergeCell ref="M72:M73"/>
    <mergeCell ref="M70:M71"/>
    <mergeCell ref="P70:P71"/>
    <mergeCell ref="P72:P73"/>
    <mergeCell ref="O70:O71"/>
    <mergeCell ref="O72:O73"/>
    <mergeCell ref="J81:J82"/>
    <mergeCell ref="P81:P82"/>
    <mergeCell ref="A81:A82"/>
    <mergeCell ref="B81:B82"/>
    <mergeCell ref="M77:M78"/>
    <mergeCell ref="O77:O78"/>
    <mergeCell ref="P77:P78"/>
    <mergeCell ref="A77:A78"/>
    <mergeCell ref="B77:B78"/>
    <mergeCell ref="J77:J78"/>
    <mergeCell ref="J84:J85"/>
    <mergeCell ref="A84:A85"/>
    <mergeCell ref="B84:B85"/>
    <mergeCell ref="J86:J87"/>
    <mergeCell ref="M86:M87"/>
    <mergeCell ref="A86:A87"/>
    <mergeCell ref="B86:B87"/>
    <mergeCell ref="P86:P87"/>
    <mergeCell ref="O86:O87"/>
    <mergeCell ref="A88:A89"/>
    <mergeCell ref="B88:B89"/>
    <mergeCell ref="J88:J89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78" formula="1"/>
    <ignoredError sqref="F8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2023-07-25T18:59:36Z</cp:lastPrinted>
  <dcterms:created xsi:type="dcterms:W3CDTF">2015-06-08T02:34:00Z</dcterms:created>
  <dcterms:modified xsi:type="dcterms:W3CDTF">2023-12-16T07:24:22Z</dcterms:modified>
</cp:coreProperties>
</file>