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95" i="7"/>
  <c r="K95"/>
  <c r="M95" s="1"/>
  <c r="K121"/>
  <c r="M121" s="1"/>
  <c r="K120"/>
  <c r="M120" s="1"/>
  <c r="L94"/>
  <c r="K94"/>
  <c r="L54"/>
  <c r="K54"/>
  <c r="L58"/>
  <c r="K58"/>
  <c r="L93"/>
  <c r="K93"/>
  <c r="L132"/>
  <c r="K132"/>
  <c r="M132" s="1"/>
  <c r="L12"/>
  <c r="K12"/>
  <c r="M12" s="1"/>
  <c r="K119"/>
  <c r="M119" s="1"/>
  <c r="L86"/>
  <c r="K86"/>
  <c r="M86" s="1"/>
  <c r="L55"/>
  <c r="K55"/>
  <c r="M55" s="1"/>
  <c r="L17"/>
  <c r="K17"/>
  <c r="K116"/>
  <c r="M116" s="1"/>
  <c r="L88"/>
  <c r="K88"/>
  <c r="M88" s="1"/>
  <c r="L89"/>
  <c r="K89"/>
  <c r="L16"/>
  <c r="K16"/>
  <c r="L87"/>
  <c r="K87"/>
  <c r="L50"/>
  <c r="K50"/>
  <c r="M50" s="1"/>
  <c r="L35"/>
  <c r="K35"/>
  <c r="K113"/>
  <c r="M113" s="1"/>
  <c r="L49"/>
  <c r="K49"/>
  <c r="L48"/>
  <c r="K48"/>
  <c r="L47"/>
  <c r="K47"/>
  <c r="L82"/>
  <c r="K82"/>
  <c r="L15"/>
  <c r="K15"/>
  <c r="L30"/>
  <c r="K30"/>
  <c r="K112"/>
  <c r="M112" s="1"/>
  <c r="L85"/>
  <c r="K85"/>
  <c r="L43"/>
  <c r="K43"/>
  <c r="L45"/>
  <c r="K45"/>
  <c r="L38"/>
  <c r="K38"/>
  <c r="M58" l="1"/>
  <c r="M93"/>
  <c r="M94"/>
  <c r="M54"/>
  <c r="M17"/>
  <c r="M16"/>
  <c r="M89"/>
  <c r="M87"/>
  <c r="M35"/>
  <c r="M45"/>
  <c r="M49"/>
  <c r="M30"/>
  <c r="M85"/>
  <c r="M47"/>
  <c r="M48"/>
  <c r="M82"/>
  <c r="M15"/>
  <c r="M43"/>
  <c r="M38"/>
  <c r="K111"/>
  <c r="M111" s="1"/>
  <c r="L83"/>
  <c r="K83"/>
  <c r="L81"/>
  <c r="K81"/>
  <c r="L84"/>
  <c r="K84"/>
  <c r="L32"/>
  <c r="K32"/>
  <c r="L39"/>
  <c r="K39"/>
  <c r="K110"/>
  <c r="M110" s="1"/>
  <c r="L42"/>
  <c r="K42"/>
  <c r="L44"/>
  <c r="K44"/>
  <c r="K109"/>
  <c r="M109" s="1"/>
  <c r="L41"/>
  <c r="K41"/>
  <c r="L80"/>
  <c r="K80"/>
  <c r="L77"/>
  <c r="K77"/>
  <c r="L14"/>
  <c r="K14"/>
  <c r="L11"/>
  <c r="K11"/>
  <c r="L40"/>
  <c r="K40"/>
  <c r="L34"/>
  <c r="K34"/>
  <c r="L79"/>
  <c r="K79"/>
  <c r="M32" l="1"/>
  <c r="M42"/>
  <c r="M11"/>
  <c r="M39"/>
  <c r="M83"/>
  <c r="M44"/>
  <c r="M40"/>
  <c r="M81"/>
  <c r="M84"/>
  <c r="M34"/>
  <c r="M77"/>
  <c r="M80"/>
  <c r="M41"/>
  <c r="M14"/>
  <c r="M79"/>
  <c r="L78"/>
  <c r="K78"/>
  <c r="L76"/>
  <c r="K76"/>
  <c r="L37"/>
  <c r="K37"/>
  <c r="K103"/>
  <c r="M103" s="1"/>
  <c r="K105"/>
  <c r="M105" s="1"/>
  <c r="K108"/>
  <c r="M108" s="1"/>
  <c r="K107"/>
  <c r="M107" s="1"/>
  <c r="L36"/>
  <c r="K36"/>
  <c r="L74"/>
  <c r="K74"/>
  <c r="M72"/>
  <c r="L72"/>
  <c r="K72"/>
  <c r="M37" l="1"/>
  <c r="M78"/>
  <c r="M76"/>
  <c r="M74"/>
  <c r="M36"/>
  <c r="L31" l="1"/>
  <c r="K31"/>
  <c r="K106"/>
  <c r="M106" s="1"/>
  <c r="L33"/>
  <c r="K33"/>
  <c r="M33" s="1"/>
  <c r="K309"/>
  <c r="L309" s="1"/>
  <c r="L75"/>
  <c r="K75"/>
  <c r="K104"/>
  <c r="M104" s="1"/>
  <c r="L29"/>
  <c r="K29"/>
  <c r="L28"/>
  <c r="K28"/>
  <c r="M28" l="1"/>
  <c r="M31"/>
  <c r="M75"/>
  <c r="M29"/>
  <c r="L13"/>
  <c r="K13"/>
  <c r="M13" l="1"/>
  <c r="L10" l="1"/>
  <c r="K10"/>
  <c r="M10" l="1"/>
  <c r="K306" l="1"/>
  <c r="L306" s="1"/>
  <c r="M7" l="1"/>
  <c r="F294" l="1"/>
  <c r="K295"/>
  <c r="L295" s="1"/>
  <c r="K286"/>
  <c r="L286" s="1"/>
  <c r="K289"/>
  <c r="L289" s="1"/>
  <c r="K297" l="1"/>
  <c r="L297" s="1"/>
  <c r="F288"/>
  <c r="F287"/>
  <c r="F285"/>
  <c r="K285" s="1"/>
  <c r="L285" s="1"/>
  <c r="F265"/>
  <c r="F217"/>
  <c r="K296" l="1"/>
  <c r="L296" s="1"/>
  <c r="K294"/>
  <c r="L294" s="1"/>
  <c r="K300"/>
  <c r="L300" s="1"/>
  <c r="K301"/>
  <c r="L301" s="1"/>
  <c r="K293"/>
  <c r="L293" s="1"/>
  <c r="K303"/>
  <c r="L303" s="1"/>
  <c r="K299"/>
  <c r="L299" s="1"/>
  <c r="K292" l="1"/>
  <c r="L292" s="1"/>
  <c r="K281"/>
  <c r="L281" s="1"/>
  <c r="K283"/>
  <c r="L283" s="1"/>
  <c r="K280"/>
  <c r="L280" s="1"/>
  <c r="K282"/>
  <c r="L282" s="1"/>
  <c r="K211"/>
  <c r="L211" s="1"/>
  <c r="K264"/>
  <c r="L264" s="1"/>
  <c r="K278"/>
  <c r="L278" s="1"/>
  <c r="K279"/>
  <c r="L279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7"/>
  <c r="L267" s="1"/>
  <c r="K266"/>
  <c r="L266" s="1"/>
  <c r="K265"/>
  <c r="L265" s="1"/>
  <c r="K261"/>
  <c r="L261" s="1"/>
  <c r="K260"/>
  <c r="L260" s="1"/>
  <c r="K259"/>
  <c r="L259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5"/>
  <c r="L235" s="1"/>
  <c r="K233"/>
  <c r="L233" s="1"/>
  <c r="K232"/>
  <c r="L232" s="1"/>
  <c r="K231"/>
  <c r="L231" s="1"/>
  <c r="K229"/>
  <c r="L229" s="1"/>
  <c r="K228"/>
  <c r="L228" s="1"/>
  <c r="K227"/>
  <c r="L227" s="1"/>
  <c r="K226"/>
  <c r="K225"/>
  <c r="L225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H216"/>
  <c r="K216" s="1"/>
  <c r="L216" s="1"/>
  <c r="K213"/>
  <c r="L213" s="1"/>
  <c r="K212"/>
  <c r="L212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H182"/>
  <c r="K182" s="1"/>
  <c r="L182" s="1"/>
  <c r="F181"/>
  <c r="K181" s="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D7" i="6"/>
  <c r="K6" i="4"/>
  <c r="K6" i="3"/>
  <c r="L6" i="2"/>
</calcChain>
</file>

<file path=xl/sharedStrings.xml><?xml version="1.0" encoding="utf-8"?>
<sst xmlns="http://schemas.openxmlformats.org/spreadsheetml/2006/main" count="7896" uniqueCount="3882">
  <si>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</si>
  <si>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</si>
  <si>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</si>
  <si>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</si>
  <si>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</si>
  <si>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</si>
  <si>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</si>
  <si>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</si>
  <si>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</si>
  <si>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</si>
  <si>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</si>
  <si>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</si>
  <si>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</si>
  <si>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</si>
  <si>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</si>
  <si>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</si>
  <si>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</si>
  <si>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</si>
  <si>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</si>
  <si>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</si>
  <si>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</si>
  <si>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</si>
  <si>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</si>
  <si>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</si>
  <si>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</si>
  <si>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</si>
  <si>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</si>
  <si>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</si>
  <si>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</si>
  <si>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</si>
  <si>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</si>
  <si>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</si>
  <si>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</si>
  <si>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</si>
  <si>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</si>
  <si>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</si>
  <si>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</si>
  <si>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</si>
  <si>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</si>
  <si>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</si>
  <si>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</si>
  <si>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</si>
  <si>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</si>
  <si>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</si>
  <si>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</si>
  <si>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</si>
  <si>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</si>
  <si>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</si>
  <si>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</si>
  <si>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</si>
  <si>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</si>
  <si>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</si>
  <si>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</si>
  <si>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</si>
  <si>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</si>
  <si>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</si>
  <si>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</si>
  <si>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</si>
  <si>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</si>
  <si>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</si>
  <si>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</si>
  <si>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</si>
  <si>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</si>
  <si>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</si>
  <si>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</si>
  <si>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</si>
  <si>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</si>
  <si>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</si>
  <si>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</si>
  <si>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</si>
  <si>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</si>
  <si>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</si>
  <si>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</si>
  <si>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</si>
  <si>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</si>
  <si>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</si>
  <si>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</si>
  <si>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</si>
  <si>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</si>
  <si>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</si>
  <si>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</si>
  <si>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</si>
  <si>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</si>
  <si>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</si>
  <si>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</si>
  <si>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</si>
  <si>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</si>
  <si>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</si>
  <si>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</si>
  <si>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</si>
  <si>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</si>
  <si>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</si>
  <si>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</si>
  <si>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</si>
  <si>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</si>
  <si>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</si>
  <si>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</si>
  <si>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</si>
  <si>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</si>
  <si>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</si>
  <si>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</si>
  <si>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</si>
  <si>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</si>
  <si>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</si>
  <si>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</si>
  <si>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</si>
  <si>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</si>
  <si>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</si>
  <si>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</si>
  <si>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</si>
  <si>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</si>
  <si>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</si>
  <si>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</si>
  <si>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</si>
  <si>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</si>
  <si>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</si>
  <si>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</si>
  <si>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</si>
  <si>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</si>
  <si>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</si>
  <si>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</si>
  <si>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</si>
  <si>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</si>
  <si>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</si>
  <si>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</si>
  <si>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</si>
  <si>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</si>
  <si>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</si>
  <si>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</si>
  <si>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</si>
  <si>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</si>
  <si>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</si>
  <si>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</si>
  <si>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</si>
  <si>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</si>
  <si>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</si>
  <si>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</si>
  <si>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</si>
  <si>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</si>
  <si>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</si>
  <si>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</si>
  <si>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</si>
  <si>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</si>
  <si>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</si>
  <si>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</si>
  <si>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</si>
  <si>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</si>
  <si>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</si>
  <si>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</si>
  <si>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</si>
  <si>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</si>
  <si>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</si>
  <si>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</si>
  <si>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</si>
  <si>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</si>
  <si>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</si>
  <si>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</si>
  <si>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</si>
  <si>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</si>
  <si>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</si>
  <si>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</si>
  <si>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</si>
  <si>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</si>
  <si>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</si>
  <si>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</si>
  <si>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</si>
  <si>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</si>
  <si>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</si>
  <si>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</si>
  <si>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</si>
  <si>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</si>
  <si>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</si>
  <si>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</si>
  <si>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</si>
  <si>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</si>
  <si>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</si>
  <si>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</si>
  <si>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</si>
  <si>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</si>
  <si>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</si>
  <si>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</si>
  <si>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</si>
  <si>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</si>
  <si>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</si>
  <si>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</si>
  <si>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</si>
  <si>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</si>
  <si>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</si>
  <si>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</si>
  <si>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</si>
  <si>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</si>
  <si>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</si>
  <si>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</si>
  <si>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</si>
  <si>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</si>
  <si>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</si>
  <si>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</si>
  <si>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</si>
  <si>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</si>
  <si>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</si>
  <si>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</si>
  <si>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</si>
  <si>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</si>
  <si>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</si>
  <si>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</si>
  <si>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</si>
  <si>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</si>
  <si>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</si>
  <si>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</si>
  <si>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</si>
  <si>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</si>
  <si>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</si>
  <si>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</si>
  <si>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</si>
  <si>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</si>
  <si>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</si>
  <si>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</si>
  <si>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</si>
  <si>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</si>
  <si>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</si>
  <si>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</si>
  <si>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</si>
  <si>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</si>
  <si>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</si>
  <si>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</si>
  <si>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</si>
  <si>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</si>
  <si>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</si>
  <si>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</si>
  <si>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</si>
  <si>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</si>
  <si>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</si>
  <si>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</si>
  <si>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</si>
  <si>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</si>
  <si>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</si>
  <si>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</si>
  <si>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</si>
  <si>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</si>
  <si>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</si>
  <si>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</si>
  <si>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</si>
  <si>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</si>
  <si>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</si>
  <si>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</si>
  <si>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</si>
  <si>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</si>
  <si>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</si>
  <si>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</si>
  <si>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</si>
  <si>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</si>
  <si>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</si>
  <si>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</si>
  <si>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</si>
  <si>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</si>
  <si>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</si>
  <si>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</si>
  <si>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</si>
  <si>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</si>
  <si>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</si>
  <si>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</si>
  <si>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</si>
  <si>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</si>
  <si>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</si>
  <si>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</si>
  <si>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</si>
  <si>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</si>
  <si>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</si>
  <si>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</si>
  <si>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</si>
  <si>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</si>
  <si>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</si>
  <si>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</si>
  <si>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</si>
  <si>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</si>
  <si>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</si>
  <si>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</si>
  <si>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</si>
  <si>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</si>
  <si>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</si>
  <si>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</si>
  <si>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</si>
  <si>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</si>
  <si>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</si>
  <si>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</si>
  <si>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</si>
  <si>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</si>
  <si>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</si>
  <si>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</si>
  <si>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</si>
  <si>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</si>
  <si>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</si>
  <si>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</si>
  <si>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</si>
  <si>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</si>
  <si>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</si>
  <si>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</si>
  <si>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</si>
  <si>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</si>
  <si>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</si>
  <si>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</si>
  <si>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</si>
  <si>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</si>
  <si>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</si>
  <si>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</si>
  <si>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</si>
  <si>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</si>
  <si>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</si>
  <si>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</si>
  <si>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</si>
  <si>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</si>
  <si>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</si>
  <si>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</si>
  <si>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</si>
  <si>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</si>
  <si>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</si>
  <si>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</si>
  <si>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</si>
  <si>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</si>
  <si>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</si>
  <si>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</si>
  <si>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</si>
  <si>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</si>
  <si>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</si>
  <si>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</si>
  <si>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</si>
  <si>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</si>
  <si>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</si>
  <si>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</si>
  <si>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</si>
  <si>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</si>
  <si>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</si>
  <si>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</si>
  <si>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</si>
  <si>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</si>
  <si>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</si>
  <si>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</si>
  <si>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</si>
  <si>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</si>
  <si>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</si>
  <si>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</si>
  <si>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</si>
  <si>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</si>
  <si>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</si>
  <si>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</si>
  <si>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</si>
  <si>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</si>
  <si>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</si>
  <si>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</si>
  <si>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</si>
  <si>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</si>
  <si>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</si>
  <si>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</si>
  <si>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</si>
  <si>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</si>
  <si>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</si>
  <si>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</si>
  <si>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</si>
  <si>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</si>
  <si>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</si>
  <si>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</si>
  <si>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</si>
  <si>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</si>
  <si>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</si>
  <si>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</si>
  <si>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</si>
  <si>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</si>
  <si>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</si>
  <si>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</si>
  <si>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</si>
  <si>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</si>
  <si>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</si>
  <si>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</si>
  <si>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</si>
  <si>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</si>
  <si>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</si>
  <si>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</si>
  <si>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</si>
  <si>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</si>
  <si>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</si>
  <si>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</si>
  <si>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</si>
  <si>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</si>
  <si>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</si>
  <si>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</si>
  <si>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</si>
  <si>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</si>
  <si>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</si>
  <si>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</si>
  <si>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</si>
  <si>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</si>
  <si>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</si>
  <si>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</si>
  <si>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</si>
  <si>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</si>
  <si>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</si>
  <si>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</si>
  <si>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</si>
  <si>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</si>
  <si>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</si>
  <si>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</si>
  <si>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</si>
  <si>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</si>
  <si>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</si>
  <si>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</si>
  <si>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</si>
  <si>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</si>
  <si>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</si>
  <si>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</si>
  <si>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</si>
  <si>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</si>
  <si>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</si>
  <si>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</si>
  <si>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</si>
  <si>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</si>
  <si>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</si>
  <si>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</si>
  <si>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</si>
  <si>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</si>
  <si>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</si>
  <si>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</si>
  <si>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</si>
  <si>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</si>
  <si>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</si>
  <si>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</si>
  <si>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</si>
  <si>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</si>
  <si>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</si>
  <si>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</si>
  <si>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</si>
  <si>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</si>
  <si>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</si>
  <si>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</si>
  <si>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</si>
  <si>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</si>
  <si>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</si>
  <si>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</si>
  <si>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</si>
  <si>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</si>
  <si>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</si>
  <si>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</si>
  <si>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</si>
  <si>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</si>
  <si>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</si>
  <si>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</si>
  <si>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</si>
  <si>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</si>
  <si>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</si>
  <si>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</si>
  <si>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</si>
  <si>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</si>
  <si>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</si>
  <si>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</si>
  <si>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</si>
  <si>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</si>
  <si>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</si>
  <si>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</si>
  <si>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</si>
  <si>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</si>
  <si>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</si>
  <si>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</si>
  <si>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</si>
  <si>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</si>
  <si>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</si>
  <si>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</si>
  <si>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</si>
  <si>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</si>
  <si>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</si>
  <si>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</si>
  <si>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</si>
  <si>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</si>
  <si>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</si>
  <si>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</si>
  <si>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</si>
  <si>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</si>
  <si>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</si>
  <si>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</si>
  <si>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</si>
  <si>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</si>
  <si>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</si>
  <si>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</si>
  <si>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</si>
  <si>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</si>
  <si>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</si>
  <si>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</si>
  <si>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</si>
  <si>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</si>
  <si>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</si>
  <si>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</si>
  <si>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</si>
  <si>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</si>
  <si>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</si>
  <si>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</si>
  <si>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</si>
  <si>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</si>
  <si>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</si>
  <si>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</si>
  <si>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</si>
  <si>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</si>
  <si>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</si>
  <si>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</si>
  <si>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</si>
  <si>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</si>
  <si>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</si>
  <si>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</si>
  <si>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</si>
  <si>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</si>
  <si>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</si>
  <si>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</si>
  <si>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</si>
  <si>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</si>
  <si>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</si>
  <si>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</si>
  <si>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</si>
  <si>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</si>
  <si>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</si>
  <si>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</si>
  <si>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</si>
  <si>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</si>
  <si>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</si>
  <si>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</si>
  <si>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</si>
  <si>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</si>
  <si>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</si>
  <si>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</si>
  <si>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</si>
  <si>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</si>
  <si>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</si>
  <si>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</si>
  <si>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</si>
  <si>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</si>
  <si>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</si>
  <si>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</si>
  <si>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</si>
  <si>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</si>
  <si>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</si>
  <si>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</si>
  <si>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</si>
  <si>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</si>
  <si>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</si>
  <si>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</si>
  <si>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</si>
  <si>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</si>
  <si>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</si>
  <si>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</si>
  <si>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</si>
  <si>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</si>
  <si>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</si>
  <si>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</si>
  <si>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</si>
  <si>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</si>
  <si>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</si>
  <si>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</si>
  <si>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</si>
  <si>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</si>
  <si>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</si>
  <si>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</si>
  <si>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</si>
  <si>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</si>
  <si>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</si>
  <si>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</si>
  <si>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</si>
  <si>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</si>
  <si>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</si>
  <si>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</si>
  <si>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</si>
  <si>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</si>
  <si>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</si>
  <si>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</si>
  <si>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</si>
  <si>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</si>
  <si>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</si>
  <si>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</si>
  <si>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</si>
  <si>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</si>
  <si>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</si>
  <si>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</si>
  <si>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</si>
  <si>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</si>
  <si>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</si>
  <si>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</si>
  <si>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</si>
  <si>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</si>
  <si>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</si>
  <si>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</si>
  <si>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</si>
  <si>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</si>
  <si>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</si>
  <si>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</si>
  <si>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</si>
  <si>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</si>
  <si>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</si>
  <si>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</si>
  <si>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</si>
  <si>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</si>
  <si>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</si>
  <si>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</si>
  <si>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</si>
  <si>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</si>
  <si>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</si>
  <si>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</si>
  <si>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</si>
  <si>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</si>
  <si>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</si>
  <si>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</si>
  <si>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</si>
  <si>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</si>
  <si>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</si>
  <si>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</si>
  <si>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</si>
  <si>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</si>
  <si>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</si>
  <si>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</si>
  <si>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</si>
  <si>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</si>
  <si>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</si>
  <si>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</si>
  <si>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</si>
  <si>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</si>
  <si>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</si>
  <si>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</si>
  <si>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</si>
  <si>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</si>
  <si>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</si>
  <si>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</si>
  <si>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</si>
  <si>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</si>
  <si>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</si>
  <si>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</si>
  <si>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</si>
  <si>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</si>
  <si>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</si>
  <si>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</si>
  <si>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</si>
  <si>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</si>
  <si>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</si>
  <si>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</si>
  <si>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</si>
  <si>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</si>
  <si>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</si>
  <si>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</si>
  <si>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</si>
  <si>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</si>
  <si>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</si>
  <si>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</si>
  <si>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</si>
  <si>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</si>
  <si>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</si>
  <si>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</si>
  <si>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</si>
  <si>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</si>
  <si>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</si>
  <si>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</si>
  <si>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</si>
  <si>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</si>
  <si>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</si>
  <si>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</si>
  <si>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</si>
  <si>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</si>
  <si>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</si>
  <si>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</si>
  <si>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</si>
  <si>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</si>
  <si>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</si>
  <si>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</si>
  <si>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</si>
  <si>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</si>
  <si>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</si>
  <si>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</si>
  <si>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</si>
  <si>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</si>
  <si>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</si>
  <si>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</si>
  <si>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</si>
  <si>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</si>
  <si>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</si>
  <si>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</si>
  <si>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</si>
  <si>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</si>
  <si>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</si>
  <si>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</si>
  <si>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</si>
  <si>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</si>
  <si>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</si>
  <si>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</si>
  <si>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</si>
  <si>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</si>
  <si>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</si>
  <si>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</si>
  <si>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</si>
  <si>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</si>
  <si>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</si>
  <si>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</si>
  <si>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</si>
  <si>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</si>
  <si>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</si>
  <si>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</si>
  <si>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</si>
  <si>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</si>
  <si>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</si>
  <si>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</si>
  <si>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</si>
  <si>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</si>
  <si>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</si>
  <si>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</si>
  <si>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</si>
  <si>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</si>
  <si>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</si>
  <si>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</si>
  <si>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</si>
  <si>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</si>
  <si>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</si>
  <si>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</si>
  <si>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</si>
  <si>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</si>
  <si>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</si>
  <si>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</si>
  <si>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</si>
  <si>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</si>
  <si>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</si>
  <si>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</si>
  <si>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</si>
  <si>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</si>
  <si>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</si>
  <si>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</si>
  <si>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</si>
  <si>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</si>
  <si>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</si>
  <si>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</si>
  <si>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</si>
  <si>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</si>
  <si>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</si>
  <si>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</si>
  <si>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</si>
  <si>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</si>
  <si>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</si>
  <si>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</si>
  <si>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</si>
  <si>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</si>
  <si>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</si>
  <si>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</si>
  <si>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</si>
  <si>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</si>
  <si>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</si>
  <si>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</si>
  <si>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</si>
  <si>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</si>
  <si>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</si>
  <si>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</si>
  <si>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</si>
  <si>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</si>
  <si>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</si>
  <si>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</si>
  <si>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</si>
  <si>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</si>
  <si>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</si>
  <si>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</si>
  <si>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</si>
  <si>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</si>
  <si>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</si>
  <si>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</si>
  <si>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</si>
  <si>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</si>
  <si>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</si>
  <si>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</si>
  <si>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</si>
  <si>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</si>
  <si>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</si>
  <si>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</si>
  <si>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</si>
  <si>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</si>
  <si>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</si>
  <si>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</si>
  <si>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</si>
  <si>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</si>
  <si>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</si>
  <si>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</si>
  <si>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</si>
  <si>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</si>
  <si>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</si>
  <si>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</si>
  <si>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</si>
  <si>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</si>
  <si>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</si>
  <si>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</si>
  <si>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</si>
  <si>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</si>
  <si>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</si>
  <si>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</si>
  <si>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</si>
  <si>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</si>
  <si>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</si>
  <si>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</si>
  <si>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</si>
  <si>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</si>
  <si>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</si>
  <si>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</si>
  <si>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</si>
  <si>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</si>
  <si>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</si>
  <si>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</si>
  <si>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</si>
  <si>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</si>
  <si>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</si>
  <si>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</si>
  <si>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</si>
  <si>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</si>
  <si>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</si>
  <si>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</si>
  <si>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</si>
  <si>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</si>
  <si>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</si>
  <si>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</si>
  <si>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</si>
  <si>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</si>
  <si>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</si>
  <si>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</si>
  <si>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</si>
  <si>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</si>
  <si>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</si>
  <si>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</si>
  <si>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</si>
  <si>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</si>
  <si>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</si>
  <si>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</si>
  <si>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</si>
  <si>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</si>
  <si>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</si>
  <si>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</si>
  <si>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</si>
  <si>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</si>
  <si>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</si>
  <si>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</si>
  <si>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</si>
  <si>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</si>
  <si>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</si>
  <si>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</si>
  <si>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</si>
  <si>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</si>
  <si>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</si>
  <si>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</si>
  <si>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</si>
  <si>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</si>
  <si>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</si>
  <si>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</si>
  <si>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</si>
  <si>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</si>
  <si>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</si>
  <si>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</si>
  <si>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</si>
  <si>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</si>
  <si>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</si>
  <si>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</si>
  <si>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</si>
  <si>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</si>
  <si>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</si>
  <si>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</si>
  <si>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</si>
  <si>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</si>
  <si>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</si>
  <si>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</si>
  <si>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</si>
  <si>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</si>
  <si>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</si>
  <si>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</si>
  <si>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</si>
  <si>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</si>
  <si>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</si>
  <si>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</si>
  <si>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</si>
  <si>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</si>
  <si>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</si>
  <si>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</si>
  <si>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</si>
  <si>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</si>
  <si>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</si>
  <si>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</si>
  <si>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</si>
  <si>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</si>
  <si>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</si>
  <si>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</si>
  <si>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</si>
  <si>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</si>
  <si>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</si>
  <si>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</si>
  <si>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</si>
  <si>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</si>
  <si>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</si>
  <si>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</si>
  <si>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</si>
  <si>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</si>
  <si>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</si>
  <si>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</si>
  <si>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</si>
  <si>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</si>
  <si>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</si>
  <si>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</si>
  <si>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</si>
  <si>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</si>
  <si>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</si>
  <si>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</si>
  <si>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</si>
  <si>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</si>
  <si>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</si>
  <si>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</si>
  <si>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</si>
  <si>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</si>
  <si>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</si>
  <si>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</si>
  <si>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</si>
  <si>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</si>
  <si>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</si>
  <si>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</si>
  <si>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</si>
  <si>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</si>
  <si>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</si>
  <si>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</si>
  <si>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</si>
  <si>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</si>
  <si>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</si>
  <si>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</si>
  <si>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</si>
  <si>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</si>
  <si>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</si>
  <si>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</si>
  <si>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</si>
  <si>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</si>
  <si>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</si>
  <si>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</si>
  <si>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</si>
  <si>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</si>
  <si>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</si>
  <si>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</si>
  <si>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</si>
  <si>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</si>
  <si>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</si>
  <si>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</si>
  <si>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</si>
  <si>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</si>
  <si>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</si>
  <si>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</si>
  <si>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</si>
  <si>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</si>
  <si>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</si>
  <si>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</si>
  <si>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</si>
  <si>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</si>
  <si>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</si>
  <si>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</si>
  <si>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</si>
  <si>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</si>
  <si>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</si>
  <si>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</si>
  <si>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</si>
  <si>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</si>
  <si>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</si>
  <si>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</si>
  <si>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</si>
  <si>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</si>
  <si>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</si>
  <si>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</si>
  <si>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</si>
  <si>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</si>
  <si>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</si>
  <si>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</si>
  <si>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</si>
  <si>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</si>
  <si>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</si>
  <si>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</si>
  <si>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</si>
  <si>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</si>
  <si>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</si>
  <si>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</si>
  <si>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</si>
  <si>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</si>
  <si>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</si>
  <si>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</si>
  <si>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</si>
  <si>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</si>
  <si>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</si>
  <si>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</si>
  <si>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</si>
  <si>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</si>
  <si>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</si>
  <si>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</si>
  <si>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</si>
  <si>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</si>
  <si>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</si>
  <si>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</si>
  <si>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</si>
  <si>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</si>
  <si>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</si>
  <si>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</si>
  <si>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</si>
  <si>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</si>
  <si>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</si>
  <si>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</si>
  <si>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</si>
  <si>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</si>
  <si>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</si>
  <si>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</si>
  <si>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</si>
  <si>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</si>
  <si>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</si>
  <si>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</si>
  <si>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</si>
  <si>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</si>
  <si>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</si>
  <si>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</si>
  <si>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</si>
  <si>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</si>
  <si>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</si>
  <si>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</si>
  <si>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</si>
  <si>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</si>
  <si>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</si>
  <si>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</si>
  <si>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</si>
  <si>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</si>
  <si>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</si>
  <si>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</si>
  <si>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</si>
  <si>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</si>
  <si>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</si>
  <si>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</si>
  <si>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</si>
  <si>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</si>
  <si>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</si>
  <si>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</si>
  <si>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</si>
  <si>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</si>
  <si>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</si>
  <si>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</si>
  <si>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</si>
  <si>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</si>
  <si>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</si>
  <si>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</si>
  <si>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</si>
  <si>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</si>
  <si>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</si>
  <si>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</si>
  <si>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</si>
  <si>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</si>
  <si>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</si>
  <si>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</si>
  <si>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</si>
  <si>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</si>
  <si>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</si>
  <si>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</si>
  <si>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</si>
  <si>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</si>
  <si>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</si>
  <si>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</si>
  <si>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</si>
  <si>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</si>
  <si>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</si>
  <si>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</si>
  <si>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</si>
  <si>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</si>
  <si>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</si>
  <si>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</si>
  <si>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</si>
  <si>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</si>
  <si>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</si>
  <si>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</si>
  <si>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</si>
  <si>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</si>
  <si>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</si>
  <si>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</si>
  <si>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</si>
  <si>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</si>
  <si>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</si>
  <si>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</si>
  <si>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</si>
  <si>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</si>
  <si>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</si>
  <si>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</si>
  <si>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</si>
  <si>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</si>
  <si>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</si>
  <si>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</si>
  <si>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</si>
  <si>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</si>
  <si>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</si>
  <si>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</si>
  <si>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</si>
  <si>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</si>
  <si>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</si>
  <si>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</si>
  <si>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</si>
  <si>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</si>
  <si>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</si>
  <si>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</si>
  <si>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</si>
  <si>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</si>
  <si>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</si>
  <si>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</si>
  <si>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</si>
  <si>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</si>
  <si>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</si>
  <si>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</si>
  <si>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</si>
  <si>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</si>
  <si>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</si>
  <si>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</si>
  <si>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</si>
  <si>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</si>
  <si>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</si>
  <si>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</si>
  <si>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</si>
  <si>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</si>
  <si>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</si>
  <si>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</si>
  <si>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</si>
  <si>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</si>
  <si>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</si>
  <si>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</si>
  <si>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</si>
  <si>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</si>
  <si>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</si>
  <si>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</si>
  <si>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</si>
  <si>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</si>
  <si>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</si>
  <si>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</si>
  <si>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</si>
  <si>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</si>
  <si>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</si>
  <si>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</si>
  <si>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</si>
  <si>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</si>
  <si>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</si>
  <si>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</si>
  <si>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</si>
  <si>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</si>
  <si>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</si>
  <si>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</si>
  <si>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</si>
  <si>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</si>
  <si>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</si>
  <si>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</si>
  <si>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</si>
  <si>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</si>
  <si>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</si>
  <si>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</si>
  <si>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</si>
  <si>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</si>
  <si>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</si>
  <si>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</si>
  <si>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</si>
  <si>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</si>
  <si>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</si>
  <si>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</si>
  <si>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</si>
  <si>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</si>
  <si>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</si>
  <si>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</si>
  <si>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</si>
  <si>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</si>
  <si>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</si>
  <si>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</si>
  <si>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</si>
  <si>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</si>
  <si>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</si>
  <si>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</si>
  <si>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</si>
  <si>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</si>
  <si>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</si>
  <si>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</si>
  <si>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</si>
  <si>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</si>
  <si>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</si>
  <si>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</si>
  <si>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</si>
  <si>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</si>
  <si>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</si>
  <si>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</si>
  <si>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</si>
  <si>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</si>
  <si>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</si>
  <si>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</si>
  <si>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</si>
  <si>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</si>
  <si>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</si>
  <si>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</si>
  <si>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</si>
  <si>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</si>
  <si>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</si>
  <si>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</si>
  <si>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</si>
  <si>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</si>
  <si>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</si>
  <si>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</si>
  <si>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</si>
  <si>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</si>
  <si>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</si>
  <si>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</si>
  <si>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</si>
  <si>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</si>
  <si>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</si>
  <si>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</si>
  <si>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</si>
  <si>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</si>
  <si>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</si>
  <si>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</si>
  <si>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</si>
  <si>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</si>
  <si>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</si>
  <si>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</si>
  <si>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</si>
  <si>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</si>
  <si>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</si>
  <si>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</si>
  <si>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</si>
  <si>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</si>
  <si>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</si>
  <si>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</si>
  <si>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</si>
  <si>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</si>
  <si>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</si>
  <si>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</si>
  <si>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</si>
  <si>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</si>
  <si>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</si>
  <si>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</si>
  <si>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</si>
  <si>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</si>
  <si>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</si>
  <si>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</si>
  <si>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</si>
  <si>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</si>
  <si>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</si>
  <si>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</si>
  <si>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</si>
  <si>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</si>
  <si>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</si>
  <si>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</si>
  <si>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</si>
  <si>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</si>
  <si>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</si>
  <si>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</si>
  <si>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</si>
  <si>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</si>
  <si>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</si>
  <si>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</si>
  <si>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</si>
  <si>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</si>
  <si>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</si>
  <si>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</si>
  <si>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</si>
  <si>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</si>
  <si>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</si>
  <si>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</si>
  <si>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</si>
  <si>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</si>
  <si>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</si>
  <si>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</si>
  <si>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</si>
  <si>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</si>
  <si>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</si>
  <si>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</si>
  <si>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</si>
  <si>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</si>
  <si>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</si>
  <si>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</si>
  <si>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</si>
  <si>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</si>
  <si>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</si>
  <si>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</si>
  <si>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</si>
  <si>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</si>
  <si>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</si>
  <si>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</si>
  <si>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</si>
  <si>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</si>
  <si>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</si>
  <si>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</si>
  <si>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</si>
  <si>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</si>
  <si>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</si>
  <si>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</si>
  <si>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</si>
  <si>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</si>
  <si>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</si>
  <si>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</si>
  <si>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</si>
  <si>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</si>
  <si>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</si>
  <si>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</si>
  <si>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</si>
  <si>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</si>
  <si>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</si>
  <si>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</si>
  <si>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</si>
  <si>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</si>
  <si>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</si>
  <si>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</si>
  <si>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</si>
  <si>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</si>
  <si>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</si>
  <si>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</si>
  <si>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</si>
  <si>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</si>
  <si>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</si>
  <si>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</si>
  <si>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</si>
  <si>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</si>
  <si>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</si>
  <si>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</si>
  <si>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</si>
  <si>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</si>
  <si>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</si>
  <si>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</si>
  <si>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</si>
  <si>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</si>
  <si>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</si>
  <si>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</si>
  <si>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</si>
  <si>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</si>
  <si>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</si>
  <si>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</si>
  <si>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</si>
  <si>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</si>
  <si>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</si>
  <si>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</si>
  <si>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</si>
  <si>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</si>
  <si>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</si>
  <si>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</si>
  <si>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</si>
  <si>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</si>
  <si>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</si>
  <si>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</si>
  <si>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</si>
  <si>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</si>
  <si>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</si>
  <si>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</si>
  <si>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</si>
  <si>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</si>
  <si>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</si>
  <si>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</si>
  <si>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</si>
  <si>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</si>
  <si>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</si>
  <si>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</si>
  <si>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</si>
  <si>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</si>
  <si>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</si>
  <si>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</si>
  <si>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</si>
  <si>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</si>
  <si>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</si>
  <si>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</si>
  <si>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</si>
  <si>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</si>
  <si>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</si>
  <si>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</si>
  <si>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</si>
  <si>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</si>
  <si>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</si>
  <si>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</si>
  <si>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</si>
  <si>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</si>
  <si>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</si>
  <si>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</si>
  <si>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</si>
  <si>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</si>
  <si>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</si>
  <si>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</si>
  <si>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</si>
  <si>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</si>
  <si>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</si>
  <si>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</si>
  <si>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</si>
  <si>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</si>
  <si>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</si>
  <si>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</si>
  <si>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</si>
  <si>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</si>
  <si>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</si>
  <si>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</si>
  <si>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</si>
  <si>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</si>
  <si>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</si>
  <si>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</si>
  <si>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</si>
  <si>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</si>
  <si>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</si>
  <si>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</si>
  <si>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</si>
  <si>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</si>
  <si>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</si>
  <si>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</si>
  <si>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</si>
  <si>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</si>
  <si>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</si>
  <si>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</si>
  <si>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</si>
  <si>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</si>
  <si>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</si>
  <si>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</si>
  <si>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</si>
  <si>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</si>
  <si>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</si>
  <si>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</si>
  <si>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</si>
  <si>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</si>
  <si>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</si>
  <si>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</si>
  <si>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</si>
  <si>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</si>
  <si>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</si>
  <si>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</si>
  <si>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</si>
  <si>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</si>
  <si>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</si>
  <si>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</si>
  <si>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</si>
  <si>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</si>
  <si>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</si>
  <si>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</si>
  <si>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</si>
  <si>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</si>
  <si>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</si>
  <si>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</si>
  <si>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</si>
  <si>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</si>
  <si>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</si>
  <si>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</si>
  <si>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</si>
  <si>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</si>
  <si>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</si>
  <si>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</si>
  <si>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</si>
  <si>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</si>
  <si>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</si>
  <si>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</si>
  <si>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</si>
  <si>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</si>
  <si>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</si>
  <si>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</si>
  <si>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</si>
  <si>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</si>
  <si>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</si>
  <si>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</si>
  <si>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</si>
  <si>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</si>
  <si>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</si>
  <si>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</si>
  <si>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</si>
  <si>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</si>
  <si>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</si>
  <si>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</si>
  <si>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</si>
  <si>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</si>
  <si>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</si>
  <si>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</si>
  <si>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</si>
  <si>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</si>
  <si>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</si>
  <si>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</si>
  <si>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</si>
  <si>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</si>
  <si>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</si>
  <si>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</si>
  <si>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</si>
  <si>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</si>
  <si>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</si>
  <si>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</si>
  <si>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</si>
  <si>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</si>
  <si>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</si>
  <si>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</si>
  <si>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</si>
  <si>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</si>
  <si>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</si>
  <si>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</si>
  <si>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</si>
  <si>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</si>
  <si>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</si>
  <si>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</si>
  <si>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</si>
  <si>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</si>
  <si>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</si>
  <si>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</si>
  <si>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</si>
  <si>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</si>
  <si>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</si>
  <si>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</si>
  <si>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</si>
  <si>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</si>
  <si>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</si>
  <si>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</si>
  <si>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</si>
  <si>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</si>
  <si>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</si>
  <si>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</si>
  <si>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</si>
  <si>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</si>
  <si>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</si>
  <si>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</si>
  <si>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</si>
  <si>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</si>
  <si>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</si>
  <si>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</si>
  <si>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</si>
  <si>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</si>
  <si>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</si>
  <si>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</si>
  <si>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</si>
  <si>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</si>
  <si>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</si>
  <si>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</si>
  <si>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</si>
  <si>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</si>
  <si>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</si>
  <si>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</si>
  <si>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</si>
  <si>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</si>
  <si>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</si>
  <si>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</si>
  <si>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</si>
  <si>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</si>
  <si>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</si>
  <si>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</si>
  <si>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</si>
  <si>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</si>
  <si>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</si>
  <si>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</si>
  <si>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</si>
  <si>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</si>
  <si>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</si>
  <si>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</si>
  <si>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</si>
  <si>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</si>
  <si>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</si>
  <si>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</si>
  <si>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</si>
  <si>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</si>
  <si>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</si>
  <si>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</si>
  <si>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</si>
  <si>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</si>
  <si>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</si>
  <si>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</si>
  <si>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</si>
  <si>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</si>
  <si>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</si>
  <si>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</si>
  <si>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</si>
  <si>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</si>
  <si>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</si>
  <si>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</si>
  <si>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</si>
  <si>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</si>
  <si>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</si>
  <si>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</si>
  <si>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</si>
  <si>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</si>
  <si>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</si>
  <si>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</si>
  <si>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</si>
  <si>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</si>
  <si>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</si>
  <si>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</si>
  <si>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</si>
  <si>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</si>
  <si>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</si>
  <si>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</si>
  <si>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</si>
  <si>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</si>
  <si>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</si>
  <si>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</si>
  <si>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</si>
  <si>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</si>
  <si>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</si>
  <si>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</si>
  <si>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</si>
  <si>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</si>
  <si>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</si>
  <si>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</si>
  <si>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</si>
  <si>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</si>
  <si>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</si>
  <si>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</si>
  <si>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</si>
  <si>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</si>
  <si>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</si>
  <si>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</si>
  <si>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</si>
  <si>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</si>
  <si>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</si>
  <si>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</si>
  <si>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</si>
  <si>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</si>
  <si>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</si>
  <si>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</si>
  <si>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</si>
  <si>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</si>
  <si>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</si>
  <si>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</si>
  <si>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</si>
  <si>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</si>
  <si>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</si>
  <si>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</si>
  <si>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</si>
  <si>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</si>
  <si>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</si>
  <si>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</si>
  <si>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</si>
  <si>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</si>
  <si>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</si>
  <si>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</si>
  <si>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</si>
  <si>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</si>
  <si>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</si>
  <si>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</si>
  <si>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</si>
  <si>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</si>
  <si>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</si>
  <si>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</si>
  <si>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</si>
  <si>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</si>
  <si>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</si>
  <si>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</si>
  <si>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</si>
  <si>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</si>
  <si>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</si>
  <si>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</si>
  <si>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</si>
  <si>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</si>
  <si>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</si>
  <si>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</si>
  <si>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</si>
  <si>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</si>
  <si>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</si>
  <si>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</si>
  <si>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</si>
  <si>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</si>
  <si>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</si>
  <si>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</si>
  <si>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</si>
  <si>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</si>
  <si>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</si>
  <si>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</si>
  <si>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</si>
  <si>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</si>
  <si>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</si>
  <si>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</si>
  <si>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</si>
  <si>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</si>
  <si>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</si>
  <si>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</si>
  <si>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</si>
  <si>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</si>
  <si>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</si>
  <si>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</si>
  <si>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</si>
  <si>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</si>
  <si>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</si>
  <si>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</si>
  <si>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</si>
  <si>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</si>
  <si>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</si>
  <si>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</si>
  <si>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</si>
  <si>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</si>
  <si>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</si>
  <si>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</si>
  <si>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</si>
  <si>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</si>
  <si>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</si>
  <si>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</si>
  <si>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</si>
  <si>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</si>
  <si>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</si>
  <si>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</si>
  <si>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</si>
  <si>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</si>
  <si>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</si>
  <si>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</si>
  <si>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</si>
  <si>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</si>
  <si>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</si>
  <si>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</si>
  <si>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</si>
  <si>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</si>
  <si>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</si>
  <si>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</si>
  <si>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</si>
  <si>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</si>
  <si>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</si>
  <si>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</si>
  <si>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</si>
  <si>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</si>
  <si>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</si>
  <si>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</si>
  <si>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</si>
  <si>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</si>
  <si>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</si>
  <si>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</si>
  <si>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</si>
  <si>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</si>
  <si>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</si>
  <si>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</si>
  <si>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</si>
  <si>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</si>
  <si>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</si>
  <si>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</si>
  <si>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</si>
  <si>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</si>
  <si>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</si>
  <si>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</si>
  <si>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</si>
  <si>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</si>
  <si>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</si>
  <si>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</si>
  <si>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</si>
  <si>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</si>
  <si>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</si>
  <si>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</si>
  <si>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</si>
  <si>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</si>
  <si>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</si>
  <si>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</si>
  <si>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</si>
  <si>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</si>
  <si>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</si>
  <si>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</si>
  <si>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</si>
  <si>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</si>
  <si>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</si>
  <si>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</si>
  <si>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</si>
  <si>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</si>
  <si>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</si>
  <si>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</si>
  <si>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</si>
  <si>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</si>
  <si>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</si>
  <si>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</si>
  <si>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</si>
  <si>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</si>
  <si>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</si>
  <si>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</si>
  <si>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</si>
  <si>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</si>
  <si>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</si>
  <si>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</si>
  <si>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</si>
  <si>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</si>
  <si>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</si>
  <si>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</si>
  <si>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</si>
  <si>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</si>
  <si>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</si>
  <si>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</si>
  <si>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</si>
  <si>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</si>
  <si>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</si>
  <si>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</si>
  <si>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</si>
  <si>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</si>
  <si>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</si>
  <si>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</si>
  <si>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</si>
  <si>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</si>
  <si>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</si>
  <si>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</si>
  <si>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</si>
  <si>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</si>
  <si>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</si>
  <si>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</si>
  <si>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</si>
  <si>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</si>
  <si>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</si>
  <si>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</si>
  <si>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</si>
  <si>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</si>
  <si>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</si>
  <si>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</si>
  <si>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</si>
  <si>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</si>
  <si>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</si>
  <si>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</si>
  <si>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</si>
  <si>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</si>
  <si>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</si>
  <si>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</si>
  <si>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</si>
  <si>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</si>
  <si>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</si>
  <si>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</si>
  <si>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</si>
  <si>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</si>
  <si>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</si>
  <si>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</si>
  <si>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</si>
  <si>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</si>
  <si>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</si>
  <si>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</si>
  <si>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</si>
  <si>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</si>
  <si>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</si>
  <si>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</si>
  <si>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</si>
  <si>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</si>
  <si>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</si>
  <si>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</si>
  <si>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</si>
  <si>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</si>
  <si>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</si>
  <si>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</si>
  <si>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</si>
  <si>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</si>
  <si>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</si>
  <si>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</si>
  <si>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</si>
  <si>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</si>
  <si>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</si>
  <si>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</si>
  <si>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</si>
  <si>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</si>
  <si>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</si>
  <si>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</si>
  <si>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</si>
  <si>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</si>
  <si>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</si>
  <si>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</si>
  <si>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</si>
  <si>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</si>
  <si>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</si>
  <si>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</si>
  <si>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</si>
  <si>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</si>
  <si>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</si>
  <si>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</si>
  <si>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</si>
  <si>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</si>
  <si>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</si>
  <si>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</si>
  <si>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</si>
  <si>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</si>
  <si>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</si>
  <si>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</si>
  <si>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</si>
  <si>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</si>
  <si>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</si>
  <si>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</si>
  <si>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</si>
  <si>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</si>
  <si>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</si>
  <si>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</si>
  <si>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</si>
  <si>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</si>
  <si>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</si>
  <si>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</si>
  <si>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</si>
  <si>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</si>
  <si>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</si>
  <si>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</si>
  <si>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</si>
  <si>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</si>
  <si>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</si>
  <si>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</si>
  <si>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</si>
  <si>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</si>
  <si>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</si>
  <si>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</si>
  <si>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</si>
  <si>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</si>
  <si>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</si>
  <si>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</si>
  <si>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</si>
  <si>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</si>
  <si>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</si>
  <si>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</si>
  <si>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</si>
  <si>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</si>
  <si>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</si>
  <si>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</si>
  <si>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</si>
  <si>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</si>
  <si>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</si>
  <si>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</si>
  <si>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</si>
  <si>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</si>
  <si>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</si>
  <si>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</si>
  <si>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</si>
  <si>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</si>
  <si>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</si>
  <si>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</si>
  <si>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</si>
  <si>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</si>
  <si>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</si>
  <si>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</si>
  <si>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</si>
  <si>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</si>
  <si>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</si>
  <si>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</si>
  <si>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</si>
  <si>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</si>
  <si>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</si>
  <si>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</si>
  <si>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</si>
  <si>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</si>
  <si>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</si>
  <si>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</si>
  <si>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</si>
  <si>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</si>
  <si>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</si>
  <si>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</si>
  <si>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</si>
  <si>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</si>
  <si>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</si>
  <si>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</si>
  <si>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</si>
  <si>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</si>
  <si>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</si>
  <si>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</si>
  <si>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</si>
  <si>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</si>
  <si>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</si>
  <si>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</si>
  <si>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</si>
  <si>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</si>
  <si>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</si>
  <si>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</si>
  <si>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</si>
  <si>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</si>
  <si>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</si>
  <si>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</si>
  <si>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</si>
  <si>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</si>
  <si>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</si>
  <si>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</si>
  <si>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</si>
  <si>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</si>
  <si>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</si>
  <si>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</si>
  <si>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</si>
  <si>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</si>
  <si>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</si>
  <si>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</si>
  <si>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</si>
  <si>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</si>
  <si>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</si>
  <si>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</si>
  <si>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</si>
  <si>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</si>
  <si>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</si>
  <si>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</si>
  <si>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</si>
  <si>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</si>
  <si>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</si>
  <si>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</si>
  <si>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</si>
  <si>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</si>
  <si>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</si>
  <si>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</si>
  <si>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</si>
  <si>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</si>
  <si>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</si>
  <si>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</si>
  <si>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</si>
  <si>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</si>
  <si>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</si>
  <si>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</si>
  <si>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</si>
  <si>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</si>
  <si>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</si>
  <si>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</si>
  <si>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</si>
  <si>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</si>
  <si>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</si>
  <si>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</si>
  <si>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</si>
  <si>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</si>
  <si>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</si>
  <si>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</si>
  <si>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</si>
  <si>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</si>
  <si>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</si>
  <si>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</si>
  <si>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</si>
  <si>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</si>
  <si>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</si>
  <si>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</si>
  <si>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</si>
  <si>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</si>
  <si>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</si>
  <si>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</si>
  <si>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</si>
  <si>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</si>
  <si>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</si>
  <si>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</si>
  <si>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</si>
  <si>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</si>
  <si>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</si>
  <si>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</si>
  <si>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</si>
  <si>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</si>
  <si>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</si>
  <si>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</si>
  <si>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</si>
  <si>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</si>
  <si>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</si>
  <si>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</si>
  <si>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</si>
  <si>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</si>
  <si>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</si>
  <si>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</si>
  <si>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</si>
  <si>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</si>
  <si>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</si>
  <si>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</si>
  <si>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</si>
  <si>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</si>
  <si>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</si>
  <si>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</si>
  <si>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</si>
  <si>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</si>
  <si>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</si>
  <si>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</si>
  <si>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</si>
  <si>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</si>
  <si>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</si>
  <si>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</si>
  <si>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</si>
  <si>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</si>
  <si>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</si>
  <si>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</si>
  <si>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</si>
  <si>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</si>
  <si>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</si>
  <si>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</si>
  <si>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</si>
  <si>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</si>
  <si>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</si>
  <si>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</si>
  <si>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</si>
  <si>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</si>
  <si>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</si>
  <si>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</si>
  <si>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</si>
  <si>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</si>
  <si>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</si>
  <si>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</si>
  <si>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</si>
  <si>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</si>
  <si>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</si>
  <si>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</si>
  <si>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</si>
  <si>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</si>
  <si>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</si>
  <si>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</si>
  <si>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</si>
  <si>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</si>
  <si>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</si>
  <si>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</si>
  <si>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</si>
  <si>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</si>
  <si>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</si>
  <si>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</si>
  <si>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</si>
  <si>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</si>
  <si>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</si>
  <si>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</si>
  <si>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</si>
  <si>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</si>
  <si>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</si>
  <si>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</si>
  <si>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</si>
  <si>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</si>
  <si>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</si>
  <si>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</si>
  <si>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</si>
  <si>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</si>
  <si>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</si>
  <si>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</si>
  <si>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</si>
  <si>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</si>
  <si>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</si>
  <si>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</si>
  <si>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</si>
  <si>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</si>
  <si>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</si>
  <si>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</si>
  <si>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</si>
  <si>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</si>
  <si>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</si>
  <si>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</si>
  <si>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</si>
  <si>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</si>
  <si>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</si>
  <si>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</si>
  <si>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</si>
  <si>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</si>
  <si>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</si>
  <si>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</si>
  <si>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</si>
  <si>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</si>
  <si>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</si>
  <si>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</si>
  <si>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</si>
  <si>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</si>
  <si>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</si>
  <si>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</si>
  <si>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</si>
  <si>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</si>
  <si>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</si>
  <si>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</si>
  <si>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</si>
  <si>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</si>
  <si>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</si>
  <si>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</si>
  <si>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</si>
  <si>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</si>
  <si>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</si>
  <si>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</si>
  <si>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</si>
  <si>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</si>
  <si>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</si>
  <si>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</si>
  <si>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</si>
  <si>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</si>
  <si>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</si>
  <si>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</si>
  <si>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</si>
  <si>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</si>
  <si>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</si>
  <si>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</si>
  <si>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</si>
  <si>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</si>
  <si>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</si>
  <si>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</si>
  <si>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</si>
  <si>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</si>
  <si>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</si>
  <si>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</si>
  <si>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</si>
  <si>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</si>
  <si>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</si>
  <si>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</si>
  <si>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</si>
  <si>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</si>
  <si>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</si>
  <si>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</si>
  <si>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</si>
  <si>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</si>
  <si>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</si>
  <si>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</si>
  <si>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</si>
  <si>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</si>
  <si>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</si>
  <si>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</si>
  <si>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</si>
  <si>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</si>
  <si>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</si>
  <si>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</si>
  <si>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</si>
  <si>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</si>
  <si>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</si>
  <si>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</si>
  <si>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</si>
  <si>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</si>
  <si>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</si>
  <si>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</si>
  <si>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</si>
  <si>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</si>
  <si>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</si>
  <si>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</si>
  <si>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</si>
  <si>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</si>
  <si>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</si>
  <si>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</si>
  <si>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</si>
  <si>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</si>
  <si>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</si>
  <si>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</si>
  <si>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</si>
  <si>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</si>
  <si>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</si>
  <si>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</si>
  <si>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</si>
  <si>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</si>
  <si>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</si>
  <si>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</si>
  <si>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</si>
  <si>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</si>
  <si>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</si>
  <si>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</si>
  <si>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</si>
  <si>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</si>
  <si>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</si>
  <si>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</si>
  <si>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</si>
  <si>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</si>
  <si>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</si>
  <si>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</si>
  <si>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</si>
  <si>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</si>
  <si>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</si>
  <si>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</si>
  <si>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</si>
  <si>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</si>
  <si>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</si>
  <si>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</si>
  <si>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</si>
  <si>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</si>
  <si>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</si>
  <si>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</si>
  <si>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</si>
  <si>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</si>
  <si>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</si>
  <si>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</si>
  <si>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</si>
  <si>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</si>
  <si>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</si>
  <si>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</si>
  <si>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</si>
  <si>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</si>
  <si>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</si>
  <si>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</si>
  <si>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</si>
  <si>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</si>
  <si>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</si>
  <si>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</si>
  <si>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</si>
  <si>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</si>
  <si>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</si>
  <si>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</si>
  <si>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</si>
  <si>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</si>
  <si>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</si>
  <si>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</si>
  <si>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</si>
  <si>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</si>
  <si>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</si>
  <si>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</si>
  <si>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</si>
  <si>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</si>
  <si>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</si>
  <si>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</si>
  <si>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</si>
  <si>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</si>
  <si>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</si>
  <si>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</si>
  <si>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</si>
  <si>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</si>
  <si>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</si>
  <si>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</si>
  <si>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</si>
  <si>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</si>
  <si>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</si>
  <si>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</si>
  <si>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</si>
  <si>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</si>
  <si>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</si>
  <si>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</si>
  <si>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</si>
  <si>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</si>
  <si>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</si>
  <si>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</si>
  <si>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</si>
  <si>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</si>
  <si>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</si>
  <si>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</si>
  <si>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</si>
  <si>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</si>
  <si>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</si>
  <si>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</si>
  <si>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</si>
  <si>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</si>
  <si>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</si>
  <si>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</si>
  <si>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</si>
  <si>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</si>
  <si>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</si>
  <si>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</si>
  <si>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</si>
  <si>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</si>
  <si>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</si>
  <si>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</si>
  <si>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</si>
  <si>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</si>
  <si>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</si>
  <si>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</si>
  <si>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</si>
  <si>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</si>
  <si>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</si>
  <si>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</si>
  <si>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</si>
  <si>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</si>
  <si>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</si>
  <si>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</si>
  <si>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</si>
  <si>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</si>
  <si>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</si>
  <si>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</si>
  <si>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</si>
  <si>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</si>
  <si>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</si>
  <si>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</si>
  <si>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</si>
  <si>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</si>
  <si>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</si>
  <si>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</si>
  <si>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</si>
  <si>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</si>
  <si>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</si>
  <si>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</si>
  <si>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</si>
  <si>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</si>
  <si>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</si>
  <si>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</si>
  <si>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</si>
  <si>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</si>
  <si>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</si>
  <si>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</si>
  <si>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</si>
  <si>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</si>
  <si>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</si>
  <si>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</si>
  <si>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</si>
  <si>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</si>
  <si>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</si>
  <si>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</si>
  <si>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</si>
  <si>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</si>
  <si>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</si>
  <si>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</si>
  <si>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</si>
  <si>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</si>
  <si>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</si>
  <si>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</si>
  <si>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</si>
  <si>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</si>
  <si>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</si>
  <si>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</si>
  <si>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</si>
  <si>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</si>
  <si>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</si>
  <si>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</si>
  <si>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</si>
  <si>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</si>
  <si>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</si>
  <si>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</si>
  <si>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</si>
  <si>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</si>
  <si>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</si>
  <si>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</si>
  <si>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</si>
  <si>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</si>
  <si>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</si>
  <si>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</si>
  <si>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</si>
  <si>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</si>
  <si>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</si>
  <si>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</si>
  <si>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</si>
  <si>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</si>
  <si>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</si>
  <si>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</si>
  <si>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</si>
  <si>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</si>
  <si>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</si>
  <si>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</si>
  <si>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</si>
  <si>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</si>
  <si>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</si>
  <si>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</si>
  <si>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</si>
  <si>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</si>
  <si>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</si>
  <si>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</si>
  <si>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</si>
  <si>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</si>
  <si>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</si>
  <si>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</si>
  <si>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</si>
  <si>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</si>
  <si>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</si>
  <si>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</si>
  <si>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</si>
  <si>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</si>
  <si>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</si>
  <si>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</si>
  <si>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</si>
  <si>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</si>
  <si>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</si>
  <si>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</si>
  <si>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</si>
  <si>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</si>
  <si>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</si>
  <si>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</si>
  <si>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</si>
  <si>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</si>
  <si>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</si>
  <si>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</si>
  <si>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</si>
  <si>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</si>
  <si>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</si>
  <si>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</si>
  <si>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</si>
  <si>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</si>
  <si>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</si>
  <si>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</si>
  <si>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</si>
  <si>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</si>
  <si>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</si>
  <si>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</si>
  <si>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</si>
  <si>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</si>
  <si>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</si>
  <si>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</si>
  <si>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</si>
  <si>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</si>
  <si>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</si>
  <si>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</si>
  <si>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</si>
  <si>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</si>
  <si>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</si>
  <si>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</si>
  <si>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</si>
  <si>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</si>
  <si>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</si>
  <si>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</si>
  <si>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</si>
  <si>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</si>
  <si>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</si>
  <si>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</si>
  <si>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</si>
  <si>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</si>
  <si>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</si>
  <si>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</si>
  <si>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</si>
  <si>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</si>
  <si>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</si>
  <si>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</si>
  <si>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</si>
  <si>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</si>
  <si>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</si>
  <si>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</si>
  <si>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</si>
  <si>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</si>
  <si>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</si>
  <si>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</si>
  <si>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</si>
  <si>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</si>
  <si>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</si>
  <si>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</si>
  <si>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</si>
  <si>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</si>
  <si>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</si>
  <si>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</si>
  <si>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</si>
  <si>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</si>
  <si>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</si>
  <si>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</si>
  <si>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</si>
  <si>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</si>
  <si>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</si>
  <si>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</si>
  <si>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</si>
  <si>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</si>
  <si>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</si>
  <si>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</si>
  <si>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</si>
  <si>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</si>
  <si>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</si>
  <si>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</si>
  <si>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</si>
  <si>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</si>
  <si>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</si>
  <si>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</si>
  <si>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</si>
  <si>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</si>
  <si>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</si>
  <si>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</si>
  <si>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</si>
  <si>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</si>
  <si>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</si>
  <si>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</si>
  <si>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</si>
  <si>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</si>
  <si>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</si>
  <si>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</si>
  <si>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</si>
  <si>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</si>
  <si>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</si>
  <si>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</si>
  <si>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</si>
  <si>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</si>
  <si>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</si>
  <si>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</si>
  <si>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</si>
  <si>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</si>
  <si>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</si>
  <si>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</si>
  <si>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</si>
  <si>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</si>
  <si>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</si>
  <si>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</si>
  <si>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</si>
  <si>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</si>
  <si>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</si>
  <si>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</si>
  <si>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</si>
  <si>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</si>
  <si>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</si>
  <si>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</si>
  <si>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</si>
  <si>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</si>
  <si>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</si>
  <si>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</si>
  <si>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</si>
  <si>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</si>
  <si>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</si>
  <si>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</si>
  <si>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</si>
  <si>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</si>
  <si>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</si>
  <si>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</si>
  <si>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</si>
  <si>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</si>
  <si>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</si>
  <si>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</si>
  <si>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</si>
  <si>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</si>
  <si>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</si>
  <si>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</si>
  <si>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</si>
  <si>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</si>
  <si>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</si>
  <si>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</si>
  <si>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</si>
  <si>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</si>
  <si>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</si>
  <si>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</si>
  <si>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</si>
  <si>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</si>
  <si>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</si>
  <si>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</si>
  <si>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</si>
  <si>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</si>
  <si>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</si>
  <si>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</si>
  <si>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</si>
  <si>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</si>
  <si>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</si>
  <si>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</si>
  <si>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</si>
  <si>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</si>
  <si>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</si>
  <si>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</si>
  <si>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</si>
  <si>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</si>
  <si>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</si>
  <si>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</si>
  <si>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</si>
  <si>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</si>
  <si>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</si>
  <si>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</si>
  <si>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</si>
  <si>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</si>
  <si>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</si>
  <si>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</si>
  <si>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</si>
  <si>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</si>
  <si>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</si>
  <si>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</si>
  <si>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</si>
  <si>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</si>
  <si>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</si>
  <si>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</si>
  <si>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</si>
  <si>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</si>
  <si>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</si>
  <si>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</si>
  <si>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</si>
  <si>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</si>
  <si>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</si>
  <si>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</si>
  <si>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</si>
  <si>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</si>
  <si>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</si>
  <si>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</si>
  <si>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</si>
  <si>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</si>
  <si>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</si>
  <si>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</si>
  <si>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</si>
  <si>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</si>
  <si>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</si>
  <si>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</si>
  <si>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</si>
  <si>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</si>
  <si>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</si>
  <si>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</si>
  <si>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</si>
  <si>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</si>
  <si>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</si>
  <si>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</si>
  <si>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</si>
  <si>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</si>
  <si>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</si>
  <si>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</si>
  <si>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</si>
  <si>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</si>
  <si>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</si>
  <si>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</si>
  <si>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</si>
  <si>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</si>
  <si>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</si>
  <si>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</si>
  <si>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</si>
  <si>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</si>
  <si>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</si>
  <si>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</si>
  <si>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</si>
  <si>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</si>
  <si>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</si>
  <si>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</si>
  <si>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</si>
  <si>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</si>
  <si>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</si>
  <si>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</si>
  <si>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</si>
  <si>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</si>
  <si>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</si>
  <si>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</si>
  <si>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</si>
  <si>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</si>
  <si>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</si>
  <si>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</si>
  <si>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</si>
  <si>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</si>
  <si>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</si>
  <si>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</si>
  <si>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</si>
  <si>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</si>
  <si>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</si>
  <si>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</si>
  <si>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</si>
  <si>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</si>
  <si>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</si>
  <si>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</si>
  <si>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</si>
  <si>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</si>
  <si>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</si>
  <si>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</si>
  <si>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</si>
  <si>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</si>
  <si>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</si>
  <si>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</si>
  <si>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</si>
  <si>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</si>
  <si>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</si>
  <si>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</si>
  <si>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</si>
  <si>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</si>
  <si>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</si>
  <si>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</si>
  <si>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</si>
  <si>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</si>
  <si>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</si>
  <si>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</si>
  <si>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</si>
  <si>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</si>
  <si>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</si>
  <si>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</si>
  <si>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</si>
  <si>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</si>
  <si>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</si>
  <si>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</si>
  <si>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</si>
  <si>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</si>
  <si>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</si>
  <si>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</si>
  <si>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</si>
  <si>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</si>
  <si>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</si>
  <si>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</si>
  <si>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</si>
  <si>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</si>
  <si>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</si>
  <si>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</si>
  <si>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</si>
  <si>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</si>
  <si>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</si>
  <si>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</si>
  <si>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</si>
  <si>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</si>
  <si>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</si>
  <si>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</si>
  <si>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</si>
  <si>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</si>
  <si>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</si>
  <si>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</si>
  <si>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</si>
  <si>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</si>
  <si>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</si>
  <si>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</si>
  <si>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</si>
  <si>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</si>
  <si>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</si>
  <si>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</si>
  <si>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</si>
  <si>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</si>
  <si>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</si>
  <si>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</si>
  <si>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</si>
  <si>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</si>
  <si>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</si>
  <si>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</si>
  <si>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</si>
  <si>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</si>
  <si>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</si>
  <si>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</si>
  <si>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</si>
  <si>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</si>
  <si>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</si>
  <si>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</si>
  <si>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</si>
  <si>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</si>
  <si>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</si>
  <si>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</si>
  <si>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</si>
  <si>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</si>
  <si>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</si>
  <si>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</si>
  <si>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</si>
  <si>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</si>
  <si>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</si>
  <si>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</si>
  <si>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</si>
  <si>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</si>
  <si>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</si>
  <si>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</si>
  <si>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</si>
  <si>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</si>
  <si>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</si>
  <si>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</si>
  <si>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</si>
  <si>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</si>
  <si>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</si>
  <si>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</si>
  <si>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</si>
  <si>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</si>
  <si>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</si>
  <si>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</si>
  <si>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</si>
  <si>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</si>
  <si>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</si>
  <si>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</si>
  <si>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</si>
  <si>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</si>
  <si>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</si>
  <si>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</si>
  <si>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</si>
  <si>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</si>
  <si>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</si>
  <si>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</si>
  <si>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</si>
  <si>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</si>
  <si>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</si>
  <si>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</si>
  <si>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</si>
  <si>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</si>
  <si>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</si>
  <si>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</si>
  <si>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</si>
  <si>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</si>
  <si>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</si>
  <si>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</si>
  <si>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</si>
  <si>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</si>
  <si>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</si>
  <si>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</si>
  <si>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</si>
  <si>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</si>
  <si>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</si>
  <si>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</si>
  <si>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</si>
  <si>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</si>
  <si>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</si>
  <si>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</si>
  <si>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</si>
  <si>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</si>
  <si>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</si>
  <si>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</si>
  <si>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</si>
  <si>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</si>
  <si>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</si>
  <si>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</si>
  <si>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</si>
  <si>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</si>
  <si>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</si>
  <si>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</si>
  <si>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</si>
  <si>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</si>
  <si>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</si>
  <si>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</si>
  <si>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</si>
  <si>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</si>
  <si>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</si>
  <si>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</si>
  <si>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</si>
  <si>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</si>
  <si>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</si>
  <si>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</si>
  <si>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</si>
  <si>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</si>
  <si>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</si>
  <si>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</si>
  <si>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</si>
  <si>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</si>
  <si>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</si>
  <si>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</si>
  <si>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</si>
  <si>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</si>
  <si>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</si>
  <si>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</si>
  <si>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</si>
  <si>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</si>
  <si>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</si>
  <si>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</si>
  <si>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</si>
  <si>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</si>
  <si>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</si>
  <si>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</si>
  <si>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</si>
  <si>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</si>
  <si>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</si>
  <si>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</si>
  <si>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</si>
  <si>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</si>
  <si>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</si>
  <si>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</si>
  <si>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</si>
  <si>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</si>
  <si>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</si>
  <si>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</si>
  <si>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</si>
  <si>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</si>
  <si>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</si>
  <si>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</si>
  <si>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</si>
  <si>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</si>
  <si>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</si>
  <si>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</si>
  <si>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</si>
  <si>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</si>
  <si>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</si>
  <si>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</si>
  <si>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</si>
  <si>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</si>
  <si>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</si>
  <si>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</si>
  <si>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</si>
  <si>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</si>
  <si>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</si>
  <si>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</si>
  <si>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</si>
  <si>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</si>
  <si>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</si>
  <si>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</si>
  <si>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</si>
  <si>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</si>
  <si>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</si>
  <si>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</si>
  <si>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</si>
  <si>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</si>
  <si>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</si>
  <si>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</si>
  <si>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</si>
  <si>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</si>
  <si>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</si>
  <si>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</si>
  <si>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</si>
  <si>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</si>
  <si>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</si>
  <si>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</si>
  <si>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</si>
  <si>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</si>
  <si>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</si>
  <si>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</si>
  <si>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</si>
  <si>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</si>
  <si>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</si>
  <si>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</si>
  <si>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</si>
  <si>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</si>
  <si>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</si>
  <si>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</si>
  <si>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</si>
  <si>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</si>
  <si>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</si>
  <si>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</si>
  <si>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</si>
  <si>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</si>
  <si>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</si>
  <si>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</si>
  <si>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</si>
  <si>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</si>
  <si>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</si>
  <si>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</si>
  <si>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</si>
  <si>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</si>
  <si>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</si>
  <si>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</si>
  <si>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</si>
  <si>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</si>
  <si>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</si>
  <si>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</si>
  <si>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</si>
  <si>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</si>
  <si>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</si>
  <si>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</si>
  <si>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</si>
  <si>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</si>
  <si>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</si>
  <si>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</si>
  <si>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</si>
  <si>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</si>
  <si>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</si>
  <si>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</si>
  <si>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</si>
  <si>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</si>
  <si>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</si>
  <si>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</si>
  <si>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</si>
  <si>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</si>
  <si>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</si>
  <si>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</si>
  <si>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</si>
  <si>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</si>
  <si>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</si>
  <si>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</si>
  <si>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</si>
  <si>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</si>
  <si>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</si>
  <si>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</si>
  <si>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</si>
  <si>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</si>
  <si>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</si>
  <si>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</si>
  <si>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</si>
  <si>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</si>
  <si>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</si>
  <si>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</si>
  <si>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</si>
  <si>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</si>
  <si>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</si>
  <si>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</si>
  <si>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</si>
  <si>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</si>
  <si>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</si>
  <si>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</si>
  <si>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</si>
  <si>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</si>
  <si>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</si>
  <si>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</si>
  <si>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</si>
  <si>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</si>
  <si>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</si>
  <si>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</si>
  <si>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</si>
  <si>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</si>
  <si>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</si>
  <si>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</si>
  <si>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</si>
  <si>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</si>
  <si>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</si>
  <si>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</si>
  <si>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</si>
  <si>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</si>
  <si>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</si>
  <si>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</si>
  <si>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</si>
  <si>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</si>
  <si>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</si>
  <si>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</si>
  <si>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</si>
  <si>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</si>
  <si>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</si>
  <si>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</si>
  <si>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</si>
  <si>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</si>
  <si>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</si>
  <si>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</si>
  <si>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</si>
  <si>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</si>
  <si>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</si>
  <si>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</si>
  <si>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</si>
  <si>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</si>
  <si>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</si>
  <si>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</si>
  <si>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</si>
  <si>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</si>
  <si>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</si>
  <si>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</si>
  <si>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</si>
  <si>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</si>
  <si>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</si>
  <si>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</si>
  <si>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</si>
  <si>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</si>
  <si>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</si>
  <si>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</si>
  <si>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</si>
  <si>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</si>
  <si>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</si>
  <si>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</si>
  <si>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</si>
  <si>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</si>
  <si>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</si>
  <si>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</si>
  <si>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</si>
  <si>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</si>
  <si>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</si>
  <si>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</si>
  <si>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</si>
  <si>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</si>
  <si>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</si>
  <si>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</si>
  <si>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</si>
  <si>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</si>
  <si>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</si>
  <si>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</si>
  <si>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</si>
  <si>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</si>
  <si>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</si>
  <si>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</si>
  <si>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</si>
  <si>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</si>
  <si>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</si>
  <si>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</si>
  <si>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</si>
  <si>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</si>
  <si>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</si>
  <si>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</si>
  <si>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</si>
  <si>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</si>
  <si>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</si>
  <si>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</si>
  <si>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</si>
  <si>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</si>
  <si>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</si>
  <si>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</si>
  <si>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</si>
  <si>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</si>
  <si>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</si>
  <si>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</si>
  <si>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</si>
  <si>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</si>
  <si>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</si>
  <si>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</si>
  <si>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</si>
  <si>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</si>
  <si>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</si>
  <si>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</si>
  <si>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</si>
  <si>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</si>
  <si>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</si>
  <si>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</si>
  <si>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</si>
  <si>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</si>
  <si>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</si>
  <si>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</si>
  <si>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</si>
  <si>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</si>
  <si>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</si>
  <si>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</si>
  <si>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</si>
  <si>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</si>
  <si>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</si>
  <si>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</si>
  <si>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</si>
  <si>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</si>
  <si>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</si>
  <si>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</si>
  <si>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</si>
  <si>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</si>
  <si>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</si>
  <si>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</si>
  <si>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</si>
  <si>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</si>
  <si>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</si>
  <si>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</si>
  <si>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</si>
  <si>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</si>
  <si>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</si>
  <si>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</si>
  <si>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</si>
  <si>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</si>
  <si>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</si>
  <si>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</si>
  <si>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</si>
  <si>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</si>
  <si>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</si>
  <si>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</si>
  <si>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</si>
  <si>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</si>
  <si>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</si>
  <si>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</si>
  <si>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</si>
  <si>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</si>
  <si>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</si>
  <si>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</si>
  <si>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</si>
  <si>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</si>
  <si>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</si>
  <si>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</si>
  <si>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</si>
  <si>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</si>
  <si>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</si>
  <si>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</si>
  <si>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</si>
  <si>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</si>
  <si>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</si>
  <si>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</si>
  <si>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</si>
  <si>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</si>
  <si>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</si>
  <si>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</si>
  <si>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</si>
  <si>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</si>
  <si>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</si>
  <si>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</si>
  <si>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</si>
  <si>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</si>
  <si>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</si>
  <si>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</si>
  <si>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</si>
  <si>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</si>
  <si>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</si>
  <si>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</si>
  <si>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</si>
  <si>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</si>
  <si>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</si>
  <si>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</si>
  <si>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</si>
  <si>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</si>
  <si>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</si>
  <si>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</si>
  <si>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</si>
  <si>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</si>
  <si>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</si>
  <si>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</si>
  <si>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</si>
  <si>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</si>
  <si>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</si>
  <si>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</si>
  <si>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</si>
  <si>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</si>
  <si>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</si>
  <si>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</si>
  <si>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</si>
  <si>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</si>
  <si>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</si>
  <si>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</si>
  <si>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</si>
  <si>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</si>
  <si>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</si>
  <si>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</si>
  <si>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</si>
  <si>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</si>
  <si>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</si>
  <si>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</si>
  <si>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</si>
  <si>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</si>
  <si>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</si>
  <si>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</si>
  <si>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</si>
  <si>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</si>
  <si>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</si>
  <si>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</si>
  <si>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</si>
  <si>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</si>
  <si>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</si>
  <si>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</si>
  <si>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</si>
  <si>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</si>
  <si>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</si>
  <si>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</si>
  <si>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</si>
  <si>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</si>
  <si>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</si>
  <si>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</si>
  <si>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</si>
  <si>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</si>
  <si>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</si>
  <si>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</si>
  <si>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</si>
  <si>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</si>
  <si>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</si>
  <si>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</si>
  <si>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</si>
  <si>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</si>
  <si>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</si>
  <si>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</si>
  <si>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</si>
  <si>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</si>
  <si>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</si>
  <si>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</si>
  <si>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</si>
  <si>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</si>
  <si>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</si>
  <si>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</si>
  <si>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</si>
  <si>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</si>
  <si>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</si>
  <si>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</si>
  <si>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</si>
  <si>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</si>
  <si>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</si>
  <si>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</si>
  <si>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</si>
  <si>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</si>
  <si>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</si>
  <si>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</si>
  <si>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</si>
  <si>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</si>
  <si>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</si>
  <si>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</si>
  <si>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</si>
  <si>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</si>
  <si>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</si>
  <si>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</si>
  <si>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</si>
  <si>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</si>
  <si>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</si>
  <si>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</si>
  <si>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</si>
  <si>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</si>
  <si>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</si>
  <si>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</si>
  <si>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</si>
  <si>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</si>
  <si>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</si>
  <si>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</si>
  <si>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</si>
  <si>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</si>
  <si>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</si>
  <si>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</si>
  <si>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</si>
  <si>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</si>
  <si>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</si>
  <si>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</si>
  <si>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</si>
  <si>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</si>
  <si>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</si>
  <si>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</si>
  <si>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</si>
  <si>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</si>
  <si>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</si>
  <si>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</si>
  <si>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</si>
  <si>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</si>
  <si>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</si>
  <si>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</si>
  <si>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</si>
  <si>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</si>
  <si>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</si>
  <si>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</si>
  <si>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</si>
  <si>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</si>
  <si>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</si>
  <si>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</si>
  <si>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</si>
  <si>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</si>
  <si>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</si>
  <si>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</si>
  <si>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</si>
  <si>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</si>
  <si>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</si>
  <si>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</si>
  <si>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</si>
  <si>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</si>
  <si>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</si>
  <si>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</si>
  <si>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</si>
  <si>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</si>
  <si>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</si>
  <si>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</si>
  <si>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</si>
  <si>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</si>
  <si>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</si>
  <si>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</si>
  <si>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</si>
  <si>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</si>
  <si>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</si>
  <si>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</si>
  <si>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</si>
  <si>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</si>
  <si>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</si>
  <si>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</si>
  <si>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</si>
  <si>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</si>
  <si>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</si>
  <si>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</si>
  <si>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</si>
  <si>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</si>
  <si>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</si>
  <si>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</si>
  <si>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</si>
  <si>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</si>
  <si>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</si>
  <si>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</si>
  <si>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</si>
  <si>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</si>
  <si>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</si>
  <si>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</si>
  <si>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</si>
  <si>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</si>
  <si>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</si>
  <si>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</si>
  <si>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</si>
  <si>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</si>
  <si>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</si>
  <si>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</si>
  <si>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</si>
  <si>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</si>
  <si>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</si>
  <si>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</si>
  <si>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</si>
  <si>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</si>
  <si>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</si>
  <si>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</si>
  <si>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</si>
  <si>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</si>
  <si>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</si>
  <si>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</si>
  <si>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</si>
  <si>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</si>
  <si>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</si>
  <si>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</si>
  <si>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</si>
  <si>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</si>
  <si>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</si>
  <si>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</si>
  <si>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</si>
  <si>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</si>
  <si>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</si>
  <si>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</si>
  <si>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</si>
  <si>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</si>
  <si>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</si>
  <si>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</si>
  <si>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</si>
  <si>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</si>
  <si>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</si>
  <si>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</si>
  <si>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</si>
  <si>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</si>
  <si>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</si>
  <si>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</si>
  <si>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</si>
  <si>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</si>
  <si>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</si>
  <si>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</si>
  <si>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</si>
  <si>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</si>
  <si>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</si>
  <si>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</si>
  <si>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</si>
  <si>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</si>
  <si>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</si>
  <si>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</si>
  <si>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</si>
  <si>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</si>
  <si>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</si>
  <si>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</si>
  <si>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</si>
  <si>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</si>
  <si>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</si>
  <si>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</si>
  <si>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</si>
  <si>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</si>
  <si>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</si>
  <si>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</si>
  <si>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</si>
  <si>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</si>
  <si>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</si>
  <si>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</si>
  <si>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</si>
  <si>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</si>
  <si>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</si>
  <si>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</si>
  <si>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</si>
  <si>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</si>
  <si>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</si>
  <si>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</si>
  <si>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</si>
  <si>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</si>
  <si>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</si>
  <si>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</si>
  <si>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</si>
  <si>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</si>
  <si>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</si>
  <si>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</si>
  <si>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</si>
  <si>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</si>
  <si>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</si>
  <si>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</si>
  <si>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</si>
  <si>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</si>
  <si>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</si>
  <si>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</si>
  <si>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</si>
  <si>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</si>
  <si>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</si>
  <si>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</si>
  <si>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</si>
  <si>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</si>
  <si>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</si>
  <si>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</si>
  <si>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</si>
  <si>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</si>
  <si>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</si>
  <si>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</si>
  <si>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</si>
  <si>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</si>
  <si>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</si>
  <si>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</si>
  <si>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</si>
  <si>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</si>
  <si>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</si>
  <si>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</si>
  <si>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</si>
  <si>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</si>
  <si>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</si>
  <si>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</si>
  <si>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</si>
  <si>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</si>
  <si>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</si>
  <si>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</si>
  <si>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</si>
  <si>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</si>
  <si>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</si>
  <si>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</si>
  <si>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</si>
  <si>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</si>
  <si>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</si>
  <si>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</si>
  <si>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</si>
  <si>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</si>
  <si>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</si>
  <si>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</si>
  <si>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</si>
  <si>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</si>
  <si>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</si>
  <si>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</si>
  <si>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</si>
  <si>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</si>
  <si>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</si>
  <si>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</si>
  <si>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</si>
  <si>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</si>
  <si>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</si>
  <si>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</si>
  <si>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</si>
  <si>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</si>
  <si>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</si>
  <si>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</si>
  <si>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</si>
  <si>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</si>
  <si>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</si>
  <si>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</si>
  <si>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</si>
  <si>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</si>
  <si>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</si>
  <si>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</si>
  <si>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</si>
  <si>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</si>
  <si>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</si>
  <si>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</si>
  <si>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</si>
  <si>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</si>
  <si>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</si>
  <si>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</si>
  <si>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</si>
  <si>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</si>
  <si>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</si>
  <si>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</si>
  <si>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</si>
  <si>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</si>
  <si>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</si>
  <si>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</si>
  <si>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</si>
  <si>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</si>
  <si>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</si>
  <si>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</si>
  <si>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</si>
  <si>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</si>
  <si>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</si>
  <si>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</si>
  <si>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</si>
  <si>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</si>
  <si>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</si>
  <si>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</si>
  <si>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</si>
  <si>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</si>
  <si>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</si>
  <si>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</si>
  <si>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</si>
  <si>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</si>
  <si>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</si>
  <si>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</si>
  <si>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</si>
  <si>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</si>
  <si>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</si>
  <si>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</si>
  <si>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</si>
  <si>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</si>
  <si>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</si>
  <si>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</si>
  <si>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</si>
  <si>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</si>
  <si>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</si>
  <si>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</si>
  <si>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</si>
  <si>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</si>
  <si>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</si>
  <si>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</si>
  <si>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</si>
  <si>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</si>
  <si>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</si>
  <si>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</si>
  <si>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</si>
  <si>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</si>
  <si>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</si>
  <si>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</si>
  <si>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</si>
  <si>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</si>
  <si>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</si>
  <si>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</si>
  <si>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</si>
  <si>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</si>
  <si>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</si>
  <si>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</si>
  <si>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</si>
  <si>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</si>
  <si>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</si>
  <si>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</si>
  <si>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</si>
  <si>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</si>
  <si>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</si>
  <si>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</si>
  <si>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</si>
  <si>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</si>
  <si>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</si>
  <si>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</si>
  <si>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</si>
  <si>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</si>
  <si>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</si>
  <si>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</si>
  <si>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</si>
  <si>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</si>
  <si>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</si>
  <si>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</si>
  <si>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</si>
  <si>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</si>
  <si>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</si>
  <si>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</si>
  <si>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</si>
  <si>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</si>
  <si>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</si>
  <si>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</si>
  <si>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</si>
  <si>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</si>
  <si>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</si>
  <si>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</si>
  <si>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</si>
  <si>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</si>
  <si>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</si>
  <si>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</si>
  <si>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</si>
  <si>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</si>
  <si>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</si>
  <si>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</si>
  <si>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</si>
  <si>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</si>
  <si>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</si>
  <si>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</si>
  <si>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</si>
  <si>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</si>
  <si>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</si>
  <si>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</si>
  <si>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</si>
  <si>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</si>
  <si>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</si>
  <si>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</si>
  <si>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</si>
  <si>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</si>
  <si>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</si>
  <si>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</si>
  <si>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</si>
  <si>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</si>
  <si>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</si>
  <si>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</si>
  <si>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</si>
  <si>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</si>
  <si>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</si>
  <si>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</si>
  <si>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</si>
  <si>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</si>
  <si>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</si>
  <si>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</si>
  <si>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</si>
  <si>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</si>
  <si>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</si>
  <si>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</si>
  <si>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</si>
  <si>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</si>
  <si>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</si>
  <si>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</si>
  <si>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</si>
  <si>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</si>
  <si>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</si>
  <si>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</si>
  <si>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</si>
  <si>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</si>
  <si>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</si>
  <si>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</si>
  <si>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</si>
  <si>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</si>
  <si>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</si>
  <si>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</si>
  <si>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</si>
  <si>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</si>
  <si>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</si>
  <si>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</si>
  <si>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</si>
  <si>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</si>
  <si>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</si>
  <si>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</si>
  <si>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</si>
  <si>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</si>
  <si>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</si>
  <si>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</si>
  <si>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</si>
  <si>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</si>
  <si>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</si>
  <si>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</si>
  <si>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</si>
  <si>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</si>
  <si>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</si>
  <si>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</si>
  <si>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</si>
  <si>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</si>
  <si>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</si>
  <si>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</si>
  <si>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</si>
  <si>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</si>
  <si>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</si>
  <si>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</si>
  <si>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</si>
  <si>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</si>
  <si>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</si>
  <si>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</si>
  <si>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</si>
  <si>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</si>
  <si>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</si>
  <si>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</si>
  <si>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</si>
  <si>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</si>
  <si>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</si>
  <si>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</si>
  <si>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</si>
  <si>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</si>
  <si>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</si>
  <si>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</si>
  <si>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</si>
  <si>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</si>
  <si>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</si>
  <si>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ALPHA LEON ENTERPRISES LLP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</si>
  <si>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</si>
  <si>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</si>
  <si>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</si>
  <si>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</si>
  <si>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</si>
  <si>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</si>
  <si>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</si>
  <si>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</si>
  <si>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</si>
  <si>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</si>
  <si>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</si>
  <si>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</si>
  <si>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</si>
  <si>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</si>
  <si>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</si>
  <si>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</si>
  <si>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</si>
  <si>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</si>
  <si>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</si>
  <si>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</si>
  <si>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</si>
  <si>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</si>
  <si>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</si>
  <si>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</si>
  <si>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</si>
  <si>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</si>
  <si>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297-305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</si>
  <si>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</si>
  <si>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</si>
  <si>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</si>
  <si>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</si>
  <si>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</si>
  <si>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</si>
  <si>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</si>
  <si>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</si>
  <si>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376-377</t>
  </si>
  <si>
    <t>390-395</t>
  </si>
  <si>
    <t>Loss of Rs.30/-</t>
  </si>
  <si>
    <t>SWARNIM COMMOSALE PVT LTD</t>
  </si>
  <si>
    <t>Snowman Logistics Ltd.</t>
  </si>
  <si>
    <t>ADANI LOGISTICS LIMITED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</si>
  <si>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</si>
  <si>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</si>
  <si>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</si>
  <si>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</si>
  <si>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</si>
  <si>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</si>
  <si>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</si>
  <si>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</si>
  <si>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1140-1145</t>
  </si>
  <si>
    <t>225-230</t>
  </si>
  <si>
    <t>BANKNIFTY 30400 CE 10-DEC</t>
  </si>
  <si>
    <t>Profit of Rs.50/-</t>
  </si>
  <si>
    <t>NIFTY 13450 PE 17-DEC</t>
  </si>
  <si>
    <t>NIFTY 13250 PE 17-DEC</t>
  </si>
  <si>
    <t>50-55</t>
  </si>
  <si>
    <t>115-120</t>
  </si>
  <si>
    <t>Profit of Rs.6.5/-</t>
  </si>
  <si>
    <t>355-357</t>
  </si>
  <si>
    <t>370-375</t>
  </si>
  <si>
    <t>2250-2300</t>
  </si>
  <si>
    <t>3710-3720</t>
  </si>
  <si>
    <t>3820-3850</t>
  </si>
  <si>
    <t>COLPAL DEC FUT</t>
  </si>
  <si>
    <t>NK SECURITIES RESEARCH PRIVATE LIMITED</t>
  </si>
  <si>
    <t>ADROIT FINANCIAL SERVICES PVT LTD</t>
  </si>
  <si>
    <t>90-92</t>
  </si>
  <si>
    <t>15.5-16.5</t>
  </si>
  <si>
    <t>DABUR 520 CE DEC</t>
  </si>
  <si>
    <t xml:space="preserve">DABUR 510 CE DEC </t>
  </si>
  <si>
    <t>11.5-12.5</t>
  </si>
  <si>
    <t>PIDILITIND  DEC FUT</t>
  </si>
  <si>
    <t>1644-1646</t>
  </si>
  <si>
    <t>HKG</t>
  </si>
  <si>
    <t>PARLEIND</t>
  </si>
  <si>
    <t>APPLE CAPITAL MANAGEMENT PRIVATE LIMITED</t>
  </si>
  <si>
    <t>QUADRANT</t>
  </si>
  <si>
    <t>IDBI BANK LIMITED</t>
  </si>
  <si>
    <t>TIGERLOGS</t>
  </si>
  <si>
    <t>NISHIL SURENDRABHAI MARFATIA</t>
  </si>
  <si>
    <t>Part Profit of Rs.8.5/-</t>
  </si>
  <si>
    <t>Part Profit of Rs.85/-</t>
  </si>
  <si>
    <t>Profit of Rs.2.85/-</t>
  </si>
  <si>
    <t>736-738</t>
  </si>
  <si>
    <t>770-775</t>
  </si>
  <si>
    <t>NIFTY 31-DEC 13300 PE</t>
  </si>
  <si>
    <t>Loss of Rs.20/-</t>
  </si>
  <si>
    <t>Profit of Rs.18/-</t>
  </si>
  <si>
    <t>BCPL</t>
  </si>
  <si>
    <t>SHERWOOD SECURITIES PVT LTD</t>
  </si>
  <si>
    <t>GARNETINT</t>
  </si>
  <si>
    <t>KESAR TRACOM INDIA LLP</t>
  </si>
  <si>
    <t>OZONEWORLD</t>
  </si>
  <si>
    <t>PATEL JAYESH</t>
  </si>
  <si>
    <t>SCTL</t>
  </si>
  <si>
    <t>Majesco Limited</t>
  </si>
  <si>
    <t>Vikas EcoTech Limited</t>
  </si>
  <si>
    <t>MARFATIA NISHIL SURENDRA</t>
  </si>
  <si>
    <t>WHEELERS DEVELOPERS PRIVATE LIMITED</t>
  </si>
  <si>
    <t>Profit of Rs.82.5/-</t>
  </si>
  <si>
    <t>Part Profit of Rs.142.5/-</t>
  </si>
  <si>
    <t>HINDUNILVR  DEC FUT</t>
  </si>
  <si>
    <t>2380-2400</t>
  </si>
  <si>
    <t>Profit of Rs.28/-</t>
  </si>
  <si>
    <t>196-197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</si>
  <si>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</si>
  <si>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</si>
  <si>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</si>
  <si>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</si>
  <si>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</si>
  <si>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</si>
  <si>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30-32</t>
  </si>
  <si>
    <t>BANKNIFTY 30500 PE 17-DEC</t>
  </si>
  <si>
    <t>85-92</t>
  </si>
  <si>
    <t>200-250</t>
  </si>
  <si>
    <t>Profit of Rs.56/-</t>
  </si>
  <si>
    <t>Loss of Rs.126.5/-</t>
  </si>
  <si>
    <t xml:space="preserve">BHARATFORG  DEC FUT </t>
  </si>
  <si>
    <t>437-440</t>
  </si>
  <si>
    <t>470-475</t>
  </si>
  <si>
    <t>997-1001</t>
  </si>
  <si>
    <t>1100-1140</t>
  </si>
  <si>
    <t>ALFATRAN</t>
  </si>
  <si>
    <t>DILLIP KUMAR DAS</t>
  </si>
  <si>
    <t>INDUSTRIAL DESIGNS AND SERVICES PRIVATE LIMITED</t>
  </si>
  <si>
    <t>ATAM</t>
  </si>
  <si>
    <t>PARSHOTAM LAL JAIN</t>
  </si>
  <si>
    <t>RIKHAV SECURITIES LIMITED</t>
  </si>
  <si>
    <t>ATHARVENT</t>
  </si>
  <si>
    <t>MAHESH KULHARI</t>
  </si>
  <si>
    <t>VINAY KUMAR JHA</t>
  </si>
  <si>
    <t>BAMPSL</t>
  </si>
  <si>
    <t>BHAIJEE PORTFOLIO LTD.</t>
  </si>
  <si>
    <t>BHAIJEE COMMODITIES PVT. LTD.</t>
  </si>
  <si>
    <t>HEM SECURITIES LIMITED</t>
  </si>
  <si>
    <t>HITECHWIND</t>
  </si>
  <si>
    <t>VINODTIWARI</t>
  </si>
  <si>
    <t>INDOCITY</t>
  </si>
  <si>
    <t>KAMAL PODDAR</t>
  </si>
  <si>
    <t>JANUSCORP</t>
  </si>
  <si>
    <t>SATYA GUPTA</t>
  </si>
  <si>
    <t>ANIL KUMAR JAGETIYA</t>
  </si>
  <si>
    <t>KGPETRO</t>
  </si>
  <si>
    <t>PREETY SINGHAL</t>
  </si>
  <si>
    <t>BAL DEV DAS GAURI SHANKER KANDOI (HUF)</t>
  </si>
  <si>
    <t>NOVATEOR</t>
  </si>
  <si>
    <t>SHAH INVESTOR'S HOME LTD</t>
  </si>
  <si>
    <t>SHAH HIMADRI JIGAR</t>
  </si>
  <si>
    <t>PMCFIN</t>
  </si>
  <si>
    <t>RAJESH DHASAYYAN</t>
  </si>
  <si>
    <t>PROFINC</t>
  </si>
  <si>
    <t>NEETA AJIT JAIN</t>
  </si>
  <si>
    <t>SPICY</t>
  </si>
  <si>
    <t>NITABEN BABULAL KHALAS</t>
  </si>
  <si>
    <t>SUMEDHA</t>
  </si>
  <si>
    <t>PARTH INFIN BROKERS PVT. LTD.</t>
  </si>
  <si>
    <t>HI GROWTH CORPORATE SERVICES PVT LTD</t>
  </si>
  <si>
    <t>VARIMAN</t>
  </si>
  <si>
    <t>VIDYA GANGASANI SHAKUNTALAALIAS</t>
  </si>
  <si>
    <t>AMD Industries Limited</t>
  </si>
  <si>
    <t>AMITA GANDHI</t>
  </si>
  <si>
    <t>Aro Granite Industries Li</t>
  </si>
  <si>
    <t>SHAH NIRAJ RAJNIKANT</t>
  </si>
  <si>
    <t>PINAKINI ARUNKUMAR SOLANKI</t>
  </si>
  <si>
    <t>Arvind SmartSpaces Ltd</t>
  </si>
  <si>
    <t>GRAVITON RESEARCH CAPITAL LLP</t>
  </si>
  <si>
    <t>XTX MARKETS LLP</t>
  </si>
  <si>
    <t>CSB Bank Limited</t>
  </si>
  <si>
    <t>NOMURA SINGAPORE LIMITED</t>
  </si>
  <si>
    <t>LT Foods Limited</t>
  </si>
  <si>
    <t>FRIGORIFICO ALLANA PRIVATE LIMITED</t>
  </si>
  <si>
    <t>Dewan Housing Fin Corp</t>
  </si>
  <si>
    <t>CHETAN RASIKLAL SHAH</t>
  </si>
  <si>
    <t>Indiabulls Hsg Fin Ltd</t>
  </si>
  <si>
    <t>KOTAK SECURITIES LTD</t>
  </si>
  <si>
    <t>JUMP TRADING FINANCIAL INDIA PRIVATE LIMITED</t>
  </si>
  <si>
    <t>TOWER RESEARCH CAPITAL MARKETS INDIA PRIVATE LIMITED</t>
  </si>
  <si>
    <t>Madhav Marbles and Granit</t>
  </si>
  <si>
    <t>ARPIT JAIN HUF</t>
  </si>
  <si>
    <t>THIRD ALPHA LLP</t>
  </si>
  <si>
    <t>Southern Petro Ind Corp</t>
  </si>
  <si>
    <t>FINQUEST SECURITIES PVT. LTD.</t>
  </si>
  <si>
    <t>Tainwala Chem &amp; Plastics</t>
  </si>
  <si>
    <t>MUKUL  MAHESHWARI</t>
  </si>
  <si>
    <t>PRADEEPKUMAR PALANIMUTHU</t>
  </si>
  <si>
    <t>Tijaria Polypipes Ltd</t>
  </si>
  <si>
    <t>SHREEJI CAPITAL AND FINANCE LIMITED</t>
  </si>
  <si>
    <t>TREJHARA SOLUTIONS LIMITE</t>
  </si>
  <si>
    <t>UFO Moviez India Ltd.</t>
  </si>
  <si>
    <t>GRD SECURITIES LTD</t>
  </si>
  <si>
    <t>RATNESH KUMAR PRAVAKER</t>
  </si>
  <si>
    <t>PURVISH MUKESH SHAH</t>
  </si>
  <si>
    <t>Vikas Multicorp Limited</t>
  </si>
  <si>
    <t>AKENA</t>
  </si>
  <si>
    <t>JK Tyre &amp; Industries Ltd</t>
  </si>
  <si>
    <t>EDGEFIELD SECURITIES LIMITED</t>
  </si>
  <si>
    <t>RUCHIT B. PATEL</t>
  </si>
  <si>
    <t>Take Solutions Limited</t>
  </si>
  <si>
    <t>INTELENT DATA SCIENCES PRIVATE LIMITED</t>
  </si>
  <si>
    <t>WEALTH 4 U CONSULTANTS PRIVATE LIMITED</t>
  </si>
  <si>
    <t>JAINET TRADING LLP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</si>
</sst>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3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44182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44182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98" t="s">
        <v>16</v>
      </c>
      <c r="B9" s="600" t="s">
        <v>17</v>
      </c>
      <c r="C9" s="600" t="s">
        <v>18</v>
      </c>
      <c r="D9" s="273" t="s">
        <v>19</v>
      </c>
      <c r="E9" s="273" t="s">
        <v>20</v>
      </c>
      <c r="F9" s="595" t="s">
        <v>21</v>
      </c>
      <c r="G9" s="596"/>
      <c r="H9" s="597"/>
      <c r="I9" s="595" t="s">
        <v>22</v>
      </c>
      <c r="J9" s="596"/>
      <c r="K9" s="597"/>
      <c r="L9" s="273"/>
      <c r="M9" s="280"/>
      <c r="N9" s="280"/>
      <c r="O9" s="280"/>
    </row>
    <row r="10" spans="1:15" ht="59.25" customHeight="1">
      <c r="A10" s="599"/>
      <c r="B10" s="601" t="s">
        <v>17</v>
      </c>
      <c r="C10" s="601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30770.5</v>
      </c>
      <c r="E11" s="302">
        <v>30740.7</v>
      </c>
      <c r="F11" s="314">
        <v>30556.400000000001</v>
      </c>
      <c r="G11" s="314">
        <v>30342.3</v>
      </c>
      <c r="H11" s="314">
        <v>30158</v>
      </c>
      <c r="I11" s="314">
        <v>30954.800000000003</v>
      </c>
      <c r="J11" s="314">
        <v>31139.1</v>
      </c>
      <c r="K11" s="314">
        <v>31353.200000000004</v>
      </c>
      <c r="L11" s="301">
        <v>30925</v>
      </c>
      <c r="M11" s="301">
        <v>30526.6</v>
      </c>
      <c r="N11" s="318">
        <v>1645750</v>
      </c>
      <c r="O11" s="319">
        <v>3.4574886060034574E-2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13699.45</v>
      </c>
      <c r="E12" s="315">
        <v>13677.116666666669</v>
      </c>
      <c r="F12" s="316">
        <v>13642.133333333337</v>
      </c>
      <c r="G12" s="316">
        <v>13584.816666666668</v>
      </c>
      <c r="H12" s="316">
        <v>13549.833333333336</v>
      </c>
      <c r="I12" s="316">
        <v>13734.433333333338</v>
      </c>
      <c r="J12" s="316">
        <v>13769.416666666668</v>
      </c>
      <c r="K12" s="316">
        <v>13826.733333333339</v>
      </c>
      <c r="L12" s="303">
        <v>13712.1</v>
      </c>
      <c r="M12" s="303">
        <v>13619.8</v>
      </c>
      <c r="N12" s="318">
        <v>14400525</v>
      </c>
      <c r="O12" s="319">
        <v>7.3684504836996026E-2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1637.85</v>
      </c>
      <c r="E13" s="315">
        <v>1640.2666666666667</v>
      </c>
      <c r="F13" s="316">
        <v>1626.5833333333333</v>
      </c>
      <c r="G13" s="316">
        <v>1615.3166666666666</v>
      </c>
      <c r="H13" s="316">
        <v>1601.6333333333332</v>
      </c>
      <c r="I13" s="316">
        <v>1651.5333333333333</v>
      </c>
      <c r="J13" s="316">
        <v>1665.2166666666667</v>
      </c>
      <c r="K13" s="316">
        <v>1676.4833333333333</v>
      </c>
      <c r="L13" s="303">
        <v>1653.95</v>
      </c>
      <c r="M13" s="303">
        <v>1629</v>
      </c>
      <c r="N13" s="318">
        <v>3311500</v>
      </c>
      <c r="O13" s="319">
        <v>-2.9597069597069599E-2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465.25</v>
      </c>
      <c r="E14" s="315">
        <v>464.08333333333331</v>
      </c>
      <c r="F14" s="316">
        <v>459.86666666666662</v>
      </c>
      <c r="G14" s="316">
        <v>454.48333333333329</v>
      </c>
      <c r="H14" s="316">
        <v>450.26666666666659</v>
      </c>
      <c r="I14" s="316">
        <v>469.46666666666664</v>
      </c>
      <c r="J14" s="316">
        <v>473.68333333333334</v>
      </c>
      <c r="K14" s="316">
        <v>479.06666666666666</v>
      </c>
      <c r="L14" s="303">
        <v>468.3</v>
      </c>
      <c r="M14" s="303">
        <v>458.7</v>
      </c>
      <c r="N14" s="318">
        <v>17626000</v>
      </c>
      <c r="O14" s="319">
        <v>-4.9678220616461554E-3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477.6</v>
      </c>
      <c r="E15" s="315">
        <v>477.90000000000003</v>
      </c>
      <c r="F15" s="316">
        <v>474.20000000000005</v>
      </c>
      <c r="G15" s="316">
        <v>470.8</v>
      </c>
      <c r="H15" s="316">
        <v>467.1</v>
      </c>
      <c r="I15" s="316">
        <v>481.30000000000007</v>
      </c>
      <c r="J15" s="316">
        <v>485</v>
      </c>
      <c r="K15" s="316">
        <v>488.40000000000009</v>
      </c>
      <c r="L15" s="303">
        <v>481.6</v>
      </c>
      <c r="M15" s="303">
        <v>474.5</v>
      </c>
      <c r="N15" s="318">
        <v>51522500</v>
      </c>
      <c r="O15" s="319">
        <v>-1.2115925172046138E-3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949.1</v>
      </c>
      <c r="E16" s="315">
        <v>949.53333333333342</v>
      </c>
      <c r="F16" s="316">
        <v>940.26666666666688</v>
      </c>
      <c r="G16" s="316">
        <v>931.43333333333351</v>
      </c>
      <c r="H16" s="316">
        <v>922.16666666666697</v>
      </c>
      <c r="I16" s="316">
        <v>958.36666666666679</v>
      </c>
      <c r="J16" s="316">
        <v>967.63333333333344</v>
      </c>
      <c r="K16" s="316">
        <v>976.4666666666667</v>
      </c>
      <c r="L16" s="303">
        <v>958.8</v>
      </c>
      <c r="M16" s="303">
        <v>940.7</v>
      </c>
      <c r="N16" s="318">
        <v>1703000</v>
      </c>
      <c r="O16" s="319">
        <v>1.1883541295306001E-2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248.05</v>
      </c>
      <c r="E17" s="315">
        <v>247.86666666666667</v>
      </c>
      <c r="F17" s="316">
        <v>245.73333333333335</v>
      </c>
      <c r="G17" s="316">
        <v>243.41666666666669</v>
      </c>
      <c r="H17" s="316">
        <v>241.28333333333336</v>
      </c>
      <c r="I17" s="316">
        <v>250.18333333333334</v>
      </c>
      <c r="J17" s="316">
        <v>252.31666666666666</v>
      </c>
      <c r="K17" s="316">
        <v>254.63333333333333</v>
      </c>
      <c r="L17" s="303">
        <v>250</v>
      </c>
      <c r="M17" s="303">
        <v>245.55</v>
      </c>
      <c r="N17" s="318">
        <v>19686000</v>
      </c>
      <c r="O17" s="319">
        <v>2.4442407577146348E-3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2397.0500000000002</v>
      </c>
      <c r="E18" s="315">
        <v>2395.2999999999997</v>
      </c>
      <c r="F18" s="316">
        <v>2370.7499999999995</v>
      </c>
      <c r="G18" s="316">
        <v>2344.4499999999998</v>
      </c>
      <c r="H18" s="316">
        <v>2319.8999999999996</v>
      </c>
      <c r="I18" s="316">
        <v>2421.5999999999995</v>
      </c>
      <c r="J18" s="316">
        <v>2446.1499999999996</v>
      </c>
      <c r="K18" s="316">
        <v>2472.4499999999994</v>
      </c>
      <c r="L18" s="303">
        <v>2419.85</v>
      </c>
      <c r="M18" s="303">
        <v>2369</v>
      </c>
      <c r="N18" s="318">
        <v>2310000</v>
      </c>
      <c r="O18" s="319">
        <v>-5.9829059829059832E-2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197.05</v>
      </c>
      <c r="E19" s="315">
        <v>195.95000000000002</v>
      </c>
      <c r="F19" s="316">
        <v>191.65000000000003</v>
      </c>
      <c r="G19" s="316">
        <v>186.25000000000003</v>
      </c>
      <c r="H19" s="316">
        <v>181.95000000000005</v>
      </c>
      <c r="I19" s="316">
        <v>201.35000000000002</v>
      </c>
      <c r="J19" s="316">
        <v>205.65000000000003</v>
      </c>
      <c r="K19" s="316">
        <v>211.05</v>
      </c>
      <c r="L19" s="303">
        <v>200.25</v>
      </c>
      <c r="M19" s="303">
        <v>190.55</v>
      </c>
      <c r="N19" s="318">
        <v>10370000</v>
      </c>
      <c r="O19" s="319">
        <v>3.8038038038038041E-2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100.5</v>
      </c>
      <c r="E20" s="315">
        <v>99.116666666666674</v>
      </c>
      <c r="F20" s="316">
        <v>97.233333333333348</v>
      </c>
      <c r="G20" s="316">
        <v>93.966666666666669</v>
      </c>
      <c r="H20" s="316">
        <v>92.083333333333343</v>
      </c>
      <c r="I20" s="316">
        <v>102.38333333333335</v>
      </c>
      <c r="J20" s="316">
        <v>104.26666666666668</v>
      </c>
      <c r="K20" s="316">
        <v>107.53333333333336</v>
      </c>
      <c r="L20" s="303">
        <v>101</v>
      </c>
      <c r="M20" s="303">
        <v>95.85</v>
      </c>
      <c r="N20" s="318">
        <v>40509000</v>
      </c>
      <c r="O20" s="319">
        <v>0.21517278617710583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2583.6</v>
      </c>
      <c r="E21" s="315">
        <v>2573.8666666666663</v>
      </c>
      <c r="F21" s="316">
        <v>2557.7833333333328</v>
      </c>
      <c r="G21" s="316">
        <v>2531.9666666666667</v>
      </c>
      <c r="H21" s="316">
        <v>2515.8833333333332</v>
      </c>
      <c r="I21" s="316">
        <v>2599.6833333333325</v>
      </c>
      <c r="J21" s="316">
        <v>2615.7666666666655</v>
      </c>
      <c r="K21" s="316">
        <v>2641.5833333333321</v>
      </c>
      <c r="L21" s="303">
        <v>2589.9499999999998</v>
      </c>
      <c r="M21" s="303">
        <v>2548.0500000000002</v>
      </c>
      <c r="N21" s="318">
        <v>5280000</v>
      </c>
      <c r="O21" s="319">
        <v>2.841716396703609E-4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880</v>
      </c>
      <c r="E22" s="315">
        <v>880.69999999999993</v>
      </c>
      <c r="F22" s="316">
        <v>873.39999999999986</v>
      </c>
      <c r="G22" s="316">
        <v>866.8</v>
      </c>
      <c r="H22" s="316">
        <v>859.49999999999989</v>
      </c>
      <c r="I22" s="316">
        <v>887.29999999999984</v>
      </c>
      <c r="J22" s="316">
        <v>894.5999999999998</v>
      </c>
      <c r="K22" s="316">
        <v>901.19999999999982</v>
      </c>
      <c r="L22" s="303">
        <v>888</v>
      </c>
      <c r="M22" s="303">
        <v>874.1</v>
      </c>
      <c r="N22" s="318">
        <v>10889450</v>
      </c>
      <c r="O22" s="319">
        <v>1.6750622079262003E-2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608.6</v>
      </c>
      <c r="E23" s="315">
        <v>610.26666666666665</v>
      </c>
      <c r="F23" s="316">
        <v>604.63333333333333</v>
      </c>
      <c r="G23" s="316">
        <v>600.66666666666663</v>
      </c>
      <c r="H23" s="316">
        <v>595.0333333333333</v>
      </c>
      <c r="I23" s="316">
        <v>614.23333333333335</v>
      </c>
      <c r="J23" s="316">
        <v>619.86666666666656</v>
      </c>
      <c r="K23" s="316">
        <v>623.83333333333337</v>
      </c>
      <c r="L23" s="303">
        <v>615.9</v>
      </c>
      <c r="M23" s="303">
        <v>606.29999999999995</v>
      </c>
      <c r="N23" s="318">
        <v>50244000</v>
      </c>
      <c r="O23" s="319">
        <v>4.7769179325499189E-5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3318.15</v>
      </c>
      <c r="E24" s="315">
        <v>3302.7666666666664</v>
      </c>
      <c r="F24" s="316">
        <v>3281.8833333333328</v>
      </c>
      <c r="G24" s="316">
        <v>3245.6166666666663</v>
      </c>
      <c r="H24" s="316">
        <v>3224.7333333333327</v>
      </c>
      <c r="I24" s="316">
        <v>3339.0333333333328</v>
      </c>
      <c r="J24" s="316">
        <v>3359.9166666666661</v>
      </c>
      <c r="K24" s="316">
        <v>3396.1833333333329</v>
      </c>
      <c r="L24" s="303">
        <v>3323.65</v>
      </c>
      <c r="M24" s="303">
        <v>3266.5</v>
      </c>
      <c r="N24" s="318">
        <v>1789250</v>
      </c>
      <c r="O24" s="319">
        <v>1.8065433854907539E-2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9285.2999999999993</v>
      </c>
      <c r="E25" s="315">
        <v>9338.4333333333325</v>
      </c>
      <c r="F25" s="316">
        <v>9196.866666666665</v>
      </c>
      <c r="G25" s="316">
        <v>9108.4333333333325</v>
      </c>
      <c r="H25" s="316">
        <v>8966.866666666665</v>
      </c>
      <c r="I25" s="316">
        <v>9426.866666666665</v>
      </c>
      <c r="J25" s="316">
        <v>9568.4333333333343</v>
      </c>
      <c r="K25" s="316">
        <v>9656.866666666665</v>
      </c>
      <c r="L25" s="303">
        <v>9480</v>
      </c>
      <c r="M25" s="303">
        <v>9250</v>
      </c>
      <c r="N25" s="318">
        <v>935625</v>
      </c>
      <c r="O25" s="319">
        <v>-3.3570045190445451E-2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5153.1000000000004</v>
      </c>
      <c r="E26" s="315">
        <v>5173.5666666666666</v>
      </c>
      <c r="F26" s="316">
        <v>5112.333333333333</v>
      </c>
      <c r="G26" s="316">
        <v>5071.5666666666666</v>
      </c>
      <c r="H26" s="316">
        <v>5010.333333333333</v>
      </c>
      <c r="I26" s="316">
        <v>5214.333333333333</v>
      </c>
      <c r="J26" s="316">
        <v>5275.5666666666666</v>
      </c>
      <c r="K26" s="316">
        <v>5316.333333333333</v>
      </c>
      <c r="L26" s="303">
        <v>5234.8</v>
      </c>
      <c r="M26" s="303">
        <v>5132.8</v>
      </c>
      <c r="N26" s="318">
        <v>6527250</v>
      </c>
      <c r="O26" s="319">
        <v>-4.0463065049614111E-2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1641.8</v>
      </c>
      <c r="E27" s="315">
        <v>1641.6499999999999</v>
      </c>
      <c r="F27" s="316">
        <v>1622.8499999999997</v>
      </c>
      <c r="G27" s="316">
        <v>1603.8999999999999</v>
      </c>
      <c r="H27" s="316">
        <v>1585.0999999999997</v>
      </c>
      <c r="I27" s="316">
        <v>1660.5999999999997</v>
      </c>
      <c r="J27" s="316">
        <v>1679.3999999999999</v>
      </c>
      <c r="K27" s="316">
        <v>1698.3499999999997</v>
      </c>
      <c r="L27" s="303">
        <v>1660.45</v>
      </c>
      <c r="M27" s="303">
        <v>1622.7</v>
      </c>
      <c r="N27" s="318">
        <v>1949200</v>
      </c>
      <c r="O27" s="319">
        <v>1.4363030807660283E-2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411.1</v>
      </c>
      <c r="E28" s="315">
        <v>413.51666666666665</v>
      </c>
      <c r="F28" s="316">
        <v>407.58333333333331</v>
      </c>
      <c r="G28" s="316">
        <v>404.06666666666666</v>
      </c>
      <c r="H28" s="316">
        <v>398.13333333333333</v>
      </c>
      <c r="I28" s="316">
        <v>417.0333333333333</v>
      </c>
      <c r="J28" s="316">
        <v>422.9666666666667</v>
      </c>
      <c r="K28" s="316">
        <v>426.48333333333329</v>
      </c>
      <c r="L28" s="303">
        <v>419.45</v>
      </c>
      <c r="M28" s="303">
        <v>410</v>
      </c>
      <c r="N28" s="318">
        <v>10670400</v>
      </c>
      <c r="O28" s="319">
        <v>-3.6974789915966387E-3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66.099999999999994</v>
      </c>
      <c r="E29" s="315">
        <v>66.566666666666663</v>
      </c>
      <c r="F29" s="316">
        <v>65.23333333333332</v>
      </c>
      <c r="G29" s="316">
        <v>64.36666666666666</v>
      </c>
      <c r="H29" s="316">
        <v>63.033333333333317</v>
      </c>
      <c r="I29" s="316">
        <v>67.433333333333323</v>
      </c>
      <c r="J29" s="316">
        <v>68.766666666666666</v>
      </c>
      <c r="K29" s="316">
        <v>69.633333333333326</v>
      </c>
      <c r="L29" s="303">
        <v>67.900000000000006</v>
      </c>
      <c r="M29" s="303">
        <v>65.7</v>
      </c>
      <c r="N29" s="318">
        <v>57252900</v>
      </c>
      <c r="O29" s="319">
        <v>-4.0578539541243817E-2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1618.8</v>
      </c>
      <c r="E30" s="315">
        <v>1614.3833333333332</v>
      </c>
      <c r="F30" s="316">
        <v>1601.4166666666665</v>
      </c>
      <c r="G30" s="316">
        <v>1584.0333333333333</v>
      </c>
      <c r="H30" s="316">
        <v>1571.0666666666666</v>
      </c>
      <c r="I30" s="316">
        <v>1631.7666666666664</v>
      </c>
      <c r="J30" s="316">
        <v>1644.7333333333331</v>
      </c>
      <c r="K30" s="316">
        <v>1662.1166666666663</v>
      </c>
      <c r="L30" s="303">
        <v>1627.35</v>
      </c>
      <c r="M30" s="303">
        <v>1597</v>
      </c>
      <c r="N30" s="318">
        <v>1206150</v>
      </c>
      <c r="O30" s="319">
        <v>-5.392579810181191E-2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118.4</v>
      </c>
      <c r="E31" s="315">
        <v>119.01666666666667</v>
      </c>
      <c r="F31" s="316">
        <v>117.03333333333333</v>
      </c>
      <c r="G31" s="316">
        <v>115.66666666666667</v>
      </c>
      <c r="H31" s="316">
        <v>113.68333333333334</v>
      </c>
      <c r="I31" s="316">
        <v>120.38333333333333</v>
      </c>
      <c r="J31" s="316">
        <v>122.36666666666665</v>
      </c>
      <c r="K31" s="316">
        <v>123.73333333333332</v>
      </c>
      <c r="L31" s="303">
        <v>121</v>
      </c>
      <c r="M31" s="303">
        <v>117.65</v>
      </c>
      <c r="N31" s="318">
        <v>34580000</v>
      </c>
      <c r="O31" s="319">
        <v>2.0179372197309416E-2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690.35</v>
      </c>
      <c r="E32" s="315">
        <v>688.55000000000007</v>
      </c>
      <c r="F32" s="316">
        <v>684.25000000000011</v>
      </c>
      <c r="G32" s="316">
        <v>678.15000000000009</v>
      </c>
      <c r="H32" s="316">
        <v>673.85000000000014</v>
      </c>
      <c r="I32" s="316">
        <v>694.65000000000009</v>
      </c>
      <c r="J32" s="316">
        <v>698.95</v>
      </c>
      <c r="K32" s="316">
        <v>705.05000000000007</v>
      </c>
      <c r="L32" s="303">
        <v>692.85</v>
      </c>
      <c r="M32" s="303">
        <v>682.45</v>
      </c>
      <c r="N32" s="318">
        <v>2429900</v>
      </c>
      <c r="O32" s="319">
        <v>-6.9502948609941023E-2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558.85</v>
      </c>
      <c r="E33" s="315">
        <v>559.94999999999993</v>
      </c>
      <c r="F33" s="316">
        <v>551.89999999999986</v>
      </c>
      <c r="G33" s="316">
        <v>544.94999999999993</v>
      </c>
      <c r="H33" s="316">
        <v>536.89999999999986</v>
      </c>
      <c r="I33" s="316">
        <v>566.89999999999986</v>
      </c>
      <c r="J33" s="316">
        <v>574.94999999999982</v>
      </c>
      <c r="K33" s="316">
        <v>581.89999999999986</v>
      </c>
      <c r="L33" s="303">
        <v>568</v>
      </c>
      <c r="M33" s="303">
        <v>553</v>
      </c>
      <c r="N33" s="318">
        <v>6031500</v>
      </c>
      <c r="O33" s="319">
        <v>3.7677419354838711E-2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517.6</v>
      </c>
      <c r="E34" s="315">
        <v>513.38333333333333</v>
      </c>
      <c r="F34" s="316">
        <v>507.4666666666667</v>
      </c>
      <c r="G34" s="316">
        <v>497.33333333333337</v>
      </c>
      <c r="H34" s="316">
        <v>491.41666666666674</v>
      </c>
      <c r="I34" s="316">
        <v>523.51666666666665</v>
      </c>
      <c r="J34" s="316">
        <v>529.43333333333339</v>
      </c>
      <c r="K34" s="316">
        <v>539.56666666666661</v>
      </c>
      <c r="L34" s="303">
        <v>519.29999999999995</v>
      </c>
      <c r="M34" s="303">
        <v>503.25</v>
      </c>
      <c r="N34" s="318">
        <v>100946136</v>
      </c>
      <c r="O34" s="319">
        <v>9.8137244009924816E-3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36.450000000000003</v>
      </c>
      <c r="E35" s="315">
        <v>36.56666666666667</v>
      </c>
      <c r="F35" s="316">
        <v>36.083333333333343</v>
      </c>
      <c r="G35" s="316">
        <v>35.716666666666676</v>
      </c>
      <c r="H35" s="316">
        <v>35.233333333333348</v>
      </c>
      <c r="I35" s="316">
        <v>36.933333333333337</v>
      </c>
      <c r="J35" s="316">
        <v>37.416666666666671</v>
      </c>
      <c r="K35" s="316">
        <v>37.783333333333331</v>
      </c>
      <c r="L35" s="303">
        <v>37.049999999999997</v>
      </c>
      <c r="M35" s="303">
        <v>36.200000000000003</v>
      </c>
      <c r="N35" s="318">
        <v>103110000</v>
      </c>
      <c r="O35" s="319">
        <v>1.6142384105960264E-2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461.9</v>
      </c>
      <c r="E36" s="315">
        <v>461.13333333333338</v>
      </c>
      <c r="F36" s="316">
        <v>457.51666666666677</v>
      </c>
      <c r="G36" s="316">
        <v>453.13333333333338</v>
      </c>
      <c r="H36" s="316">
        <v>449.51666666666677</v>
      </c>
      <c r="I36" s="316">
        <v>465.51666666666677</v>
      </c>
      <c r="J36" s="316">
        <v>469.13333333333344</v>
      </c>
      <c r="K36" s="316">
        <v>473.51666666666677</v>
      </c>
      <c r="L36" s="303">
        <v>464.75</v>
      </c>
      <c r="M36" s="303">
        <v>456.75</v>
      </c>
      <c r="N36" s="318">
        <v>10867500</v>
      </c>
      <c r="O36" s="319">
        <v>-2.3226351351351353E-3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13357.2</v>
      </c>
      <c r="E37" s="315">
        <v>13420.5</v>
      </c>
      <c r="F37" s="316">
        <v>13212</v>
      </c>
      <c r="G37" s="316">
        <v>13066.8</v>
      </c>
      <c r="H37" s="316">
        <v>12858.3</v>
      </c>
      <c r="I37" s="316">
        <v>13565.7</v>
      </c>
      <c r="J37" s="316">
        <v>13774.2</v>
      </c>
      <c r="K37" s="316">
        <v>13919.400000000001</v>
      </c>
      <c r="L37" s="303">
        <v>13629</v>
      </c>
      <c r="M37" s="303">
        <v>13275.3</v>
      </c>
      <c r="N37" s="318">
        <v>194950</v>
      </c>
      <c r="O37" s="319">
        <v>-2.1826392373306573E-2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400.5</v>
      </c>
      <c r="E38" s="315">
        <v>402.3</v>
      </c>
      <c r="F38" s="316">
        <v>397.20000000000005</v>
      </c>
      <c r="G38" s="316">
        <v>393.90000000000003</v>
      </c>
      <c r="H38" s="316">
        <v>388.80000000000007</v>
      </c>
      <c r="I38" s="316">
        <v>405.6</v>
      </c>
      <c r="J38" s="316">
        <v>410.70000000000005</v>
      </c>
      <c r="K38" s="316">
        <v>414</v>
      </c>
      <c r="L38" s="303">
        <v>407.4</v>
      </c>
      <c r="M38" s="303">
        <v>399</v>
      </c>
      <c r="N38" s="318">
        <v>28996200</v>
      </c>
      <c r="O38" s="319">
        <v>1.8332385106517479E-2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3768.9</v>
      </c>
      <c r="E39" s="315">
        <v>3771.1999999999994</v>
      </c>
      <c r="F39" s="316">
        <v>3748.8999999999987</v>
      </c>
      <c r="G39" s="316">
        <v>3728.8999999999992</v>
      </c>
      <c r="H39" s="316">
        <v>3706.5999999999985</v>
      </c>
      <c r="I39" s="316">
        <v>3791.1999999999989</v>
      </c>
      <c r="J39" s="316">
        <v>3813.4999999999991</v>
      </c>
      <c r="K39" s="316">
        <v>3833.4999999999991</v>
      </c>
      <c r="L39" s="303">
        <v>3793.5</v>
      </c>
      <c r="M39" s="303">
        <v>3751.2</v>
      </c>
      <c r="N39" s="318">
        <v>2074800</v>
      </c>
      <c r="O39" s="319">
        <v>1.8356729164621576E-2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471.3</v>
      </c>
      <c r="E40" s="315">
        <v>470.98333333333335</v>
      </c>
      <c r="F40" s="316">
        <v>467.51666666666671</v>
      </c>
      <c r="G40" s="316">
        <v>463.73333333333335</v>
      </c>
      <c r="H40" s="316">
        <v>460.26666666666671</v>
      </c>
      <c r="I40" s="316">
        <v>474.76666666666671</v>
      </c>
      <c r="J40" s="316">
        <v>478.23333333333341</v>
      </c>
      <c r="K40" s="316">
        <v>482.01666666666671</v>
      </c>
      <c r="L40" s="303">
        <v>474.45</v>
      </c>
      <c r="M40" s="303">
        <v>467.2</v>
      </c>
      <c r="N40" s="318">
        <v>7051000</v>
      </c>
      <c r="O40" s="319">
        <v>-2.5539677713590756E-2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121.6</v>
      </c>
      <c r="E41" s="315">
        <v>122.60000000000001</v>
      </c>
      <c r="F41" s="316">
        <v>118.25000000000001</v>
      </c>
      <c r="G41" s="316">
        <v>114.9</v>
      </c>
      <c r="H41" s="316">
        <v>110.55000000000001</v>
      </c>
      <c r="I41" s="316">
        <v>125.95000000000002</v>
      </c>
      <c r="J41" s="316">
        <v>130.30000000000001</v>
      </c>
      <c r="K41" s="316">
        <v>133.65000000000003</v>
      </c>
      <c r="L41" s="303">
        <v>126.95</v>
      </c>
      <c r="M41" s="303">
        <v>119.25</v>
      </c>
      <c r="N41" s="318">
        <v>39078200</v>
      </c>
      <c r="O41" s="319">
        <v>-0.12494513860898383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379</v>
      </c>
      <c r="E42" s="315">
        <v>381.05</v>
      </c>
      <c r="F42" s="316">
        <v>374.65000000000003</v>
      </c>
      <c r="G42" s="316">
        <v>370.3</v>
      </c>
      <c r="H42" s="316">
        <v>363.90000000000003</v>
      </c>
      <c r="I42" s="316">
        <v>385.40000000000003</v>
      </c>
      <c r="J42" s="316">
        <v>391.8</v>
      </c>
      <c r="K42" s="316">
        <v>396.15000000000003</v>
      </c>
      <c r="L42" s="303">
        <v>387.45</v>
      </c>
      <c r="M42" s="303">
        <v>376.7</v>
      </c>
      <c r="N42" s="318">
        <v>5477500</v>
      </c>
      <c r="O42" s="319">
        <v>5.0458715596330278E-3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787.9</v>
      </c>
      <c r="E43" s="315">
        <v>787.79999999999984</v>
      </c>
      <c r="F43" s="316">
        <v>783.89999999999964</v>
      </c>
      <c r="G43" s="316">
        <v>779.89999999999975</v>
      </c>
      <c r="H43" s="316">
        <v>775.99999999999955</v>
      </c>
      <c r="I43" s="316">
        <v>791.79999999999973</v>
      </c>
      <c r="J43" s="316">
        <v>795.7</v>
      </c>
      <c r="K43" s="316">
        <v>799.69999999999982</v>
      </c>
      <c r="L43" s="303">
        <v>791.7</v>
      </c>
      <c r="M43" s="303">
        <v>783.8</v>
      </c>
      <c r="N43" s="318">
        <v>16835000</v>
      </c>
      <c r="O43" s="319">
        <v>-1.893939393939394E-2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145.69999999999999</v>
      </c>
      <c r="E44" s="315">
        <v>145.11666666666667</v>
      </c>
      <c r="F44" s="316">
        <v>144.33333333333334</v>
      </c>
      <c r="G44" s="316">
        <v>142.96666666666667</v>
      </c>
      <c r="H44" s="316">
        <v>142.18333333333334</v>
      </c>
      <c r="I44" s="316">
        <v>146.48333333333335</v>
      </c>
      <c r="J44" s="316">
        <v>147.26666666666665</v>
      </c>
      <c r="K44" s="316">
        <v>148.63333333333335</v>
      </c>
      <c r="L44" s="303">
        <v>145.9</v>
      </c>
      <c r="M44" s="303">
        <v>143.75</v>
      </c>
      <c r="N44" s="318">
        <v>33504600</v>
      </c>
      <c r="O44" s="319">
        <v>-2.2522653938838743E-2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2545.1999999999998</v>
      </c>
      <c r="E45" s="315">
        <v>2536.75</v>
      </c>
      <c r="F45" s="316">
        <v>2517.4499999999998</v>
      </c>
      <c r="G45" s="316">
        <v>2489.6999999999998</v>
      </c>
      <c r="H45" s="316">
        <v>2470.3999999999996</v>
      </c>
      <c r="I45" s="316">
        <v>2564.5</v>
      </c>
      <c r="J45" s="316">
        <v>2583.8000000000002</v>
      </c>
      <c r="K45" s="316">
        <v>2611.5500000000002</v>
      </c>
      <c r="L45" s="303">
        <v>2556.0500000000002</v>
      </c>
      <c r="M45" s="303">
        <v>2509</v>
      </c>
      <c r="N45" s="318">
        <v>491625</v>
      </c>
      <c r="O45" s="319">
        <v>3.06044376434583E-3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1612.65</v>
      </c>
      <c r="E46" s="315">
        <v>1612.3500000000001</v>
      </c>
      <c r="F46" s="316">
        <v>1596.0500000000002</v>
      </c>
      <c r="G46" s="316">
        <v>1579.45</v>
      </c>
      <c r="H46" s="316">
        <v>1563.15</v>
      </c>
      <c r="I46" s="316">
        <v>1628.9500000000003</v>
      </c>
      <c r="J46" s="316">
        <v>1645.25</v>
      </c>
      <c r="K46" s="316">
        <v>1661.8500000000004</v>
      </c>
      <c r="L46" s="303">
        <v>1628.65</v>
      </c>
      <c r="M46" s="303">
        <v>1595.75</v>
      </c>
      <c r="N46" s="318">
        <v>2520000</v>
      </c>
      <c r="O46" s="319">
        <v>2.3308698123934053E-2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409.55</v>
      </c>
      <c r="E47" s="315">
        <v>411.70000000000005</v>
      </c>
      <c r="F47" s="316">
        <v>405.05000000000007</v>
      </c>
      <c r="G47" s="316">
        <v>400.55</v>
      </c>
      <c r="H47" s="316">
        <v>393.90000000000003</v>
      </c>
      <c r="I47" s="316">
        <v>416.2000000000001</v>
      </c>
      <c r="J47" s="316">
        <v>422.85000000000008</v>
      </c>
      <c r="K47" s="316">
        <v>427.35000000000014</v>
      </c>
      <c r="L47" s="303">
        <v>418.35</v>
      </c>
      <c r="M47" s="303">
        <v>407.2</v>
      </c>
      <c r="N47" s="318">
        <v>13201098</v>
      </c>
      <c r="O47" s="319">
        <v>7.8671775223499357E-2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597.95000000000005</v>
      </c>
      <c r="E48" s="315">
        <v>598.55000000000007</v>
      </c>
      <c r="F48" s="316">
        <v>593.00000000000011</v>
      </c>
      <c r="G48" s="316">
        <v>588.05000000000007</v>
      </c>
      <c r="H48" s="316">
        <v>582.50000000000011</v>
      </c>
      <c r="I48" s="316">
        <v>603.50000000000011</v>
      </c>
      <c r="J48" s="316">
        <v>609.05000000000007</v>
      </c>
      <c r="K48" s="316">
        <v>614.00000000000011</v>
      </c>
      <c r="L48" s="303">
        <v>604.1</v>
      </c>
      <c r="M48" s="303">
        <v>593.6</v>
      </c>
      <c r="N48" s="318">
        <v>2017200</v>
      </c>
      <c r="O48" s="319">
        <v>-1.0011778563015312E-2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516.1</v>
      </c>
      <c r="E49" s="315">
        <v>517.23333333333323</v>
      </c>
      <c r="F49" s="316">
        <v>513.71666666666647</v>
      </c>
      <c r="G49" s="316">
        <v>511.33333333333326</v>
      </c>
      <c r="H49" s="316">
        <v>507.81666666666649</v>
      </c>
      <c r="I49" s="316">
        <v>519.61666666666645</v>
      </c>
      <c r="J49" s="316">
        <v>523.1333333333331</v>
      </c>
      <c r="K49" s="316">
        <v>525.51666666666642</v>
      </c>
      <c r="L49" s="303">
        <v>520.75</v>
      </c>
      <c r="M49" s="303">
        <v>514.85</v>
      </c>
      <c r="N49" s="318">
        <v>16428750</v>
      </c>
      <c r="O49" s="319">
        <v>1.2401787089816669E-2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3728.1</v>
      </c>
      <c r="E50" s="315">
        <v>3703.5833333333335</v>
      </c>
      <c r="F50" s="316">
        <v>3669.3166666666671</v>
      </c>
      <c r="G50" s="316">
        <v>3610.5333333333338</v>
      </c>
      <c r="H50" s="316">
        <v>3576.2666666666673</v>
      </c>
      <c r="I50" s="316">
        <v>3762.3666666666668</v>
      </c>
      <c r="J50" s="316">
        <v>3796.6333333333332</v>
      </c>
      <c r="K50" s="316">
        <v>3855.4166666666665</v>
      </c>
      <c r="L50" s="303">
        <v>3737.85</v>
      </c>
      <c r="M50" s="303">
        <v>3644.8</v>
      </c>
      <c r="N50" s="318">
        <v>3028400</v>
      </c>
      <c r="O50" s="319">
        <v>-1.9109930686014121E-2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235.75</v>
      </c>
      <c r="E51" s="315">
        <v>230.38333333333333</v>
      </c>
      <c r="F51" s="316">
        <v>219.76666666666665</v>
      </c>
      <c r="G51" s="316">
        <v>203.78333333333333</v>
      </c>
      <c r="H51" s="316">
        <v>193.16666666666666</v>
      </c>
      <c r="I51" s="316">
        <v>246.36666666666665</v>
      </c>
      <c r="J51" s="316">
        <v>256.98333333333335</v>
      </c>
      <c r="K51" s="316">
        <v>272.96666666666664</v>
      </c>
      <c r="L51" s="303">
        <v>241</v>
      </c>
      <c r="M51" s="303">
        <v>214.4</v>
      </c>
      <c r="N51" s="318">
        <v>29643900</v>
      </c>
      <c r="O51" s="319">
        <v>-4.4331153718275519E-3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5058.25</v>
      </c>
      <c r="E52" s="315">
        <v>5046.8166666666666</v>
      </c>
      <c r="F52" s="316">
        <v>5026.4333333333334</v>
      </c>
      <c r="G52" s="316">
        <v>4994.6166666666668</v>
      </c>
      <c r="H52" s="316">
        <v>4974.2333333333336</v>
      </c>
      <c r="I52" s="316">
        <v>5078.6333333333332</v>
      </c>
      <c r="J52" s="316">
        <v>5099.0166666666664</v>
      </c>
      <c r="K52" s="316">
        <v>5130.833333333333</v>
      </c>
      <c r="L52" s="303">
        <v>5067.2</v>
      </c>
      <c r="M52" s="303">
        <v>5015</v>
      </c>
      <c r="N52" s="318">
        <v>3589375</v>
      </c>
      <c r="O52" s="319">
        <v>-2.7436271445440024E-3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2479</v>
      </c>
      <c r="E53" s="315">
        <v>2482.4</v>
      </c>
      <c r="F53" s="316">
        <v>2449.9</v>
      </c>
      <c r="G53" s="316">
        <v>2420.8000000000002</v>
      </c>
      <c r="H53" s="316">
        <v>2388.3000000000002</v>
      </c>
      <c r="I53" s="316">
        <v>2511.5</v>
      </c>
      <c r="J53" s="316">
        <v>2544</v>
      </c>
      <c r="K53" s="316">
        <v>2573.1</v>
      </c>
      <c r="L53" s="303">
        <v>2514.9</v>
      </c>
      <c r="M53" s="303">
        <v>2453.3000000000002</v>
      </c>
      <c r="N53" s="318">
        <v>2671550</v>
      </c>
      <c r="O53" s="319">
        <v>1.2737163327583919E-2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1346.9</v>
      </c>
      <c r="E54" s="315">
        <v>1352.55</v>
      </c>
      <c r="F54" s="316">
        <v>1334.35</v>
      </c>
      <c r="G54" s="316">
        <v>1321.8</v>
      </c>
      <c r="H54" s="316">
        <v>1303.5999999999999</v>
      </c>
      <c r="I54" s="316">
        <v>1365.1</v>
      </c>
      <c r="J54" s="316">
        <v>1383.3000000000002</v>
      </c>
      <c r="K54" s="316">
        <v>1395.85</v>
      </c>
      <c r="L54" s="303">
        <v>1370.75</v>
      </c>
      <c r="M54" s="303">
        <v>1340</v>
      </c>
      <c r="N54" s="318">
        <v>3378650</v>
      </c>
      <c r="O54" s="319">
        <v>0.12426793557833089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193.9</v>
      </c>
      <c r="E55" s="315">
        <v>195.20000000000002</v>
      </c>
      <c r="F55" s="316">
        <v>192.00000000000003</v>
      </c>
      <c r="G55" s="316">
        <v>190.10000000000002</v>
      </c>
      <c r="H55" s="316">
        <v>186.90000000000003</v>
      </c>
      <c r="I55" s="316">
        <v>197.10000000000002</v>
      </c>
      <c r="J55" s="316">
        <v>200.3</v>
      </c>
      <c r="K55" s="316">
        <v>202.20000000000002</v>
      </c>
      <c r="L55" s="303">
        <v>198.4</v>
      </c>
      <c r="M55" s="303">
        <v>193.3</v>
      </c>
      <c r="N55" s="318">
        <v>12376800</v>
      </c>
      <c r="O55" s="319">
        <v>2.4739195230998511E-2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67.849999999999994</v>
      </c>
      <c r="E56" s="315">
        <v>68.066666666666663</v>
      </c>
      <c r="F56" s="316">
        <v>67.48333333333332</v>
      </c>
      <c r="G56" s="316">
        <v>67.11666666666666</v>
      </c>
      <c r="H56" s="316">
        <v>66.533333333333317</v>
      </c>
      <c r="I56" s="316">
        <v>68.433333333333323</v>
      </c>
      <c r="J56" s="316">
        <v>69.016666666666666</v>
      </c>
      <c r="K56" s="316">
        <v>69.383333333333326</v>
      </c>
      <c r="L56" s="303">
        <v>68.650000000000006</v>
      </c>
      <c r="M56" s="303">
        <v>67.7</v>
      </c>
      <c r="N56" s="318">
        <v>103644500</v>
      </c>
      <c r="O56" s="319">
        <v>-1.7433096878897766E-3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124.95</v>
      </c>
      <c r="E57" s="315">
        <v>125.45</v>
      </c>
      <c r="F57" s="316">
        <v>123.80000000000001</v>
      </c>
      <c r="G57" s="316">
        <v>122.65</v>
      </c>
      <c r="H57" s="316">
        <v>121.00000000000001</v>
      </c>
      <c r="I57" s="316">
        <v>126.60000000000001</v>
      </c>
      <c r="J57" s="316">
        <v>128.25</v>
      </c>
      <c r="K57" s="316">
        <v>129.4</v>
      </c>
      <c r="L57" s="303">
        <v>127.1</v>
      </c>
      <c r="M57" s="303">
        <v>124.3</v>
      </c>
      <c r="N57" s="318">
        <v>27096200</v>
      </c>
      <c r="O57" s="319">
        <v>6.9845857418111751E-2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525.95000000000005</v>
      </c>
      <c r="E58" s="315">
        <v>525.81666666666661</v>
      </c>
      <c r="F58" s="316">
        <v>519.73333333333323</v>
      </c>
      <c r="G58" s="316">
        <v>513.51666666666665</v>
      </c>
      <c r="H58" s="316">
        <v>507.43333333333328</v>
      </c>
      <c r="I58" s="316">
        <v>532.03333333333319</v>
      </c>
      <c r="J58" s="316">
        <v>538.11666666666667</v>
      </c>
      <c r="K58" s="316">
        <v>544.33333333333314</v>
      </c>
      <c r="L58" s="303">
        <v>531.9</v>
      </c>
      <c r="M58" s="303">
        <v>519.6</v>
      </c>
      <c r="N58" s="318">
        <v>6760850</v>
      </c>
      <c r="O58" s="319">
        <v>-1.4912868632707774E-2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28.05</v>
      </c>
      <c r="E59" s="315">
        <v>28.416666666666668</v>
      </c>
      <c r="F59" s="316">
        <v>27.433333333333337</v>
      </c>
      <c r="G59" s="316">
        <v>26.81666666666667</v>
      </c>
      <c r="H59" s="316">
        <v>25.833333333333339</v>
      </c>
      <c r="I59" s="316">
        <v>29.033333333333335</v>
      </c>
      <c r="J59" s="316">
        <v>30.016666666666662</v>
      </c>
      <c r="K59" s="316">
        <v>30.633333333333333</v>
      </c>
      <c r="L59" s="303">
        <v>29.4</v>
      </c>
      <c r="M59" s="303">
        <v>27.8</v>
      </c>
      <c r="N59" s="318">
        <v>69705000</v>
      </c>
      <c r="O59" s="319">
        <v>-1.3689907672715695E-2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722.95</v>
      </c>
      <c r="E60" s="315">
        <v>724.65</v>
      </c>
      <c r="F60" s="316">
        <v>717.3</v>
      </c>
      <c r="G60" s="316">
        <v>711.65</v>
      </c>
      <c r="H60" s="316">
        <v>704.3</v>
      </c>
      <c r="I60" s="316">
        <v>730.3</v>
      </c>
      <c r="J60" s="316">
        <v>737.65000000000009</v>
      </c>
      <c r="K60" s="316">
        <v>743.3</v>
      </c>
      <c r="L60" s="303">
        <v>732</v>
      </c>
      <c r="M60" s="303">
        <v>719</v>
      </c>
      <c r="N60" s="318">
        <v>6586000</v>
      </c>
      <c r="O60" s="319">
        <v>8.4213749808605114E-3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1351.75</v>
      </c>
      <c r="E61" s="315">
        <v>1352.4333333333334</v>
      </c>
      <c r="F61" s="316">
        <v>1297.8666666666668</v>
      </c>
      <c r="G61" s="316">
        <v>1243.9833333333333</v>
      </c>
      <c r="H61" s="316">
        <v>1189.4166666666667</v>
      </c>
      <c r="I61" s="316">
        <v>1406.3166666666668</v>
      </c>
      <c r="J61" s="316">
        <v>1460.8833333333334</v>
      </c>
      <c r="K61" s="316">
        <v>1514.7666666666669</v>
      </c>
      <c r="L61" s="303">
        <v>1407</v>
      </c>
      <c r="M61" s="303">
        <v>1298.55</v>
      </c>
      <c r="N61" s="318">
        <v>1710800</v>
      </c>
      <c r="O61" s="319">
        <v>5.3221288515406161E-2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919.4</v>
      </c>
      <c r="E62" s="315">
        <v>920.61666666666679</v>
      </c>
      <c r="F62" s="316">
        <v>913.23333333333358</v>
      </c>
      <c r="G62" s="316">
        <v>907.06666666666683</v>
      </c>
      <c r="H62" s="316">
        <v>899.68333333333362</v>
      </c>
      <c r="I62" s="316">
        <v>926.78333333333353</v>
      </c>
      <c r="J62" s="316">
        <v>934.16666666666674</v>
      </c>
      <c r="K62" s="316">
        <v>940.33333333333348</v>
      </c>
      <c r="L62" s="303">
        <v>928</v>
      </c>
      <c r="M62" s="303">
        <v>914.45</v>
      </c>
      <c r="N62" s="318">
        <v>17446750</v>
      </c>
      <c r="O62" s="319">
        <v>1.0902153175252113E-3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901.25</v>
      </c>
      <c r="E63" s="315">
        <v>889.11666666666679</v>
      </c>
      <c r="F63" s="316">
        <v>874.3333333333336</v>
      </c>
      <c r="G63" s="316">
        <v>847.41666666666686</v>
      </c>
      <c r="H63" s="316">
        <v>832.63333333333367</v>
      </c>
      <c r="I63" s="316">
        <v>916.03333333333353</v>
      </c>
      <c r="J63" s="316">
        <v>930.81666666666683</v>
      </c>
      <c r="K63" s="316">
        <v>957.73333333333346</v>
      </c>
      <c r="L63" s="303">
        <v>903.9</v>
      </c>
      <c r="M63" s="303">
        <v>862.2</v>
      </c>
      <c r="N63" s="318">
        <v>4048000</v>
      </c>
      <c r="O63" s="319">
        <v>-2.6689107958643904E-2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887.05</v>
      </c>
      <c r="E64" s="315">
        <v>887.36666666666667</v>
      </c>
      <c r="F64" s="316">
        <v>879.73333333333335</v>
      </c>
      <c r="G64" s="316">
        <v>872.41666666666663</v>
      </c>
      <c r="H64" s="316">
        <v>864.7833333333333</v>
      </c>
      <c r="I64" s="316">
        <v>894.68333333333339</v>
      </c>
      <c r="J64" s="316">
        <v>902.31666666666683</v>
      </c>
      <c r="K64" s="316">
        <v>909.63333333333344</v>
      </c>
      <c r="L64" s="303">
        <v>895</v>
      </c>
      <c r="M64" s="303">
        <v>880.05</v>
      </c>
      <c r="N64" s="318">
        <v>19533500</v>
      </c>
      <c r="O64" s="319">
        <v>1.0403214234466925E-3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2427.1</v>
      </c>
      <c r="E65" s="315">
        <v>2414.0833333333335</v>
      </c>
      <c r="F65" s="316">
        <v>2381.166666666667</v>
      </c>
      <c r="G65" s="316">
        <v>2335.2333333333336</v>
      </c>
      <c r="H65" s="316">
        <v>2302.3166666666671</v>
      </c>
      <c r="I65" s="316">
        <v>2460.0166666666669</v>
      </c>
      <c r="J65" s="316">
        <v>2492.9333333333338</v>
      </c>
      <c r="K65" s="316">
        <v>2538.8666666666668</v>
      </c>
      <c r="L65" s="303">
        <v>2447</v>
      </c>
      <c r="M65" s="303">
        <v>2368.15</v>
      </c>
      <c r="N65" s="318">
        <v>22119000</v>
      </c>
      <c r="O65" s="319">
        <v>-1.845146173917674E-2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1416.65</v>
      </c>
      <c r="E66" s="315">
        <v>1412.05</v>
      </c>
      <c r="F66" s="316">
        <v>1401.1</v>
      </c>
      <c r="G66" s="316">
        <v>1385.55</v>
      </c>
      <c r="H66" s="316">
        <v>1374.6</v>
      </c>
      <c r="I66" s="316">
        <v>1427.6</v>
      </c>
      <c r="J66" s="316">
        <v>1438.5500000000002</v>
      </c>
      <c r="K66" s="316">
        <v>1454.1</v>
      </c>
      <c r="L66" s="303">
        <v>1423</v>
      </c>
      <c r="M66" s="303">
        <v>1396.5</v>
      </c>
      <c r="N66" s="318">
        <v>30853350</v>
      </c>
      <c r="O66" s="319">
        <v>-4.0650545541608234E-2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651.75</v>
      </c>
      <c r="E67" s="315">
        <v>653.08333333333337</v>
      </c>
      <c r="F67" s="316">
        <v>648.7166666666667</v>
      </c>
      <c r="G67" s="316">
        <v>645.68333333333328</v>
      </c>
      <c r="H67" s="316">
        <v>641.31666666666661</v>
      </c>
      <c r="I67" s="316">
        <v>656.11666666666679</v>
      </c>
      <c r="J67" s="316">
        <v>660.48333333333335</v>
      </c>
      <c r="K67" s="316">
        <v>663.51666666666688</v>
      </c>
      <c r="L67" s="303">
        <v>657.45</v>
      </c>
      <c r="M67" s="303">
        <v>650.04999999999995</v>
      </c>
      <c r="N67" s="318">
        <v>15782800</v>
      </c>
      <c r="O67" s="319">
        <v>3.4686666185908994E-2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3122.65</v>
      </c>
      <c r="E68" s="315">
        <v>3122.25</v>
      </c>
      <c r="F68" s="316">
        <v>3101.5</v>
      </c>
      <c r="G68" s="316">
        <v>3080.35</v>
      </c>
      <c r="H68" s="316">
        <v>3059.6</v>
      </c>
      <c r="I68" s="316">
        <v>3143.4</v>
      </c>
      <c r="J68" s="316">
        <v>3164.15</v>
      </c>
      <c r="K68" s="316">
        <v>3185.3</v>
      </c>
      <c r="L68" s="303">
        <v>3143</v>
      </c>
      <c r="M68" s="303">
        <v>3101.1</v>
      </c>
      <c r="N68" s="318">
        <v>4247700</v>
      </c>
      <c r="O68" s="319">
        <v>-2.3382535522140986E-2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251.75</v>
      </c>
      <c r="E69" s="315">
        <v>250.18333333333331</v>
      </c>
      <c r="F69" s="316">
        <v>248.11666666666662</v>
      </c>
      <c r="G69" s="316">
        <v>244.48333333333332</v>
      </c>
      <c r="H69" s="316">
        <v>242.41666666666663</v>
      </c>
      <c r="I69" s="316">
        <v>253.81666666666661</v>
      </c>
      <c r="J69" s="316">
        <v>255.88333333333327</v>
      </c>
      <c r="K69" s="316">
        <v>259.51666666666659</v>
      </c>
      <c r="L69" s="303">
        <v>252.25</v>
      </c>
      <c r="M69" s="303">
        <v>246.55</v>
      </c>
      <c r="N69" s="318">
        <v>26367600</v>
      </c>
      <c r="O69" s="319">
        <v>-6.6418273124898754E-3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231</v>
      </c>
      <c r="E70" s="315">
        <v>231.53333333333333</v>
      </c>
      <c r="F70" s="316">
        <v>228.06666666666666</v>
      </c>
      <c r="G70" s="316">
        <v>225.13333333333333</v>
      </c>
      <c r="H70" s="316">
        <v>221.66666666666666</v>
      </c>
      <c r="I70" s="316">
        <v>234.46666666666667</v>
      </c>
      <c r="J70" s="316">
        <v>237.93333333333331</v>
      </c>
      <c r="K70" s="316">
        <v>240.86666666666667</v>
      </c>
      <c r="L70" s="303">
        <v>235</v>
      </c>
      <c r="M70" s="303">
        <v>228.6</v>
      </c>
      <c r="N70" s="318">
        <v>32499900</v>
      </c>
      <c r="O70" s="319">
        <v>-4.1563818775380207E-2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2350.9499999999998</v>
      </c>
      <c r="E71" s="315">
        <v>2341.3833333333332</v>
      </c>
      <c r="F71" s="316">
        <v>2319.7666666666664</v>
      </c>
      <c r="G71" s="316">
        <v>2288.583333333333</v>
      </c>
      <c r="H71" s="316">
        <v>2266.9666666666662</v>
      </c>
      <c r="I71" s="316">
        <v>2372.5666666666666</v>
      </c>
      <c r="J71" s="316">
        <v>2394.1833333333334</v>
      </c>
      <c r="K71" s="316">
        <v>2425.3666666666668</v>
      </c>
      <c r="L71" s="303">
        <v>2363</v>
      </c>
      <c r="M71" s="303">
        <v>2310.1999999999998</v>
      </c>
      <c r="N71" s="318">
        <v>5739000</v>
      </c>
      <c r="O71" s="319">
        <v>9.7118125197930959E-3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207.15</v>
      </c>
      <c r="E72" s="315">
        <v>206.81666666666669</v>
      </c>
      <c r="F72" s="316">
        <v>194.83333333333337</v>
      </c>
      <c r="G72" s="316">
        <v>182.51666666666668</v>
      </c>
      <c r="H72" s="316">
        <v>170.53333333333336</v>
      </c>
      <c r="I72" s="316">
        <v>219.13333333333338</v>
      </c>
      <c r="J72" s="316">
        <v>231.11666666666667</v>
      </c>
      <c r="K72" s="316">
        <v>243.43333333333339</v>
      </c>
      <c r="L72" s="303">
        <v>218.8</v>
      </c>
      <c r="M72" s="303">
        <v>194.5</v>
      </c>
      <c r="N72" s="318">
        <v>26325200</v>
      </c>
      <c r="O72" s="319">
        <v>0.14540059347181009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514.35</v>
      </c>
      <c r="E73" s="315">
        <v>516.4666666666667</v>
      </c>
      <c r="F73" s="316">
        <v>509.98333333333335</v>
      </c>
      <c r="G73" s="316">
        <v>505.61666666666667</v>
      </c>
      <c r="H73" s="316">
        <v>499.13333333333333</v>
      </c>
      <c r="I73" s="316">
        <v>520.83333333333337</v>
      </c>
      <c r="J73" s="316">
        <v>527.31666666666672</v>
      </c>
      <c r="K73" s="316">
        <v>531.68333333333339</v>
      </c>
      <c r="L73" s="303">
        <v>522.95000000000005</v>
      </c>
      <c r="M73" s="303">
        <v>512.1</v>
      </c>
      <c r="N73" s="318">
        <v>102854125</v>
      </c>
      <c r="O73" s="319">
        <v>-2.274508779264214E-2</v>
      </c>
    </row>
    <row r="74" spans="1:15" ht="15">
      <c r="A74" s="276">
        <v>64</v>
      </c>
      <c r="B74" s="408" t="s">
        <v>57</v>
      </c>
      <c r="C74" t="s">
        <v>256</v>
      </c>
      <c r="D74" s="453">
        <v>1482.95</v>
      </c>
      <c r="E74" s="453">
        <v>1477.7</v>
      </c>
      <c r="F74" s="454">
        <v>1465.45</v>
      </c>
      <c r="G74" s="454">
        <v>1447.95</v>
      </c>
      <c r="H74" s="454">
        <v>1435.7</v>
      </c>
      <c r="I74" s="454">
        <v>1495.2</v>
      </c>
      <c r="J74" s="454">
        <v>1507.45</v>
      </c>
      <c r="K74" s="454">
        <v>1524.95</v>
      </c>
      <c r="L74" s="455">
        <v>1489.95</v>
      </c>
      <c r="M74" s="455">
        <v>1460.2</v>
      </c>
      <c r="N74" s="456">
        <v>585225</v>
      </c>
      <c r="O74" s="457">
        <v>-6.7704807041299928E-2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487.4</v>
      </c>
      <c r="E75" s="315">
        <v>485.61666666666662</v>
      </c>
      <c r="F75" s="316">
        <v>481.93333333333322</v>
      </c>
      <c r="G75" s="316">
        <v>476.46666666666658</v>
      </c>
      <c r="H75" s="316">
        <v>472.78333333333319</v>
      </c>
      <c r="I75" s="316">
        <v>491.08333333333326</v>
      </c>
      <c r="J75" s="316">
        <v>494.76666666666665</v>
      </c>
      <c r="K75" s="316">
        <v>500.23333333333329</v>
      </c>
      <c r="L75" s="303">
        <v>489.3</v>
      </c>
      <c r="M75" s="303">
        <v>480.15</v>
      </c>
      <c r="N75" s="318">
        <v>4297500</v>
      </c>
      <c r="O75" s="319">
        <v>3.1512605042016808E-3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10.050000000000001</v>
      </c>
      <c r="E76" s="315">
        <v>10.033333333333333</v>
      </c>
      <c r="F76" s="316">
        <v>9.8666666666666671</v>
      </c>
      <c r="G76" s="316">
        <v>9.6833333333333336</v>
      </c>
      <c r="H76" s="316">
        <v>9.5166666666666675</v>
      </c>
      <c r="I76" s="316">
        <v>10.216666666666667</v>
      </c>
      <c r="J76" s="316">
        <v>10.383333333333335</v>
      </c>
      <c r="K76" s="316">
        <v>10.566666666666666</v>
      </c>
      <c r="L76" s="303">
        <v>10.199999999999999</v>
      </c>
      <c r="M76" s="303">
        <v>9.85</v>
      </c>
      <c r="N76" s="318">
        <v>728560000</v>
      </c>
      <c r="O76" s="319">
        <v>1.3535884701528873E-2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37.700000000000003</v>
      </c>
      <c r="E77" s="315">
        <v>37.750000000000007</v>
      </c>
      <c r="F77" s="316">
        <v>37.400000000000013</v>
      </c>
      <c r="G77" s="316">
        <v>37.100000000000009</v>
      </c>
      <c r="H77" s="316">
        <v>36.750000000000014</v>
      </c>
      <c r="I77" s="316">
        <v>38.050000000000011</v>
      </c>
      <c r="J77" s="316">
        <v>38.400000000000006</v>
      </c>
      <c r="K77" s="316">
        <v>38.70000000000001</v>
      </c>
      <c r="L77" s="303">
        <v>38.1</v>
      </c>
      <c r="M77" s="303">
        <v>37.450000000000003</v>
      </c>
      <c r="N77" s="318">
        <v>152722000</v>
      </c>
      <c r="O77" s="319">
        <v>-4.7052996532937095E-3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489.4</v>
      </c>
      <c r="E78" s="315">
        <v>490.2833333333333</v>
      </c>
      <c r="F78" s="316">
        <v>485.56666666666661</v>
      </c>
      <c r="G78" s="316">
        <v>481.73333333333329</v>
      </c>
      <c r="H78" s="316">
        <v>477.01666666666659</v>
      </c>
      <c r="I78" s="316">
        <v>494.11666666666662</v>
      </c>
      <c r="J78" s="316">
        <v>498.83333333333331</v>
      </c>
      <c r="K78" s="316">
        <v>502.66666666666663</v>
      </c>
      <c r="L78" s="303">
        <v>495</v>
      </c>
      <c r="M78" s="303">
        <v>486.45</v>
      </c>
      <c r="N78" s="318">
        <v>6142125</v>
      </c>
      <c r="O78" s="319">
        <v>-8.4255842558425581E-2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1662.2</v>
      </c>
      <c r="E79" s="315">
        <v>1660.6833333333334</v>
      </c>
      <c r="F79" s="316">
        <v>1641.5166666666669</v>
      </c>
      <c r="G79" s="316">
        <v>1620.8333333333335</v>
      </c>
      <c r="H79" s="316">
        <v>1601.666666666667</v>
      </c>
      <c r="I79" s="316">
        <v>1681.3666666666668</v>
      </c>
      <c r="J79" s="316">
        <v>1700.5333333333333</v>
      </c>
      <c r="K79" s="316">
        <v>1721.2166666666667</v>
      </c>
      <c r="L79" s="303">
        <v>1679.85</v>
      </c>
      <c r="M79" s="303">
        <v>1640</v>
      </c>
      <c r="N79" s="318">
        <v>3035500</v>
      </c>
      <c r="O79" s="319">
        <v>1.1327669498584041E-2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925.05</v>
      </c>
      <c r="E80" s="315">
        <v>928.13333333333321</v>
      </c>
      <c r="F80" s="316">
        <v>915.71666666666647</v>
      </c>
      <c r="G80" s="316">
        <v>906.38333333333321</v>
      </c>
      <c r="H80" s="316">
        <v>893.96666666666647</v>
      </c>
      <c r="I80" s="316">
        <v>937.46666666666647</v>
      </c>
      <c r="J80" s="316">
        <v>949.88333333333321</v>
      </c>
      <c r="K80" s="316">
        <v>959.21666666666647</v>
      </c>
      <c r="L80" s="303">
        <v>940.55</v>
      </c>
      <c r="M80" s="303">
        <v>918.8</v>
      </c>
      <c r="N80" s="318">
        <v>17039000</v>
      </c>
      <c r="O80" s="319">
        <v>3.1166787702735416E-2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246.35</v>
      </c>
      <c r="E81" s="315">
        <v>246.61666666666667</v>
      </c>
      <c r="F81" s="316">
        <v>244.23333333333335</v>
      </c>
      <c r="G81" s="316">
        <v>242.11666666666667</v>
      </c>
      <c r="H81" s="316">
        <v>239.73333333333335</v>
      </c>
      <c r="I81" s="316">
        <v>248.73333333333335</v>
      </c>
      <c r="J81" s="316">
        <v>251.11666666666667</v>
      </c>
      <c r="K81" s="316">
        <v>253.23333333333335</v>
      </c>
      <c r="L81" s="303">
        <v>249</v>
      </c>
      <c r="M81" s="303">
        <v>244.5</v>
      </c>
      <c r="N81" s="318">
        <v>10054800</v>
      </c>
      <c r="O81" s="319">
        <v>-1.8316019682886823E-2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1167.55</v>
      </c>
      <c r="E82" s="315">
        <v>1164.6166666666666</v>
      </c>
      <c r="F82" s="316">
        <v>1158.6333333333332</v>
      </c>
      <c r="G82" s="316">
        <v>1149.7166666666667</v>
      </c>
      <c r="H82" s="316">
        <v>1143.7333333333333</v>
      </c>
      <c r="I82" s="316">
        <v>1173.5333333333331</v>
      </c>
      <c r="J82" s="316">
        <v>1179.5166666666662</v>
      </c>
      <c r="K82" s="316">
        <v>1188.4333333333329</v>
      </c>
      <c r="L82" s="303">
        <v>1170.5999999999999</v>
      </c>
      <c r="M82" s="303">
        <v>1155.7</v>
      </c>
      <c r="N82" s="318">
        <v>39777600</v>
      </c>
      <c r="O82" s="319">
        <v>2.9089441495141411E-2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96.55</v>
      </c>
      <c r="E83" s="315">
        <v>96.783333333333346</v>
      </c>
      <c r="F83" s="316">
        <v>95.766666666666694</v>
      </c>
      <c r="G83" s="316">
        <v>94.983333333333348</v>
      </c>
      <c r="H83" s="316">
        <v>93.966666666666697</v>
      </c>
      <c r="I83" s="316">
        <v>97.566666666666691</v>
      </c>
      <c r="J83" s="316">
        <v>98.583333333333343</v>
      </c>
      <c r="K83" s="316">
        <v>99.366666666666688</v>
      </c>
      <c r="L83" s="303">
        <v>97.8</v>
      </c>
      <c r="M83" s="303">
        <v>96</v>
      </c>
      <c r="N83" s="318">
        <v>56263800</v>
      </c>
      <c r="O83" s="319">
        <v>-1.0577628184499159E-2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214.9</v>
      </c>
      <c r="E84" s="315">
        <v>215</v>
      </c>
      <c r="F84" s="316">
        <v>214</v>
      </c>
      <c r="G84" s="316">
        <v>213.1</v>
      </c>
      <c r="H84" s="316">
        <v>212.1</v>
      </c>
      <c r="I84" s="316">
        <v>215.9</v>
      </c>
      <c r="J84" s="316">
        <v>216.9</v>
      </c>
      <c r="K84" s="316">
        <v>217.8</v>
      </c>
      <c r="L84" s="303">
        <v>216</v>
      </c>
      <c r="M84" s="303">
        <v>214.1</v>
      </c>
      <c r="N84" s="318">
        <v>88492800</v>
      </c>
      <c r="O84" s="319">
        <v>-3.3347315436241608E-2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285.60000000000002</v>
      </c>
      <c r="E85" s="315">
        <v>282.41666666666669</v>
      </c>
      <c r="F85" s="316">
        <v>277.03333333333336</v>
      </c>
      <c r="G85" s="316">
        <v>268.4666666666667</v>
      </c>
      <c r="H85" s="316">
        <v>263.08333333333337</v>
      </c>
      <c r="I85" s="316">
        <v>290.98333333333335</v>
      </c>
      <c r="J85" s="316">
        <v>296.36666666666667</v>
      </c>
      <c r="K85" s="316">
        <v>304.93333333333334</v>
      </c>
      <c r="L85" s="303">
        <v>287.8</v>
      </c>
      <c r="M85" s="303">
        <v>273.85000000000002</v>
      </c>
      <c r="N85" s="318">
        <v>24755000</v>
      </c>
      <c r="O85" s="319">
        <v>-4.1803754596477644E-2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371.3</v>
      </c>
      <c r="E86" s="315">
        <v>369.93333333333334</v>
      </c>
      <c r="F86" s="316">
        <v>366.36666666666667</v>
      </c>
      <c r="G86" s="316">
        <v>361.43333333333334</v>
      </c>
      <c r="H86" s="316">
        <v>357.86666666666667</v>
      </c>
      <c r="I86" s="316">
        <v>374.86666666666667</v>
      </c>
      <c r="J86" s="316">
        <v>378.43333333333339</v>
      </c>
      <c r="K86" s="316">
        <v>383.36666666666667</v>
      </c>
      <c r="L86" s="303">
        <v>373.5</v>
      </c>
      <c r="M86" s="303">
        <v>365</v>
      </c>
      <c r="N86" s="318">
        <v>36768600</v>
      </c>
      <c r="O86" s="319">
        <v>-1.6466849631662575E-2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2686.95</v>
      </c>
      <c r="E87" s="315">
        <v>2658.8333333333335</v>
      </c>
      <c r="F87" s="316">
        <v>2612.9666666666672</v>
      </c>
      <c r="G87" s="316">
        <v>2538.9833333333336</v>
      </c>
      <c r="H87" s="316">
        <v>2493.1166666666672</v>
      </c>
      <c r="I87" s="316">
        <v>2732.8166666666671</v>
      </c>
      <c r="J87" s="316">
        <v>2778.6833333333329</v>
      </c>
      <c r="K87" s="316">
        <v>2852.666666666667</v>
      </c>
      <c r="L87" s="303">
        <v>2704.7</v>
      </c>
      <c r="M87" s="303">
        <v>2584.85</v>
      </c>
      <c r="N87" s="318">
        <v>1734500</v>
      </c>
      <c r="O87" s="319">
        <v>3.0600118835412953E-2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1951</v>
      </c>
      <c r="E88" s="315">
        <v>1949.5666666666666</v>
      </c>
      <c r="F88" s="316">
        <v>1936.8833333333332</v>
      </c>
      <c r="G88" s="316">
        <v>1922.7666666666667</v>
      </c>
      <c r="H88" s="316">
        <v>1910.0833333333333</v>
      </c>
      <c r="I88" s="316">
        <v>1963.6833333333332</v>
      </c>
      <c r="J88" s="316">
        <v>1976.3666666666666</v>
      </c>
      <c r="K88" s="316">
        <v>1990.4833333333331</v>
      </c>
      <c r="L88" s="303">
        <v>1962.25</v>
      </c>
      <c r="M88" s="303">
        <v>1935.45</v>
      </c>
      <c r="N88" s="318">
        <v>24623200</v>
      </c>
      <c r="O88" s="319">
        <v>-3.3231774350598361E-2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92.75</v>
      </c>
      <c r="E89" s="315">
        <v>93.566666666666663</v>
      </c>
      <c r="F89" s="316">
        <v>91.633333333333326</v>
      </c>
      <c r="G89" s="316">
        <v>90.516666666666666</v>
      </c>
      <c r="H89" s="316">
        <v>88.583333333333329</v>
      </c>
      <c r="I89" s="316">
        <v>94.683333333333323</v>
      </c>
      <c r="J89" s="316">
        <v>96.61666666666666</v>
      </c>
      <c r="K89" s="316">
        <v>97.73333333333332</v>
      </c>
      <c r="L89" s="303">
        <v>95.5</v>
      </c>
      <c r="M89" s="303">
        <v>92.45</v>
      </c>
      <c r="N89" s="318">
        <v>26537100</v>
      </c>
      <c r="O89" s="319">
        <v>-2.1565518767052577E-2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379.9</v>
      </c>
      <c r="E90" s="315">
        <v>380.31666666666666</v>
      </c>
      <c r="F90" s="316">
        <v>371.13333333333333</v>
      </c>
      <c r="G90" s="316">
        <v>362.36666666666667</v>
      </c>
      <c r="H90" s="316">
        <v>353.18333333333334</v>
      </c>
      <c r="I90" s="316">
        <v>389.08333333333331</v>
      </c>
      <c r="J90" s="316">
        <v>398.26666666666659</v>
      </c>
      <c r="K90" s="316">
        <v>407.0333333333333</v>
      </c>
      <c r="L90" s="303">
        <v>389.5</v>
      </c>
      <c r="M90" s="303">
        <v>371.55</v>
      </c>
      <c r="N90" s="318">
        <v>8722000</v>
      </c>
      <c r="O90" s="319">
        <v>-4.6150481189851267E-2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1270.2</v>
      </c>
      <c r="E91" s="315">
        <v>1266.0666666666666</v>
      </c>
      <c r="F91" s="316">
        <v>1252.1333333333332</v>
      </c>
      <c r="G91" s="316">
        <v>1234.0666666666666</v>
      </c>
      <c r="H91" s="316">
        <v>1220.1333333333332</v>
      </c>
      <c r="I91" s="316">
        <v>1284.1333333333332</v>
      </c>
      <c r="J91" s="316">
        <v>1298.0666666666666</v>
      </c>
      <c r="K91" s="316">
        <v>1316.1333333333332</v>
      </c>
      <c r="L91" s="303">
        <v>1280</v>
      </c>
      <c r="M91" s="303">
        <v>1248</v>
      </c>
      <c r="N91" s="318">
        <v>15591775</v>
      </c>
      <c r="O91" s="319">
        <v>2.9581412855425981E-2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963</v>
      </c>
      <c r="E92" s="315">
        <v>958.54999999999984</v>
      </c>
      <c r="F92" s="316">
        <v>949.74999999999966</v>
      </c>
      <c r="G92" s="316">
        <v>936.49999999999977</v>
      </c>
      <c r="H92" s="316">
        <v>927.69999999999959</v>
      </c>
      <c r="I92" s="316">
        <v>971.79999999999973</v>
      </c>
      <c r="J92" s="316">
        <v>980.59999999999991</v>
      </c>
      <c r="K92" s="316">
        <v>993.8499999999998</v>
      </c>
      <c r="L92" s="303">
        <v>967.35</v>
      </c>
      <c r="M92" s="303">
        <v>945.3</v>
      </c>
      <c r="N92" s="318">
        <v>9800500</v>
      </c>
      <c r="O92" s="319">
        <v>-3.4338358458961472E-2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732.95</v>
      </c>
      <c r="E93" s="315">
        <v>735.98333333333323</v>
      </c>
      <c r="F93" s="316">
        <v>724.96666666666647</v>
      </c>
      <c r="G93" s="316">
        <v>716.98333333333323</v>
      </c>
      <c r="H93" s="316">
        <v>705.96666666666647</v>
      </c>
      <c r="I93" s="316">
        <v>743.96666666666647</v>
      </c>
      <c r="J93" s="316">
        <v>754.98333333333312</v>
      </c>
      <c r="K93" s="316">
        <v>762.96666666666647</v>
      </c>
      <c r="L93" s="303">
        <v>747</v>
      </c>
      <c r="M93" s="303">
        <v>728</v>
      </c>
      <c r="N93" s="318">
        <v>15337000</v>
      </c>
      <c r="O93" s="319">
        <v>1.8259837487446363E-4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181.7</v>
      </c>
      <c r="E94" s="315">
        <v>181.26666666666665</v>
      </c>
      <c r="F94" s="316">
        <v>178.3833333333333</v>
      </c>
      <c r="G94" s="316">
        <v>175.06666666666663</v>
      </c>
      <c r="H94" s="316">
        <v>172.18333333333328</v>
      </c>
      <c r="I94" s="316">
        <v>184.58333333333331</v>
      </c>
      <c r="J94" s="316">
        <v>187.46666666666664</v>
      </c>
      <c r="K94" s="316">
        <v>190.78333333333333</v>
      </c>
      <c r="L94" s="303">
        <v>184.15</v>
      </c>
      <c r="M94" s="303">
        <v>177.95</v>
      </c>
      <c r="N94" s="318">
        <v>15668228</v>
      </c>
      <c r="O94" s="319">
        <v>-2.0988579699292659E-2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174.6</v>
      </c>
      <c r="E95" s="315">
        <v>175.48333333333335</v>
      </c>
      <c r="F95" s="316">
        <v>173.16666666666669</v>
      </c>
      <c r="G95" s="316">
        <v>171.73333333333335</v>
      </c>
      <c r="H95" s="316">
        <v>169.41666666666669</v>
      </c>
      <c r="I95" s="316">
        <v>176.91666666666669</v>
      </c>
      <c r="J95" s="316">
        <v>179.23333333333335</v>
      </c>
      <c r="K95" s="316">
        <v>180.66666666666669</v>
      </c>
      <c r="L95" s="303">
        <v>177.8</v>
      </c>
      <c r="M95" s="303">
        <v>174.05</v>
      </c>
      <c r="N95" s="318">
        <v>20394000</v>
      </c>
      <c r="O95" s="319">
        <v>4.7134935304990758E-2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413.65</v>
      </c>
      <c r="E96" s="315">
        <v>414.41666666666669</v>
      </c>
      <c r="F96" s="316">
        <v>411.33333333333337</v>
      </c>
      <c r="G96" s="316">
        <v>409.01666666666671</v>
      </c>
      <c r="H96" s="316">
        <v>405.93333333333339</v>
      </c>
      <c r="I96" s="316">
        <v>416.73333333333335</v>
      </c>
      <c r="J96" s="316">
        <v>419.81666666666672</v>
      </c>
      <c r="K96" s="316">
        <v>422.13333333333333</v>
      </c>
      <c r="L96" s="303">
        <v>417.5</v>
      </c>
      <c r="M96" s="303">
        <v>412.1</v>
      </c>
      <c r="N96" s="318">
        <v>9932000</v>
      </c>
      <c r="O96" s="319">
        <v>-4.536716647443291E-2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7816.55</v>
      </c>
      <c r="E97" s="315">
        <v>7841.416666666667</v>
      </c>
      <c r="F97" s="316">
        <v>7756.1833333333343</v>
      </c>
      <c r="G97" s="316">
        <v>7695.8166666666675</v>
      </c>
      <c r="H97" s="316">
        <v>7610.5833333333348</v>
      </c>
      <c r="I97" s="316">
        <v>7901.7833333333338</v>
      </c>
      <c r="J97" s="316">
        <v>7987.0166666666655</v>
      </c>
      <c r="K97" s="316">
        <v>8047.3833333333332</v>
      </c>
      <c r="L97" s="303">
        <v>7926.65</v>
      </c>
      <c r="M97" s="303">
        <v>7781.05</v>
      </c>
      <c r="N97" s="318">
        <v>2690800</v>
      </c>
      <c r="O97" s="319">
        <v>1.2873597831815102E-2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595.25</v>
      </c>
      <c r="E98" s="315">
        <v>596.4666666666667</v>
      </c>
      <c r="F98" s="316">
        <v>591.43333333333339</v>
      </c>
      <c r="G98" s="316">
        <v>587.61666666666667</v>
      </c>
      <c r="H98" s="316">
        <v>582.58333333333337</v>
      </c>
      <c r="I98" s="316">
        <v>600.28333333333342</v>
      </c>
      <c r="J98" s="316">
        <v>605.31666666666672</v>
      </c>
      <c r="K98" s="316">
        <v>609.13333333333344</v>
      </c>
      <c r="L98" s="303">
        <v>601.5</v>
      </c>
      <c r="M98" s="303">
        <v>592.65</v>
      </c>
      <c r="N98" s="318">
        <v>12101250</v>
      </c>
      <c r="O98" s="319">
        <v>-1.8054569428948168E-2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644</v>
      </c>
      <c r="E99" s="315">
        <v>647</v>
      </c>
      <c r="F99" s="316">
        <v>634.29999999999995</v>
      </c>
      <c r="G99" s="316">
        <v>624.59999999999991</v>
      </c>
      <c r="H99" s="316">
        <v>611.89999999999986</v>
      </c>
      <c r="I99" s="316">
        <v>656.7</v>
      </c>
      <c r="J99" s="316">
        <v>669.40000000000009</v>
      </c>
      <c r="K99" s="316">
        <v>679.10000000000014</v>
      </c>
      <c r="L99" s="303">
        <v>659.7</v>
      </c>
      <c r="M99" s="303">
        <v>637.29999999999995</v>
      </c>
      <c r="N99" s="318">
        <v>7376200</v>
      </c>
      <c r="O99" s="319">
        <v>0.17255631328786938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1067.3</v>
      </c>
      <c r="E100" s="315">
        <v>1065.4333333333334</v>
      </c>
      <c r="F100" s="316">
        <v>1056.1166666666668</v>
      </c>
      <c r="G100" s="316">
        <v>1044.9333333333334</v>
      </c>
      <c r="H100" s="316">
        <v>1035.6166666666668</v>
      </c>
      <c r="I100" s="316">
        <v>1076.6166666666668</v>
      </c>
      <c r="J100" s="316">
        <v>1085.9333333333334</v>
      </c>
      <c r="K100" s="316">
        <v>1097.1166666666668</v>
      </c>
      <c r="L100" s="303">
        <v>1074.75</v>
      </c>
      <c r="M100" s="303">
        <v>1054.25</v>
      </c>
      <c r="N100" s="318">
        <v>1345200</v>
      </c>
      <c r="O100" s="319">
        <v>-2.2251891410769915E-3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1464.8</v>
      </c>
      <c r="E101" s="315">
        <v>1470.6000000000001</v>
      </c>
      <c r="F101" s="316">
        <v>1454.2000000000003</v>
      </c>
      <c r="G101" s="316">
        <v>1443.6000000000001</v>
      </c>
      <c r="H101" s="316">
        <v>1427.2000000000003</v>
      </c>
      <c r="I101" s="316">
        <v>1481.2000000000003</v>
      </c>
      <c r="J101" s="316">
        <v>1497.6000000000004</v>
      </c>
      <c r="K101" s="316">
        <v>1508.2000000000003</v>
      </c>
      <c r="L101" s="303">
        <v>1487</v>
      </c>
      <c r="M101" s="303">
        <v>1460</v>
      </c>
      <c r="N101" s="318">
        <v>1416800</v>
      </c>
      <c r="O101" s="319">
        <v>-8.805355303810504E-2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157.44999999999999</v>
      </c>
      <c r="E102" s="315">
        <v>157.6</v>
      </c>
      <c r="F102" s="316">
        <v>155.89999999999998</v>
      </c>
      <c r="G102" s="316">
        <v>154.35</v>
      </c>
      <c r="H102" s="316">
        <v>152.64999999999998</v>
      </c>
      <c r="I102" s="316">
        <v>159.14999999999998</v>
      </c>
      <c r="J102" s="316">
        <v>160.84999999999997</v>
      </c>
      <c r="K102" s="316">
        <v>162.39999999999998</v>
      </c>
      <c r="L102" s="303">
        <v>159.30000000000001</v>
      </c>
      <c r="M102" s="303">
        <v>156.05000000000001</v>
      </c>
      <c r="N102" s="318">
        <v>24521000</v>
      </c>
      <c r="O102" s="319">
        <v>-5.3243243243243241E-2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78903.649999999994</v>
      </c>
      <c r="E103" s="315">
        <v>78606.2</v>
      </c>
      <c r="F103" s="316">
        <v>77712.399999999994</v>
      </c>
      <c r="G103" s="316">
        <v>76521.149999999994</v>
      </c>
      <c r="H103" s="316">
        <v>75627.349999999991</v>
      </c>
      <c r="I103" s="316">
        <v>79797.45</v>
      </c>
      <c r="J103" s="316">
        <v>80691.250000000015</v>
      </c>
      <c r="K103" s="316">
        <v>81882.5</v>
      </c>
      <c r="L103" s="303">
        <v>79500</v>
      </c>
      <c r="M103" s="303">
        <v>77414.95</v>
      </c>
      <c r="N103" s="318">
        <v>59130</v>
      </c>
      <c r="O103" s="319">
        <v>-1.0376569037656904E-2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1222.5</v>
      </c>
      <c r="E104" s="315">
        <v>1223.7</v>
      </c>
      <c r="F104" s="316">
        <v>1211.25</v>
      </c>
      <c r="G104" s="316">
        <v>1200</v>
      </c>
      <c r="H104" s="316">
        <v>1187.55</v>
      </c>
      <c r="I104" s="316">
        <v>1234.95</v>
      </c>
      <c r="J104" s="316">
        <v>1247.4000000000003</v>
      </c>
      <c r="K104" s="316">
        <v>1258.6500000000001</v>
      </c>
      <c r="L104" s="303">
        <v>1236.1500000000001</v>
      </c>
      <c r="M104" s="303">
        <v>1212.45</v>
      </c>
      <c r="N104" s="318">
        <v>4888500</v>
      </c>
      <c r="O104" s="319">
        <v>-1.6596258298129149E-2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44.55</v>
      </c>
      <c r="E105" s="315">
        <v>44.166666666666664</v>
      </c>
      <c r="F105" s="316">
        <v>43.533333333333331</v>
      </c>
      <c r="G105" s="316">
        <v>42.516666666666666</v>
      </c>
      <c r="H105" s="316">
        <v>41.883333333333333</v>
      </c>
      <c r="I105" s="316">
        <v>45.18333333333333</v>
      </c>
      <c r="J105" s="316">
        <v>45.81666666666667</v>
      </c>
      <c r="K105" s="316">
        <v>46.833333333333329</v>
      </c>
      <c r="L105" s="303">
        <v>44.8</v>
      </c>
      <c r="M105" s="303">
        <v>43.15</v>
      </c>
      <c r="N105" s="318">
        <v>58667000</v>
      </c>
      <c r="O105" s="319">
        <v>6.7759900990099015E-2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4617.8500000000004</v>
      </c>
      <c r="E106" s="315">
        <v>4644.916666666667</v>
      </c>
      <c r="F106" s="316">
        <v>4579.9333333333343</v>
      </c>
      <c r="G106" s="316">
        <v>4542.0166666666673</v>
      </c>
      <c r="H106" s="316">
        <v>4477.0333333333347</v>
      </c>
      <c r="I106" s="316">
        <v>4682.8333333333339</v>
      </c>
      <c r="J106" s="316">
        <v>4747.8166666666657</v>
      </c>
      <c r="K106" s="316">
        <v>4785.7333333333336</v>
      </c>
      <c r="L106" s="303">
        <v>4709.8999999999996</v>
      </c>
      <c r="M106" s="303">
        <v>4607</v>
      </c>
      <c r="N106" s="318">
        <v>880250</v>
      </c>
      <c r="O106" s="319">
        <v>-3.5078103590024667E-2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18372.75</v>
      </c>
      <c r="E107" s="315">
        <v>18480.2</v>
      </c>
      <c r="F107" s="316">
        <v>18189.400000000001</v>
      </c>
      <c r="G107" s="316">
        <v>18006.05</v>
      </c>
      <c r="H107" s="316">
        <v>17715.25</v>
      </c>
      <c r="I107" s="316">
        <v>18663.550000000003</v>
      </c>
      <c r="J107" s="316">
        <v>18954.349999999999</v>
      </c>
      <c r="K107" s="316">
        <v>19137.700000000004</v>
      </c>
      <c r="L107" s="303">
        <v>18771</v>
      </c>
      <c r="M107" s="303">
        <v>18296.849999999999</v>
      </c>
      <c r="N107" s="318">
        <v>346350</v>
      </c>
      <c r="O107" s="319">
        <v>7.2233458537994801E-4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115.2</v>
      </c>
      <c r="E108" s="315">
        <v>116.81666666666668</v>
      </c>
      <c r="F108" s="316">
        <v>112.78333333333336</v>
      </c>
      <c r="G108" s="316">
        <v>110.36666666666669</v>
      </c>
      <c r="H108" s="316">
        <v>106.33333333333337</v>
      </c>
      <c r="I108" s="316">
        <v>119.23333333333335</v>
      </c>
      <c r="J108" s="316">
        <v>123.26666666666668</v>
      </c>
      <c r="K108" s="316">
        <v>125.68333333333334</v>
      </c>
      <c r="L108" s="303">
        <v>120.85</v>
      </c>
      <c r="M108" s="303">
        <v>114.4</v>
      </c>
      <c r="N108" s="318">
        <v>39503200</v>
      </c>
      <c r="O108" s="319">
        <v>0.11014874788175485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105.35</v>
      </c>
      <c r="E109" s="315">
        <v>105.83333333333333</v>
      </c>
      <c r="F109" s="316">
        <v>104.51666666666665</v>
      </c>
      <c r="G109" s="316">
        <v>103.68333333333332</v>
      </c>
      <c r="H109" s="316">
        <v>102.36666666666665</v>
      </c>
      <c r="I109" s="316">
        <v>106.66666666666666</v>
      </c>
      <c r="J109" s="316">
        <v>107.98333333333335</v>
      </c>
      <c r="K109" s="316">
        <v>108.81666666666666</v>
      </c>
      <c r="L109" s="303">
        <v>107.15</v>
      </c>
      <c r="M109" s="303">
        <v>105</v>
      </c>
      <c r="N109" s="318">
        <v>66091500</v>
      </c>
      <c r="O109" s="319">
        <v>-1.545385072599134E-2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103.05</v>
      </c>
      <c r="E110" s="315">
        <v>102.5</v>
      </c>
      <c r="F110" s="316">
        <v>101.4</v>
      </c>
      <c r="G110" s="316">
        <v>99.75</v>
      </c>
      <c r="H110" s="316">
        <v>98.65</v>
      </c>
      <c r="I110" s="316">
        <v>104.15</v>
      </c>
      <c r="J110" s="316">
        <v>105.25</v>
      </c>
      <c r="K110" s="316">
        <v>106.9</v>
      </c>
      <c r="L110" s="303">
        <v>103.6</v>
      </c>
      <c r="M110" s="303">
        <v>100.85</v>
      </c>
      <c r="N110" s="318">
        <v>45322200</v>
      </c>
      <c r="O110" s="319">
        <v>-9.757738896366084E-3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25913.95</v>
      </c>
      <c r="E111" s="315">
        <v>25509.833333333332</v>
      </c>
      <c r="F111" s="316">
        <v>24994.366666666665</v>
      </c>
      <c r="G111" s="316">
        <v>24074.783333333333</v>
      </c>
      <c r="H111" s="316">
        <v>23559.316666666666</v>
      </c>
      <c r="I111" s="316">
        <v>26429.416666666664</v>
      </c>
      <c r="J111" s="316">
        <v>26944.883333333331</v>
      </c>
      <c r="K111" s="316">
        <v>27864.466666666664</v>
      </c>
      <c r="L111" s="303">
        <v>26025.3</v>
      </c>
      <c r="M111" s="303">
        <v>24590.25</v>
      </c>
      <c r="N111" s="318">
        <v>77400</v>
      </c>
      <c r="O111" s="319">
        <v>-3.007518796992481E-2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1464.25</v>
      </c>
      <c r="E112" s="315">
        <v>1457.05</v>
      </c>
      <c r="F112" s="316">
        <v>1440.25</v>
      </c>
      <c r="G112" s="316">
        <v>1416.25</v>
      </c>
      <c r="H112" s="316">
        <v>1399.45</v>
      </c>
      <c r="I112" s="316">
        <v>1481.05</v>
      </c>
      <c r="J112" s="316">
        <v>1497.8499999999997</v>
      </c>
      <c r="K112" s="316">
        <v>1521.85</v>
      </c>
      <c r="L112" s="303">
        <v>1473.85</v>
      </c>
      <c r="M112" s="303">
        <v>1433.05</v>
      </c>
      <c r="N112" s="318">
        <v>4082100</v>
      </c>
      <c r="O112" s="319">
        <v>6.5307880005741351E-2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264.75</v>
      </c>
      <c r="E113" s="315">
        <v>266.3</v>
      </c>
      <c r="F113" s="316">
        <v>262.35000000000002</v>
      </c>
      <c r="G113" s="316">
        <v>259.95</v>
      </c>
      <c r="H113" s="316">
        <v>256</v>
      </c>
      <c r="I113" s="316">
        <v>268.70000000000005</v>
      </c>
      <c r="J113" s="316">
        <v>272.64999999999998</v>
      </c>
      <c r="K113" s="316">
        <v>275.05000000000007</v>
      </c>
      <c r="L113" s="303">
        <v>270.25</v>
      </c>
      <c r="M113" s="303">
        <v>263.89999999999998</v>
      </c>
      <c r="N113" s="318">
        <v>12666000</v>
      </c>
      <c r="O113" s="319">
        <v>-2.9425287356321838E-2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120.6</v>
      </c>
      <c r="E114" s="315">
        <v>121.33333333333333</v>
      </c>
      <c r="F114" s="316">
        <v>119.16666666666666</v>
      </c>
      <c r="G114" s="316">
        <v>117.73333333333333</v>
      </c>
      <c r="H114" s="316">
        <v>115.56666666666666</v>
      </c>
      <c r="I114" s="316">
        <v>122.76666666666665</v>
      </c>
      <c r="J114" s="316">
        <v>124.93333333333331</v>
      </c>
      <c r="K114" s="316">
        <v>126.36666666666665</v>
      </c>
      <c r="L114" s="303">
        <v>123.5</v>
      </c>
      <c r="M114" s="303">
        <v>119.9</v>
      </c>
      <c r="N114" s="318">
        <v>26170200</v>
      </c>
      <c r="O114" s="319">
        <v>1.3445378151260505E-2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1633.8</v>
      </c>
      <c r="E115" s="315">
        <v>1634.9166666666667</v>
      </c>
      <c r="F115" s="316">
        <v>1625.7333333333336</v>
      </c>
      <c r="G115" s="316">
        <v>1617.6666666666667</v>
      </c>
      <c r="H115" s="316">
        <v>1608.4833333333336</v>
      </c>
      <c r="I115" s="316">
        <v>1642.9833333333336</v>
      </c>
      <c r="J115" s="316">
        <v>1652.1666666666665</v>
      </c>
      <c r="K115" s="316">
        <v>1660.2333333333336</v>
      </c>
      <c r="L115" s="303">
        <v>1644.1</v>
      </c>
      <c r="M115" s="303">
        <v>1626.85</v>
      </c>
      <c r="N115" s="318">
        <v>3317000</v>
      </c>
      <c r="O115" s="319">
        <v>1.9204178829313259E-2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35.35</v>
      </c>
      <c r="E116" s="315">
        <v>36.283333333333331</v>
      </c>
      <c r="F116" s="316">
        <v>34.066666666666663</v>
      </c>
      <c r="G116" s="316">
        <v>32.783333333333331</v>
      </c>
      <c r="H116" s="316">
        <v>30.566666666666663</v>
      </c>
      <c r="I116" s="316">
        <v>37.566666666666663</v>
      </c>
      <c r="J116" s="316">
        <v>39.783333333333331</v>
      </c>
      <c r="K116" s="316">
        <v>41.066666666666663</v>
      </c>
      <c r="L116" s="303">
        <v>38.5</v>
      </c>
      <c r="M116" s="303">
        <v>35</v>
      </c>
      <c r="N116" s="318">
        <v>223524000</v>
      </c>
      <c r="O116" s="319">
        <v>1.1316421895861148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192.15</v>
      </c>
      <c r="E117" s="315">
        <v>191.11666666666665</v>
      </c>
      <c r="F117" s="316">
        <v>189.48333333333329</v>
      </c>
      <c r="G117" s="316">
        <v>186.81666666666663</v>
      </c>
      <c r="H117" s="316">
        <v>185.18333333333328</v>
      </c>
      <c r="I117" s="316">
        <v>193.7833333333333</v>
      </c>
      <c r="J117" s="316">
        <v>195.41666666666669</v>
      </c>
      <c r="K117" s="316">
        <v>198.08333333333331</v>
      </c>
      <c r="L117" s="303">
        <v>192.75</v>
      </c>
      <c r="M117" s="303">
        <v>188.45</v>
      </c>
      <c r="N117" s="318">
        <v>27248000</v>
      </c>
      <c r="O117" s="319">
        <v>0.13269038909211839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1431.15</v>
      </c>
      <c r="E118" s="315">
        <v>1438.2333333333336</v>
      </c>
      <c r="F118" s="316">
        <v>1407.5166666666671</v>
      </c>
      <c r="G118" s="316">
        <v>1383.8833333333334</v>
      </c>
      <c r="H118" s="316">
        <v>1353.166666666667</v>
      </c>
      <c r="I118" s="316">
        <v>1461.8666666666672</v>
      </c>
      <c r="J118" s="316">
        <v>1492.5833333333335</v>
      </c>
      <c r="K118" s="316">
        <v>1516.2166666666674</v>
      </c>
      <c r="L118" s="303">
        <v>1468.95</v>
      </c>
      <c r="M118" s="303">
        <v>1414.6</v>
      </c>
      <c r="N118" s="318">
        <v>1493690</v>
      </c>
      <c r="O118" s="319">
        <v>2.6860660324566313E-2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857.2</v>
      </c>
      <c r="E119" s="315">
        <v>853.68333333333339</v>
      </c>
      <c r="F119" s="316">
        <v>848.51666666666677</v>
      </c>
      <c r="G119" s="316">
        <v>839.83333333333337</v>
      </c>
      <c r="H119" s="316">
        <v>834.66666666666674</v>
      </c>
      <c r="I119" s="316">
        <v>862.36666666666679</v>
      </c>
      <c r="J119" s="316">
        <v>867.5333333333333</v>
      </c>
      <c r="K119" s="316">
        <v>876.21666666666681</v>
      </c>
      <c r="L119" s="303">
        <v>858.85</v>
      </c>
      <c r="M119" s="303">
        <v>845</v>
      </c>
      <c r="N119" s="318">
        <v>1438200</v>
      </c>
      <c r="O119" s="319">
        <v>-4.2986425339366516E-2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241.6</v>
      </c>
      <c r="E120" s="315">
        <v>241.01666666666665</v>
      </c>
      <c r="F120" s="316">
        <v>238.08333333333331</v>
      </c>
      <c r="G120" s="316">
        <v>234.56666666666666</v>
      </c>
      <c r="H120" s="316">
        <v>231.63333333333333</v>
      </c>
      <c r="I120" s="316">
        <v>244.5333333333333</v>
      </c>
      <c r="J120" s="316">
        <v>247.46666666666664</v>
      </c>
      <c r="K120" s="316">
        <v>250.98333333333329</v>
      </c>
      <c r="L120" s="303">
        <v>243.95</v>
      </c>
      <c r="M120" s="303">
        <v>237.5</v>
      </c>
      <c r="N120" s="318">
        <v>16052900</v>
      </c>
      <c r="O120" s="319">
        <v>-2.9602359967598805E-2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141.94999999999999</v>
      </c>
      <c r="E121" s="315">
        <v>142.04999999999998</v>
      </c>
      <c r="F121" s="316">
        <v>140.64999999999998</v>
      </c>
      <c r="G121" s="316">
        <v>139.35</v>
      </c>
      <c r="H121" s="316">
        <v>137.94999999999999</v>
      </c>
      <c r="I121" s="316">
        <v>143.34999999999997</v>
      </c>
      <c r="J121" s="316">
        <v>144.75</v>
      </c>
      <c r="K121" s="316">
        <v>146.04999999999995</v>
      </c>
      <c r="L121" s="303">
        <v>143.44999999999999</v>
      </c>
      <c r="M121" s="303">
        <v>140.75</v>
      </c>
      <c r="N121" s="318">
        <v>16422000</v>
      </c>
      <c r="O121" s="319">
        <v>-5.7182225284188773E-2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1984.6</v>
      </c>
      <c r="E122" s="315">
        <v>1983.7166666666665</v>
      </c>
      <c r="F122" s="316">
        <v>1969.2833333333328</v>
      </c>
      <c r="G122" s="316">
        <v>1953.9666666666665</v>
      </c>
      <c r="H122" s="316">
        <v>1939.5333333333328</v>
      </c>
      <c r="I122" s="316">
        <v>1999.0333333333328</v>
      </c>
      <c r="J122" s="316">
        <v>2013.4666666666667</v>
      </c>
      <c r="K122" s="316">
        <v>2028.7833333333328</v>
      </c>
      <c r="L122" s="303">
        <v>1998.15</v>
      </c>
      <c r="M122" s="303">
        <v>1968.4</v>
      </c>
      <c r="N122" s="318">
        <v>37513215</v>
      </c>
      <c r="O122" s="319">
        <v>7.3942199164452743E-3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60.3</v>
      </c>
      <c r="E123" s="315">
        <v>60.233333333333327</v>
      </c>
      <c r="F123" s="316">
        <v>59.266666666666652</v>
      </c>
      <c r="G123" s="316">
        <v>58.233333333333327</v>
      </c>
      <c r="H123" s="316">
        <v>57.266666666666652</v>
      </c>
      <c r="I123" s="316">
        <v>61.266666666666652</v>
      </c>
      <c r="J123" s="316">
        <v>62.233333333333334</v>
      </c>
      <c r="K123" s="316">
        <v>63.266666666666652</v>
      </c>
      <c r="L123" s="303">
        <v>61.2</v>
      </c>
      <c r="M123" s="303">
        <v>59.2</v>
      </c>
      <c r="N123" s="318">
        <v>102049000</v>
      </c>
      <c r="O123" s="319">
        <v>0.11362222682977401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859.1</v>
      </c>
      <c r="E124" s="315">
        <v>857.91666666666663</v>
      </c>
      <c r="F124" s="316">
        <v>852.33333333333326</v>
      </c>
      <c r="G124" s="316">
        <v>845.56666666666661</v>
      </c>
      <c r="H124" s="316">
        <v>839.98333333333323</v>
      </c>
      <c r="I124" s="316">
        <v>864.68333333333328</v>
      </c>
      <c r="J124" s="316">
        <v>870.26666666666654</v>
      </c>
      <c r="K124" s="316">
        <v>877.0333333333333</v>
      </c>
      <c r="L124" s="303">
        <v>863.5</v>
      </c>
      <c r="M124" s="303">
        <v>851.15</v>
      </c>
      <c r="N124" s="318">
        <v>6569250</v>
      </c>
      <c r="O124" s="319">
        <v>-1.3403919801757152E-2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270.45</v>
      </c>
      <c r="E125" s="315">
        <v>271.15000000000003</v>
      </c>
      <c r="F125" s="316">
        <v>268.10000000000008</v>
      </c>
      <c r="G125" s="316">
        <v>265.75000000000006</v>
      </c>
      <c r="H125" s="316">
        <v>262.7000000000001</v>
      </c>
      <c r="I125" s="316">
        <v>273.50000000000006</v>
      </c>
      <c r="J125" s="316">
        <v>276.55</v>
      </c>
      <c r="K125" s="316">
        <v>278.90000000000003</v>
      </c>
      <c r="L125" s="303">
        <v>274.2</v>
      </c>
      <c r="M125" s="303">
        <v>268.8</v>
      </c>
      <c r="N125" s="318">
        <v>78858000</v>
      </c>
      <c r="O125" s="319">
        <v>-3.4499753573188764E-3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24300.45</v>
      </c>
      <c r="E126" s="315">
        <v>24362.55</v>
      </c>
      <c r="F126" s="316">
        <v>24150.25</v>
      </c>
      <c r="G126" s="316">
        <v>24000.05</v>
      </c>
      <c r="H126" s="316">
        <v>23787.75</v>
      </c>
      <c r="I126" s="316">
        <v>24512.75</v>
      </c>
      <c r="J126" s="316">
        <v>24725.049999999996</v>
      </c>
      <c r="K126" s="316">
        <v>24875.25</v>
      </c>
      <c r="L126" s="303">
        <v>24574.85</v>
      </c>
      <c r="M126" s="303">
        <v>24212.35</v>
      </c>
      <c r="N126" s="318">
        <v>146300</v>
      </c>
      <c r="O126" s="319">
        <v>-3.1767041694242222E-2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1547.2</v>
      </c>
      <c r="E127" s="315">
        <v>1546.3500000000001</v>
      </c>
      <c r="F127" s="316">
        <v>1538.4000000000003</v>
      </c>
      <c r="G127" s="316">
        <v>1529.6000000000001</v>
      </c>
      <c r="H127" s="316">
        <v>1521.6500000000003</v>
      </c>
      <c r="I127" s="316">
        <v>1555.1500000000003</v>
      </c>
      <c r="J127" s="316">
        <v>1563.1000000000001</v>
      </c>
      <c r="K127" s="316">
        <v>1571.9000000000003</v>
      </c>
      <c r="L127" s="303">
        <v>1554.3</v>
      </c>
      <c r="M127" s="303">
        <v>1537.55</v>
      </c>
      <c r="N127" s="318">
        <v>1641200</v>
      </c>
      <c r="O127" s="319">
        <v>-2.5791707476330396E-2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5362.85</v>
      </c>
      <c r="E128" s="315">
        <v>5328.2666666666673</v>
      </c>
      <c r="F128" s="316">
        <v>5273.4333333333343</v>
      </c>
      <c r="G128" s="316">
        <v>5184.0166666666673</v>
      </c>
      <c r="H128" s="316">
        <v>5129.1833333333343</v>
      </c>
      <c r="I128" s="316">
        <v>5417.6833333333343</v>
      </c>
      <c r="J128" s="316">
        <v>5472.5166666666682</v>
      </c>
      <c r="K128" s="316">
        <v>5561.9333333333343</v>
      </c>
      <c r="L128" s="303">
        <v>5383.1</v>
      </c>
      <c r="M128" s="303">
        <v>5238.8500000000004</v>
      </c>
      <c r="N128" s="318">
        <v>394375</v>
      </c>
      <c r="O128" s="319">
        <v>-7.8616352201257862E-3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1077.3499999999999</v>
      </c>
      <c r="E129" s="315">
        <v>1086.8</v>
      </c>
      <c r="F129" s="316">
        <v>1060.6999999999998</v>
      </c>
      <c r="G129" s="316">
        <v>1044.05</v>
      </c>
      <c r="H129" s="316">
        <v>1017.9499999999998</v>
      </c>
      <c r="I129" s="316">
        <v>1103.4499999999998</v>
      </c>
      <c r="J129" s="316">
        <v>1129.5499999999997</v>
      </c>
      <c r="K129" s="316">
        <v>1146.1999999999998</v>
      </c>
      <c r="L129" s="303">
        <v>1112.9000000000001</v>
      </c>
      <c r="M129" s="303">
        <v>1070.1500000000001</v>
      </c>
      <c r="N129" s="318">
        <v>4699336</v>
      </c>
      <c r="O129" s="319">
        <v>-5.7070920693676509E-2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577.29999999999995</v>
      </c>
      <c r="E130" s="315">
        <v>576.73333333333323</v>
      </c>
      <c r="F130" s="316">
        <v>573.46666666666647</v>
      </c>
      <c r="G130" s="316">
        <v>569.63333333333321</v>
      </c>
      <c r="H130" s="316">
        <v>566.36666666666645</v>
      </c>
      <c r="I130" s="316">
        <v>580.56666666666649</v>
      </c>
      <c r="J130" s="316">
        <v>583.83333333333314</v>
      </c>
      <c r="K130" s="316">
        <v>587.66666666666652</v>
      </c>
      <c r="L130" s="303">
        <v>580</v>
      </c>
      <c r="M130" s="303">
        <v>572.9</v>
      </c>
      <c r="N130" s="318">
        <v>34837600</v>
      </c>
      <c r="O130" s="319">
        <v>-3.2046146450889282E-3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508.4</v>
      </c>
      <c r="E131" s="315">
        <v>505.73333333333335</v>
      </c>
      <c r="F131" s="316">
        <v>500.11666666666667</v>
      </c>
      <c r="G131" s="316">
        <v>491.83333333333331</v>
      </c>
      <c r="H131" s="316">
        <v>486.21666666666664</v>
      </c>
      <c r="I131" s="316">
        <v>514.01666666666665</v>
      </c>
      <c r="J131" s="316">
        <v>519.63333333333344</v>
      </c>
      <c r="K131" s="316">
        <v>527.91666666666674</v>
      </c>
      <c r="L131" s="303">
        <v>511.35</v>
      </c>
      <c r="M131" s="303">
        <v>497.45</v>
      </c>
      <c r="N131" s="318">
        <v>12018000</v>
      </c>
      <c r="O131" s="319">
        <v>-1.7443309244953901E-3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500</v>
      </c>
      <c r="E132" s="315">
        <v>501.63333333333338</v>
      </c>
      <c r="F132" s="316">
        <v>495.36666666666679</v>
      </c>
      <c r="G132" s="316">
        <v>490.73333333333341</v>
      </c>
      <c r="H132" s="316">
        <v>484.46666666666681</v>
      </c>
      <c r="I132" s="316">
        <v>506.26666666666677</v>
      </c>
      <c r="J132" s="316">
        <v>512.5333333333333</v>
      </c>
      <c r="K132" s="316">
        <v>517.16666666666674</v>
      </c>
      <c r="L132" s="303">
        <v>507.9</v>
      </c>
      <c r="M132" s="303">
        <v>497</v>
      </c>
      <c r="N132" s="318">
        <v>7556000</v>
      </c>
      <c r="O132" s="319">
        <v>3.7057370299203952E-2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585.54999999999995</v>
      </c>
      <c r="E133" s="315">
        <v>582.69999999999993</v>
      </c>
      <c r="F133" s="316">
        <v>577.99999999999989</v>
      </c>
      <c r="G133" s="316">
        <v>570.44999999999993</v>
      </c>
      <c r="H133" s="316">
        <v>565.74999999999989</v>
      </c>
      <c r="I133" s="316">
        <v>590.24999999999989</v>
      </c>
      <c r="J133" s="316">
        <v>594.94999999999993</v>
      </c>
      <c r="K133" s="316">
        <v>602.49999999999989</v>
      </c>
      <c r="L133" s="303">
        <v>587.4</v>
      </c>
      <c r="M133" s="303">
        <v>575.15</v>
      </c>
      <c r="N133" s="318">
        <v>12837150</v>
      </c>
      <c r="O133" s="319">
        <v>-2.8305742898017575E-2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182.9</v>
      </c>
      <c r="E134" s="315">
        <v>182.76666666666665</v>
      </c>
      <c r="F134" s="316">
        <v>180.93333333333331</v>
      </c>
      <c r="G134" s="316">
        <v>178.96666666666667</v>
      </c>
      <c r="H134" s="316">
        <v>177.13333333333333</v>
      </c>
      <c r="I134" s="316">
        <v>184.73333333333329</v>
      </c>
      <c r="J134" s="316">
        <v>186.56666666666666</v>
      </c>
      <c r="K134" s="316">
        <v>188.53333333333327</v>
      </c>
      <c r="L134" s="303">
        <v>184.6</v>
      </c>
      <c r="M134" s="303">
        <v>180.8</v>
      </c>
      <c r="N134" s="318">
        <v>64706400</v>
      </c>
      <c r="O134" s="319">
        <v>-3.9431375867321039E-2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76.349999999999994</v>
      </c>
      <c r="E135" s="315">
        <v>75.933333333333323</v>
      </c>
      <c r="F135" s="316">
        <v>75.266666666666652</v>
      </c>
      <c r="G135" s="316">
        <v>74.183333333333323</v>
      </c>
      <c r="H135" s="316">
        <v>73.516666666666652</v>
      </c>
      <c r="I135" s="316">
        <v>77.016666666666652</v>
      </c>
      <c r="J135" s="316">
        <v>77.683333333333309</v>
      </c>
      <c r="K135" s="316">
        <v>78.766666666666652</v>
      </c>
      <c r="L135" s="303">
        <v>76.599999999999994</v>
      </c>
      <c r="M135" s="303">
        <v>74.849999999999994</v>
      </c>
      <c r="N135" s="318">
        <v>94068000</v>
      </c>
      <c r="O135" s="319">
        <v>-1.8729756372341925E-2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644.9</v>
      </c>
      <c r="E136" s="315">
        <v>645.13333333333333</v>
      </c>
      <c r="F136" s="316">
        <v>638.91666666666663</v>
      </c>
      <c r="G136" s="316">
        <v>632.93333333333328</v>
      </c>
      <c r="H136" s="316">
        <v>626.71666666666658</v>
      </c>
      <c r="I136" s="316">
        <v>651.11666666666667</v>
      </c>
      <c r="J136" s="316">
        <v>657.33333333333337</v>
      </c>
      <c r="K136" s="316">
        <v>663.31666666666672</v>
      </c>
      <c r="L136" s="303">
        <v>651.35</v>
      </c>
      <c r="M136" s="303">
        <v>639.15</v>
      </c>
      <c r="N136" s="318">
        <v>38336700</v>
      </c>
      <c r="O136" s="319">
        <v>-3.3588191099129358E-3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2817.4</v>
      </c>
      <c r="E137" s="315">
        <v>2801.7333333333336</v>
      </c>
      <c r="F137" s="316">
        <v>2780.666666666667</v>
      </c>
      <c r="G137" s="316">
        <v>2743.9333333333334</v>
      </c>
      <c r="H137" s="316">
        <v>2722.8666666666668</v>
      </c>
      <c r="I137" s="316">
        <v>2838.4666666666672</v>
      </c>
      <c r="J137" s="316">
        <v>2859.5333333333338</v>
      </c>
      <c r="K137" s="316">
        <v>2896.2666666666673</v>
      </c>
      <c r="L137" s="303">
        <v>2822.8</v>
      </c>
      <c r="M137" s="303">
        <v>2765</v>
      </c>
      <c r="N137" s="318">
        <v>6144000</v>
      </c>
      <c r="O137" s="319">
        <v>-5.9255856683509418E-2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925.9</v>
      </c>
      <c r="E138" s="315">
        <v>927.58333333333337</v>
      </c>
      <c r="F138" s="316">
        <v>918.4666666666667</v>
      </c>
      <c r="G138" s="316">
        <v>911.0333333333333</v>
      </c>
      <c r="H138" s="316">
        <v>901.91666666666663</v>
      </c>
      <c r="I138" s="316">
        <v>935.01666666666677</v>
      </c>
      <c r="J138" s="316">
        <v>944.13333333333333</v>
      </c>
      <c r="K138" s="316">
        <v>951.56666666666683</v>
      </c>
      <c r="L138" s="303">
        <v>936.7</v>
      </c>
      <c r="M138" s="303">
        <v>920.15</v>
      </c>
      <c r="N138" s="318">
        <v>11577600</v>
      </c>
      <c r="O138" s="319">
        <v>6.0479666319082376E-3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1505.25</v>
      </c>
      <c r="E139" s="315">
        <v>1496.8</v>
      </c>
      <c r="F139" s="316">
        <v>1482.1499999999999</v>
      </c>
      <c r="G139" s="316">
        <v>1459.05</v>
      </c>
      <c r="H139" s="316">
        <v>1444.3999999999999</v>
      </c>
      <c r="I139" s="316">
        <v>1519.8999999999999</v>
      </c>
      <c r="J139" s="316">
        <v>1534.55</v>
      </c>
      <c r="K139" s="316">
        <v>1557.6499999999999</v>
      </c>
      <c r="L139" s="303">
        <v>1511.45</v>
      </c>
      <c r="M139" s="303">
        <v>1473.7</v>
      </c>
      <c r="N139" s="318">
        <v>6597000</v>
      </c>
      <c r="O139" s="319">
        <v>1.7231409737481208E-2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2790.7</v>
      </c>
      <c r="E140" s="315">
        <v>2774.0166666666664</v>
      </c>
      <c r="F140" s="316">
        <v>2744.083333333333</v>
      </c>
      <c r="G140" s="316">
        <v>2697.4666666666667</v>
      </c>
      <c r="H140" s="316">
        <v>2667.5333333333333</v>
      </c>
      <c r="I140" s="316">
        <v>2820.6333333333328</v>
      </c>
      <c r="J140" s="316">
        <v>2850.5666666666662</v>
      </c>
      <c r="K140" s="316">
        <v>2897.1833333333325</v>
      </c>
      <c r="L140" s="303">
        <v>2803.95</v>
      </c>
      <c r="M140" s="303">
        <v>2727.4</v>
      </c>
      <c r="N140" s="318">
        <v>848500</v>
      </c>
      <c r="O140" s="319">
        <v>-6.1393805309734512E-2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332.4</v>
      </c>
      <c r="E141" s="315">
        <v>333.11666666666662</v>
      </c>
      <c r="F141" s="316">
        <v>330.28333333333325</v>
      </c>
      <c r="G141" s="316">
        <v>328.16666666666663</v>
      </c>
      <c r="H141" s="316">
        <v>325.33333333333326</v>
      </c>
      <c r="I141" s="316">
        <v>335.23333333333323</v>
      </c>
      <c r="J141" s="316">
        <v>338.06666666666661</v>
      </c>
      <c r="K141" s="316">
        <v>340.18333333333322</v>
      </c>
      <c r="L141" s="303">
        <v>335.95</v>
      </c>
      <c r="M141" s="303">
        <v>331</v>
      </c>
      <c r="N141" s="318">
        <v>4197000</v>
      </c>
      <c r="O141" s="319">
        <v>4.6372475691847423E-2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495.5</v>
      </c>
      <c r="E142" s="315">
        <v>492.95</v>
      </c>
      <c r="F142" s="316">
        <v>489.2</v>
      </c>
      <c r="G142" s="316">
        <v>482.9</v>
      </c>
      <c r="H142" s="316">
        <v>479.15</v>
      </c>
      <c r="I142" s="316">
        <v>499.25</v>
      </c>
      <c r="J142" s="316">
        <v>503</v>
      </c>
      <c r="K142" s="316">
        <v>509.3</v>
      </c>
      <c r="L142" s="303">
        <v>496.7</v>
      </c>
      <c r="M142" s="303">
        <v>486.65</v>
      </c>
      <c r="N142" s="318">
        <v>5537000</v>
      </c>
      <c r="O142" s="319">
        <v>-4.3530834340991538E-2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1155.3</v>
      </c>
      <c r="E143" s="315">
        <v>1165.9666666666665</v>
      </c>
      <c r="F143" s="316">
        <v>1140.333333333333</v>
      </c>
      <c r="G143" s="316">
        <v>1125.3666666666666</v>
      </c>
      <c r="H143" s="316">
        <v>1099.7333333333331</v>
      </c>
      <c r="I143" s="316">
        <v>1180.9333333333329</v>
      </c>
      <c r="J143" s="316">
        <v>1206.5666666666666</v>
      </c>
      <c r="K143" s="316">
        <v>1221.5333333333328</v>
      </c>
      <c r="L143" s="303">
        <v>1191.5999999999999</v>
      </c>
      <c r="M143" s="303">
        <v>1151</v>
      </c>
      <c r="N143" s="318">
        <v>1315300</v>
      </c>
      <c r="O143" s="319">
        <v>1.348435814455232E-2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5125.5</v>
      </c>
      <c r="E144" s="315">
        <v>5156.1333333333332</v>
      </c>
      <c r="F144" s="316">
        <v>5082.3666666666668</v>
      </c>
      <c r="G144" s="316">
        <v>5039.2333333333336</v>
      </c>
      <c r="H144" s="316">
        <v>4965.4666666666672</v>
      </c>
      <c r="I144" s="316">
        <v>5199.2666666666664</v>
      </c>
      <c r="J144" s="316">
        <v>5273.0333333333328</v>
      </c>
      <c r="K144" s="316">
        <v>5316.1666666666661</v>
      </c>
      <c r="L144" s="303">
        <v>5229.8999999999996</v>
      </c>
      <c r="M144" s="303">
        <v>5113</v>
      </c>
      <c r="N144" s="318">
        <v>1432400</v>
      </c>
      <c r="O144" s="319">
        <v>-1.8118466898954704E-3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460.35</v>
      </c>
      <c r="E145" s="315">
        <v>458.25</v>
      </c>
      <c r="F145" s="316">
        <v>454.25</v>
      </c>
      <c r="G145" s="316">
        <v>448.15</v>
      </c>
      <c r="H145" s="316">
        <v>444.15</v>
      </c>
      <c r="I145" s="316">
        <v>464.35</v>
      </c>
      <c r="J145" s="316">
        <v>468.35</v>
      </c>
      <c r="K145" s="316">
        <v>474.45000000000005</v>
      </c>
      <c r="L145" s="303">
        <v>462.25</v>
      </c>
      <c r="M145" s="303">
        <v>452.15</v>
      </c>
      <c r="N145" s="318">
        <v>24050000</v>
      </c>
      <c r="O145" s="319">
        <v>-4.7864127637673698E-2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148.6</v>
      </c>
      <c r="E146" s="315">
        <v>149.98333333333332</v>
      </c>
      <c r="F146" s="316">
        <v>145.81666666666663</v>
      </c>
      <c r="G146" s="316">
        <v>143.0333333333333</v>
      </c>
      <c r="H146" s="316">
        <v>138.86666666666662</v>
      </c>
      <c r="I146" s="316">
        <v>152.76666666666665</v>
      </c>
      <c r="J146" s="316">
        <v>156.93333333333334</v>
      </c>
      <c r="K146" s="316">
        <v>159.71666666666667</v>
      </c>
      <c r="L146" s="303">
        <v>154.15</v>
      </c>
      <c r="M146" s="303">
        <v>147.19999999999999</v>
      </c>
      <c r="N146" s="318">
        <v>124043400</v>
      </c>
      <c r="O146" s="319">
        <v>4.8914753067002201E-2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839.55</v>
      </c>
      <c r="E147" s="315">
        <v>836.0333333333333</v>
      </c>
      <c r="F147" s="316">
        <v>827.56666666666661</v>
      </c>
      <c r="G147" s="316">
        <v>815.58333333333326</v>
      </c>
      <c r="H147" s="316">
        <v>807.11666666666656</v>
      </c>
      <c r="I147" s="316">
        <v>848.01666666666665</v>
      </c>
      <c r="J147" s="316">
        <v>856.48333333333335</v>
      </c>
      <c r="K147" s="316">
        <v>868.4666666666667</v>
      </c>
      <c r="L147" s="303">
        <v>844.5</v>
      </c>
      <c r="M147" s="303">
        <v>824.05</v>
      </c>
      <c r="N147" s="318">
        <v>2573000</v>
      </c>
      <c r="O147" s="319">
        <v>5.9719934102141679E-2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359</v>
      </c>
      <c r="E148" s="315">
        <v>357.5333333333333</v>
      </c>
      <c r="F148" s="316">
        <v>355.56666666666661</v>
      </c>
      <c r="G148" s="316">
        <v>352.13333333333333</v>
      </c>
      <c r="H148" s="316">
        <v>350.16666666666663</v>
      </c>
      <c r="I148" s="316">
        <v>360.96666666666658</v>
      </c>
      <c r="J148" s="316">
        <v>362.93333333333328</v>
      </c>
      <c r="K148" s="316">
        <v>366.36666666666656</v>
      </c>
      <c r="L148" s="303">
        <v>359.5</v>
      </c>
      <c r="M148" s="303">
        <v>354.1</v>
      </c>
      <c r="N148" s="318">
        <v>31363200</v>
      </c>
      <c r="O148" s="319">
        <v>-2.8160634605850273E-2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232.35</v>
      </c>
      <c r="E149" s="315">
        <v>233.11666666666667</v>
      </c>
      <c r="F149" s="316">
        <v>228.63333333333335</v>
      </c>
      <c r="G149" s="316">
        <v>224.91666666666669</v>
      </c>
      <c r="H149" s="316">
        <v>220.43333333333337</v>
      </c>
      <c r="I149" s="316">
        <v>236.83333333333334</v>
      </c>
      <c r="J149" s="316">
        <v>241.31666666666669</v>
      </c>
      <c r="K149" s="316">
        <v>245.03333333333333</v>
      </c>
      <c r="L149" s="303">
        <v>237.6</v>
      </c>
      <c r="M149" s="303">
        <v>229.4</v>
      </c>
      <c r="N149" s="318">
        <v>36375000</v>
      </c>
      <c r="O149" s="319">
        <v>-4.5155993431855498E-3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44182</v>
      </c>
    </row>
    <row r="7" spans="1:15">
      <c r="A7"/>
    </row>
    <row r="8" spans="1:15" ht="28.5" customHeight="1">
      <c r="A8" s="603" t="s">
        <v>16</v>
      </c>
      <c r="B8" s="604" t="s">
        <v>18</v>
      </c>
      <c r="C8" s="602" t="s">
        <v>19</v>
      </c>
      <c r="D8" s="602" t="s">
        <v>20</v>
      </c>
      <c r="E8" s="602" t="s">
        <v>21</v>
      </c>
      <c r="F8" s="602"/>
      <c r="G8" s="602"/>
      <c r="H8" s="602" t="s">
        <v>22</v>
      </c>
      <c r="I8" s="602"/>
      <c r="J8" s="602"/>
      <c r="K8" s="273"/>
      <c r="L8" s="281"/>
      <c r="M8" s="281"/>
    </row>
    <row r="9" spans="1:15" ht="36" customHeight="1">
      <c r="A9" s="598"/>
      <c r="B9" s="600"/>
      <c r="C9" s="605" t="s">
        <v>23</v>
      </c>
      <c r="D9" s="605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13682.7</v>
      </c>
      <c r="D10" s="302">
        <v>13660.5</v>
      </c>
      <c r="E10" s="302">
        <v>13628.65</v>
      </c>
      <c r="F10" s="302">
        <v>13574.6</v>
      </c>
      <c r="G10" s="302">
        <v>13542.75</v>
      </c>
      <c r="H10" s="302">
        <v>13714.55</v>
      </c>
      <c r="I10" s="302">
        <v>13746.399999999998</v>
      </c>
      <c r="J10" s="302">
        <v>13800.449999999999</v>
      </c>
      <c r="K10" s="301">
        <v>13692.35</v>
      </c>
      <c r="L10" s="301">
        <v>13606.45</v>
      </c>
      <c r="M10" s="306"/>
    </row>
    <row r="11" spans="1:15">
      <c r="A11" s="300">
        <v>2</v>
      </c>
      <c r="B11" s="276" t="s">
        <v>220</v>
      </c>
      <c r="C11" s="303">
        <v>30698.400000000001</v>
      </c>
      <c r="D11" s="278">
        <v>30739.25</v>
      </c>
      <c r="E11" s="278">
        <v>30546.25</v>
      </c>
      <c r="F11" s="278">
        <v>30394.1</v>
      </c>
      <c r="G11" s="278">
        <v>30201.1</v>
      </c>
      <c r="H11" s="278">
        <v>30891.4</v>
      </c>
      <c r="I11" s="278">
        <v>31084.400000000001</v>
      </c>
      <c r="J11" s="278">
        <v>31236.550000000003</v>
      </c>
      <c r="K11" s="303">
        <v>30932.25</v>
      </c>
      <c r="L11" s="303">
        <v>30587.1</v>
      </c>
      <c r="M11" s="306"/>
    </row>
    <row r="12" spans="1:15">
      <c r="A12" s="300">
        <v>3</v>
      </c>
      <c r="B12" s="284" t="s">
        <v>221</v>
      </c>
      <c r="C12" s="303">
        <v>1717.55</v>
      </c>
      <c r="D12" s="278">
        <v>1717.5833333333333</v>
      </c>
      <c r="E12" s="278">
        <v>1707.9666666666665</v>
      </c>
      <c r="F12" s="278">
        <v>1698.3833333333332</v>
      </c>
      <c r="G12" s="278">
        <v>1688.7666666666664</v>
      </c>
      <c r="H12" s="278">
        <v>1727.1666666666665</v>
      </c>
      <c r="I12" s="278">
        <v>1736.7833333333333</v>
      </c>
      <c r="J12" s="278">
        <v>1746.3666666666666</v>
      </c>
      <c r="K12" s="303">
        <v>1727.2</v>
      </c>
      <c r="L12" s="303">
        <v>1708</v>
      </c>
      <c r="M12" s="306"/>
    </row>
    <row r="13" spans="1:15">
      <c r="A13" s="300">
        <v>4</v>
      </c>
      <c r="B13" s="276" t="s">
        <v>222</v>
      </c>
      <c r="C13" s="303">
        <v>3682.7</v>
      </c>
      <c r="D13" s="278">
        <v>3676.7000000000003</v>
      </c>
      <c r="E13" s="278">
        <v>3666.9000000000005</v>
      </c>
      <c r="F13" s="278">
        <v>3651.1000000000004</v>
      </c>
      <c r="G13" s="278">
        <v>3641.3000000000006</v>
      </c>
      <c r="H13" s="278">
        <v>3692.5000000000005</v>
      </c>
      <c r="I13" s="278">
        <v>3702.3000000000006</v>
      </c>
      <c r="J13" s="278">
        <v>3718.1000000000004</v>
      </c>
      <c r="K13" s="303">
        <v>3686.5</v>
      </c>
      <c r="L13" s="303">
        <v>3660.9</v>
      </c>
      <c r="M13" s="306"/>
    </row>
    <row r="14" spans="1:15">
      <c r="A14" s="300">
        <v>5</v>
      </c>
      <c r="B14" s="276" t="s">
        <v>223</v>
      </c>
      <c r="C14" s="303">
        <v>22906.25</v>
      </c>
      <c r="D14" s="278">
        <v>22847.200000000001</v>
      </c>
      <c r="E14" s="278">
        <v>22760.600000000002</v>
      </c>
      <c r="F14" s="278">
        <v>22614.95</v>
      </c>
      <c r="G14" s="278">
        <v>22528.350000000002</v>
      </c>
      <c r="H14" s="278">
        <v>22992.850000000002</v>
      </c>
      <c r="I14" s="278">
        <v>23079.45</v>
      </c>
      <c r="J14" s="278">
        <v>23225.100000000002</v>
      </c>
      <c r="K14" s="303">
        <v>22933.8</v>
      </c>
      <c r="L14" s="303">
        <v>22701.55</v>
      </c>
      <c r="M14" s="306"/>
    </row>
    <row r="15" spans="1:15">
      <c r="A15" s="300">
        <v>6</v>
      </c>
      <c r="B15" s="276" t="s">
        <v>224</v>
      </c>
      <c r="C15" s="303">
        <v>2916.05</v>
      </c>
      <c r="D15" s="278">
        <v>2919.75</v>
      </c>
      <c r="E15" s="278">
        <v>2903.8</v>
      </c>
      <c r="F15" s="278">
        <v>2891.55</v>
      </c>
      <c r="G15" s="278">
        <v>2875.6000000000004</v>
      </c>
      <c r="H15" s="278">
        <v>2932</v>
      </c>
      <c r="I15" s="278">
        <v>2947.95</v>
      </c>
      <c r="J15" s="278">
        <v>2960.2</v>
      </c>
      <c r="K15" s="303">
        <v>2935.7</v>
      </c>
      <c r="L15" s="303">
        <v>2907.5</v>
      </c>
      <c r="M15" s="306"/>
    </row>
    <row r="16" spans="1:15">
      <c r="A16" s="300">
        <v>7</v>
      </c>
      <c r="B16" s="276" t="s">
        <v>225</v>
      </c>
      <c r="C16" s="303">
        <v>5905.9</v>
      </c>
      <c r="D16" s="278">
        <v>5896.9666666666672</v>
      </c>
      <c r="E16" s="278">
        <v>5872.9333333333343</v>
      </c>
      <c r="F16" s="278">
        <v>5839.9666666666672</v>
      </c>
      <c r="G16" s="278">
        <v>5815.9333333333343</v>
      </c>
      <c r="H16" s="278">
        <v>5929.9333333333343</v>
      </c>
      <c r="I16" s="278">
        <v>5953.9666666666672</v>
      </c>
      <c r="J16" s="278">
        <v>5986.9333333333343</v>
      </c>
      <c r="K16" s="303">
        <v>5921</v>
      </c>
      <c r="L16" s="303">
        <v>5864</v>
      </c>
      <c r="M16" s="306"/>
    </row>
    <row r="17" spans="1:13">
      <c r="A17" s="300">
        <v>8</v>
      </c>
      <c r="B17" s="276" t="s">
        <v>802</v>
      </c>
      <c r="C17" s="276">
        <v>1216.7</v>
      </c>
      <c r="D17" s="278">
        <v>1216.6166666666666</v>
      </c>
      <c r="E17" s="278">
        <v>1207.2333333333331</v>
      </c>
      <c r="F17" s="278">
        <v>1197.7666666666667</v>
      </c>
      <c r="G17" s="278">
        <v>1188.3833333333332</v>
      </c>
      <c r="H17" s="278">
        <v>1226.083333333333</v>
      </c>
      <c r="I17" s="278">
        <v>1235.4666666666667</v>
      </c>
      <c r="J17" s="278">
        <v>1244.9333333333329</v>
      </c>
      <c r="K17" s="276">
        <v>1226</v>
      </c>
      <c r="L17" s="276">
        <v>1207.1500000000001</v>
      </c>
      <c r="M17" s="276">
        <v>6.3348500000000003</v>
      </c>
    </row>
    <row r="18" spans="1:13">
      <c r="A18" s="300">
        <v>9</v>
      </c>
      <c r="B18" s="276" t="s">
        <v>295</v>
      </c>
      <c r="C18" s="276">
        <v>16276.6</v>
      </c>
      <c r="D18" s="278">
        <v>16359.199999999999</v>
      </c>
      <c r="E18" s="278">
        <v>16119.399999999998</v>
      </c>
      <c r="F18" s="278">
        <v>15962.199999999999</v>
      </c>
      <c r="G18" s="278">
        <v>15722.399999999998</v>
      </c>
      <c r="H18" s="278">
        <v>16516.399999999998</v>
      </c>
      <c r="I18" s="278">
        <v>16756.199999999997</v>
      </c>
      <c r="J18" s="278">
        <v>16913.399999999998</v>
      </c>
      <c r="K18" s="276">
        <v>16599</v>
      </c>
      <c r="L18" s="276">
        <v>16202</v>
      </c>
      <c r="M18" s="276">
        <v>0.19505</v>
      </c>
    </row>
    <row r="19" spans="1:13">
      <c r="A19" s="300">
        <v>10</v>
      </c>
      <c r="B19" s="276" t="s">
        <v>227</v>
      </c>
      <c r="C19" s="276">
        <v>91.25</v>
      </c>
      <c r="D19" s="278">
        <v>91.5</v>
      </c>
      <c r="E19" s="278">
        <v>90.7</v>
      </c>
      <c r="F19" s="278">
        <v>90.15</v>
      </c>
      <c r="G19" s="278">
        <v>89.350000000000009</v>
      </c>
      <c r="H19" s="278">
        <v>92.05</v>
      </c>
      <c r="I19" s="278">
        <v>92.850000000000009</v>
      </c>
      <c r="J19" s="278">
        <v>93.399999999999991</v>
      </c>
      <c r="K19" s="276">
        <v>92.3</v>
      </c>
      <c r="L19" s="276">
        <v>90.95</v>
      </c>
      <c r="M19" s="276">
        <v>16.075099999999999</v>
      </c>
    </row>
    <row r="20" spans="1:13">
      <c r="A20" s="300">
        <v>11</v>
      </c>
      <c r="B20" s="276" t="s">
        <v>228</v>
      </c>
      <c r="C20" s="276">
        <v>163.6</v>
      </c>
      <c r="D20" s="278">
        <v>163.65</v>
      </c>
      <c r="E20" s="278">
        <v>160</v>
      </c>
      <c r="F20" s="278">
        <v>156.4</v>
      </c>
      <c r="G20" s="278">
        <v>152.75</v>
      </c>
      <c r="H20" s="278">
        <v>167.25</v>
      </c>
      <c r="I20" s="278">
        <v>170.90000000000003</v>
      </c>
      <c r="J20" s="278">
        <v>174.5</v>
      </c>
      <c r="K20" s="276">
        <v>167.3</v>
      </c>
      <c r="L20" s="276">
        <v>160.05000000000001</v>
      </c>
      <c r="M20" s="276">
        <v>44.958449999999999</v>
      </c>
    </row>
    <row r="21" spans="1:13">
      <c r="A21" s="300">
        <v>12</v>
      </c>
      <c r="B21" s="276" t="s">
        <v>38</v>
      </c>
      <c r="C21" s="276">
        <v>1633.1</v>
      </c>
      <c r="D21" s="278">
        <v>1635.7166666666665</v>
      </c>
      <c r="E21" s="278">
        <v>1621.633333333333</v>
      </c>
      <c r="F21" s="278">
        <v>1610.1666666666665</v>
      </c>
      <c r="G21" s="278">
        <v>1596.083333333333</v>
      </c>
      <c r="H21" s="278">
        <v>1647.1833333333329</v>
      </c>
      <c r="I21" s="278">
        <v>1661.2666666666664</v>
      </c>
      <c r="J21" s="278">
        <v>1672.7333333333329</v>
      </c>
      <c r="K21" s="276">
        <v>1649.8</v>
      </c>
      <c r="L21" s="276">
        <v>1624.25</v>
      </c>
      <c r="M21" s="276">
        <v>8.2183700000000002</v>
      </c>
    </row>
    <row r="22" spans="1:13">
      <c r="A22" s="300">
        <v>13</v>
      </c>
      <c r="B22" s="276" t="s">
        <v>296</v>
      </c>
      <c r="C22" s="276">
        <v>358.85</v>
      </c>
      <c r="D22" s="278">
        <v>358.41666666666669</v>
      </c>
      <c r="E22" s="278">
        <v>355.58333333333337</v>
      </c>
      <c r="F22" s="278">
        <v>352.31666666666666</v>
      </c>
      <c r="G22" s="278">
        <v>349.48333333333335</v>
      </c>
      <c r="H22" s="278">
        <v>361.68333333333339</v>
      </c>
      <c r="I22" s="278">
        <v>364.51666666666677</v>
      </c>
      <c r="J22" s="278">
        <v>367.78333333333342</v>
      </c>
      <c r="K22" s="276">
        <v>361.25</v>
      </c>
      <c r="L22" s="276">
        <v>355.15</v>
      </c>
      <c r="M22" s="276">
        <v>13.036479999999999</v>
      </c>
    </row>
    <row r="23" spans="1:13">
      <c r="A23" s="300">
        <v>14</v>
      </c>
      <c r="B23" s="276" t="s">
        <v>41</v>
      </c>
      <c r="C23" s="276">
        <v>475.55</v>
      </c>
      <c r="D23" s="278">
        <v>476.38333333333338</v>
      </c>
      <c r="E23" s="278">
        <v>472.31666666666678</v>
      </c>
      <c r="F23" s="278">
        <v>469.08333333333337</v>
      </c>
      <c r="G23" s="278">
        <v>465.01666666666677</v>
      </c>
      <c r="H23" s="278">
        <v>479.61666666666679</v>
      </c>
      <c r="I23" s="278">
        <v>483.68333333333339</v>
      </c>
      <c r="J23" s="278">
        <v>486.9166666666668</v>
      </c>
      <c r="K23" s="276">
        <v>480.45</v>
      </c>
      <c r="L23" s="276">
        <v>473.15</v>
      </c>
      <c r="M23" s="276">
        <v>54.522629999999999</v>
      </c>
    </row>
    <row r="24" spans="1:13">
      <c r="A24" s="300">
        <v>15</v>
      </c>
      <c r="B24" s="276" t="s">
        <v>43</v>
      </c>
      <c r="C24" s="276">
        <v>46.9</v>
      </c>
      <c r="D24" s="278">
        <v>47.199999999999996</v>
      </c>
      <c r="E24" s="278">
        <v>45.699999999999989</v>
      </c>
      <c r="F24" s="278">
        <v>44.499999999999993</v>
      </c>
      <c r="G24" s="278">
        <v>42.999999999999986</v>
      </c>
      <c r="H24" s="278">
        <v>48.399999999999991</v>
      </c>
      <c r="I24" s="278">
        <v>49.900000000000006</v>
      </c>
      <c r="J24" s="278">
        <v>51.099999999999994</v>
      </c>
      <c r="K24" s="276">
        <v>48.7</v>
      </c>
      <c r="L24" s="276">
        <v>46</v>
      </c>
      <c r="M24" s="276">
        <v>103.94329</v>
      </c>
    </row>
    <row r="25" spans="1:13">
      <c r="A25" s="300">
        <v>16</v>
      </c>
      <c r="B25" s="276" t="s">
        <v>298</v>
      </c>
      <c r="C25" s="276">
        <v>431.65</v>
      </c>
      <c r="D25" s="278">
        <v>430.7</v>
      </c>
      <c r="E25" s="278">
        <v>426.25</v>
      </c>
      <c r="F25" s="278">
        <v>420.85</v>
      </c>
      <c r="G25" s="278">
        <v>416.40000000000003</v>
      </c>
      <c r="H25" s="278">
        <v>436.09999999999997</v>
      </c>
      <c r="I25" s="278">
        <v>440.5499999999999</v>
      </c>
      <c r="J25" s="278">
        <v>445.94999999999993</v>
      </c>
      <c r="K25" s="276">
        <v>435.15</v>
      </c>
      <c r="L25" s="276">
        <v>425.3</v>
      </c>
      <c r="M25" s="276">
        <v>3.4208799999999999</v>
      </c>
    </row>
    <row r="26" spans="1:13">
      <c r="A26" s="300">
        <v>17</v>
      </c>
      <c r="B26" s="276" t="s">
        <v>229</v>
      </c>
      <c r="C26" s="276">
        <v>1689.3</v>
      </c>
      <c r="D26" s="278">
        <v>1691.3999999999999</v>
      </c>
      <c r="E26" s="278">
        <v>1677.9499999999998</v>
      </c>
      <c r="F26" s="278">
        <v>1666.6</v>
      </c>
      <c r="G26" s="278">
        <v>1653.1499999999999</v>
      </c>
      <c r="H26" s="278">
        <v>1702.7499999999998</v>
      </c>
      <c r="I26" s="278">
        <v>1716.2</v>
      </c>
      <c r="J26" s="278">
        <v>1727.5499999999997</v>
      </c>
      <c r="K26" s="276">
        <v>1704.85</v>
      </c>
      <c r="L26" s="276">
        <v>1680.05</v>
      </c>
      <c r="M26" s="276">
        <v>0.57794999999999996</v>
      </c>
    </row>
    <row r="27" spans="1:13">
      <c r="A27" s="300">
        <v>18</v>
      </c>
      <c r="B27" s="276" t="s">
        <v>230</v>
      </c>
      <c r="C27" s="276">
        <v>2896.1</v>
      </c>
      <c r="D27" s="278">
        <v>2895.7000000000003</v>
      </c>
      <c r="E27" s="278">
        <v>2881.4000000000005</v>
      </c>
      <c r="F27" s="278">
        <v>2866.7000000000003</v>
      </c>
      <c r="G27" s="278">
        <v>2852.4000000000005</v>
      </c>
      <c r="H27" s="278">
        <v>2910.4000000000005</v>
      </c>
      <c r="I27" s="278">
        <v>2924.7000000000007</v>
      </c>
      <c r="J27" s="278">
        <v>2939.4000000000005</v>
      </c>
      <c r="K27" s="276">
        <v>2910</v>
      </c>
      <c r="L27" s="276">
        <v>2881</v>
      </c>
      <c r="M27" s="276">
        <v>0.94352000000000003</v>
      </c>
    </row>
    <row r="28" spans="1:13">
      <c r="A28" s="300">
        <v>19</v>
      </c>
      <c r="B28" s="276" t="s">
        <v>45</v>
      </c>
      <c r="C28" s="276">
        <v>958.1</v>
      </c>
      <c r="D28" s="278">
        <v>954.19999999999993</v>
      </c>
      <c r="E28" s="278">
        <v>945.14999999999986</v>
      </c>
      <c r="F28" s="278">
        <v>932.19999999999993</v>
      </c>
      <c r="G28" s="278">
        <v>923.14999999999986</v>
      </c>
      <c r="H28" s="278">
        <v>967.14999999999986</v>
      </c>
      <c r="I28" s="278">
        <v>976.19999999999982</v>
      </c>
      <c r="J28" s="278">
        <v>989.14999999999986</v>
      </c>
      <c r="K28" s="276">
        <v>963.25</v>
      </c>
      <c r="L28" s="276">
        <v>941.25</v>
      </c>
      <c r="M28" s="276">
        <v>8.7787100000000002</v>
      </c>
    </row>
    <row r="29" spans="1:13">
      <c r="A29" s="300">
        <v>20</v>
      </c>
      <c r="B29" s="276" t="s">
        <v>46</v>
      </c>
      <c r="C29" s="276">
        <v>247.25</v>
      </c>
      <c r="D29" s="278">
        <v>247.35</v>
      </c>
      <c r="E29" s="278">
        <v>245</v>
      </c>
      <c r="F29" s="278">
        <v>242.75</v>
      </c>
      <c r="G29" s="278">
        <v>240.4</v>
      </c>
      <c r="H29" s="278">
        <v>249.6</v>
      </c>
      <c r="I29" s="278">
        <v>251.94999999999996</v>
      </c>
      <c r="J29" s="278">
        <v>254.2</v>
      </c>
      <c r="K29" s="276">
        <v>249.7</v>
      </c>
      <c r="L29" s="276">
        <v>245.1</v>
      </c>
      <c r="M29" s="276">
        <v>74.882890000000003</v>
      </c>
    </row>
    <row r="30" spans="1:13">
      <c r="A30" s="300">
        <v>21</v>
      </c>
      <c r="B30" s="276" t="s">
        <v>47</v>
      </c>
      <c r="C30" s="276">
        <v>2389.6999999999998</v>
      </c>
      <c r="D30" s="278">
        <v>2386.9833333333331</v>
      </c>
      <c r="E30" s="278">
        <v>2362.7166666666662</v>
      </c>
      <c r="F30" s="278">
        <v>2335.7333333333331</v>
      </c>
      <c r="G30" s="278">
        <v>2311.4666666666662</v>
      </c>
      <c r="H30" s="278">
        <v>2413.9666666666662</v>
      </c>
      <c r="I30" s="278">
        <v>2438.2333333333336</v>
      </c>
      <c r="J30" s="278">
        <v>2465.2166666666662</v>
      </c>
      <c r="K30" s="276">
        <v>2411.25</v>
      </c>
      <c r="L30" s="276">
        <v>2360</v>
      </c>
      <c r="M30" s="276">
        <v>9.48217</v>
      </c>
    </row>
    <row r="31" spans="1:13">
      <c r="A31" s="300">
        <v>22</v>
      </c>
      <c r="B31" s="276" t="s">
        <v>48</v>
      </c>
      <c r="C31" s="276">
        <v>196.7</v>
      </c>
      <c r="D31" s="278">
        <v>195.70000000000002</v>
      </c>
      <c r="E31" s="278">
        <v>191.40000000000003</v>
      </c>
      <c r="F31" s="278">
        <v>186.10000000000002</v>
      </c>
      <c r="G31" s="278">
        <v>181.80000000000004</v>
      </c>
      <c r="H31" s="278">
        <v>201.00000000000003</v>
      </c>
      <c r="I31" s="278">
        <v>205.30000000000004</v>
      </c>
      <c r="J31" s="278">
        <v>210.60000000000002</v>
      </c>
      <c r="K31" s="276">
        <v>200</v>
      </c>
      <c r="L31" s="276">
        <v>190.4</v>
      </c>
      <c r="M31" s="276">
        <v>200.35195999999999</v>
      </c>
    </row>
    <row r="32" spans="1:13">
      <c r="A32" s="300">
        <v>23</v>
      </c>
      <c r="B32" s="276" t="s">
        <v>49</v>
      </c>
      <c r="C32" s="276">
        <v>100.05</v>
      </c>
      <c r="D32" s="278">
        <v>98.666666666666671</v>
      </c>
      <c r="E32" s="278">
        <v>96.88333333333334</v>
      </c>
      <c r="F32" s="278">
        <v>93.716666666666669</v>
      </c>
      <c r="G32" s="278">
        <v>91.933333333333337</v>
      </c>
      <c r="H32" s="278">
        <v>101.83333333333334</v>
      </c>
      <c r="I32" s="278">
        <v>103.61666666666667</v>
      </c>
      <c r="J32" s="278">
        <v>106.78333333333335</v>
      </c>
      <c r="K32" s="276">
        <v>100.45</v>
      </c>
      <c r="L32" s="276">
        <v>95.5</v>
      </c>
      <c r="M32" s="276">
        <v>693.48851000000002</v>
      </c>
    </row>
    <row r="33" spans="1:13">
      <c r="A33" s="300">
        <v>24</v>
      </c>
      <c r="B33" s="276" t="s">
        <v>51</v>
      </c>
      <c r="C33" s="276">
        <v>2582.4499999999998</v>
      </c>
      <c r="D33" s="278">
        <v>2569.3166666666671</v>
      </c>
      <c r="E33" s="278">
        <v>2550.733333333334</v>
      </c>
      <c r="F33" s="278">
        <v>2519.0166666666669</v>
      </c>
      <c r="G33" s="278">
        <v>2500.4333333333338</v>
      </c>
      <c r="H33" s="278">
        <v>2601.0333333333342</v>
      </c>
      <c r="I33" s="278">
        <v>2619.6166666666672</v>
      </c>
      <c r="J33" s="278">
        <v>2651.3333333333344</v>
      </c>
      <c r="K33" s="276">
        <v>2587.9</v>
      </c>
      <c r="L33" s="276">
        <v>2537.6</v>
      </c>
      <c r="M33" s="276">
        <v>19.208749999999998</v>
      </c>
    </row>
    <row r="34" spans="1:13">
      <c r="A34" s="300">
        <v>25</v>
      </c>
      <c r="B34" s="276" t="s">
        <v>226</v>
      </c>
      <c r="C34" s="276">
        <v>915.8</v>
      </c>
      <c r="D34" s="278">
        <v>917.59999999999991</v>
      </c>
      <c r="E34" s="278">
        <v>908.29999999999984</v>
      </c>
      <c r="F34" s="278">
        <v>900.8</v>
      </c>
      <c r="G34" s="278">
        <v>891.49999999999989</v>
      </c>
      <c r="H34" s="278">
        <v>925.0999999999998</v>
      </c>
      <c r="I34" s="278">
        <v>934.4</v>
      </c>
      <c r="J34" s="278">
        <v>941.89999999999975</v>
      </c>
      <c r="K34" s="276">
        <v>926.9</v>
      </c>
      <c r="L34" s="276">
        <v>910.1</v>
      </c>
      <c r="M34" s="276">
        <v>2.5623399999999998</v>
      </c>
    </row>
    <row r="35" spans="1:13">
      <c r="A35" s="300">
        <v>26</v>
      </c>
      <c r="B35" s="276" t="s">
        <v>53</v>
      </c>
      <c r="C35" s="276">
        <v>875.7</v>
      </c>
      <c r="D35" s="278">
        <v>876.80000000000007</v>
      </c>
      <c r="E35" s="278">
        <v>869.10000000000014</v>
      </c>
      <c r="F35" s="278">
        <v>862.50000000000011</v>
      </c>
      <c r="G35" s="278">
        <v>854.80000000000018</v>
      </c>
      <c r="H35" s="278">
        <v>883.40000000000009</v>
      </c>
      <c r="I35" s="278">
        <v>891.10000000000014</v>
      </c>
      <c r="J35" s="278">
        <v>897.7</v>
      </c>
      <c r="K35" s="276">
        <v>884.5</v>
      </c>
      <c r="L35" s="276">
        <v>870.2</v>
      </c>
      <c r="M35" s="276">
        <v>22.648250000000001</v>
      </c>
    </row>
    <row r="36" spans="1:13">
      <c r="A36" s="300">
        <v>27</v>
      </c>
      <c r="B36" s="276" t="s">
        <v>55</v>
      </c>
      <c r="C36" s="276">
        <v>606.1</v>
      </c>
      <c r="D36" s="278">
        <v>608.6</v>
      </c>
      <c r="E36" s="278">
        <v>602.30000000000007</v>
      </c>
      <c r="F36" s="278">
        <v>598.5</v>
      </c>
      <c r="G36" s="278">
        <v>592.20000000000005</v>
      </c>
      <c r="H36" s="278">
        <v>612.40000000000009</v>
      </c>
      <c r="I36" s="278">
        <v>618.70000000000005</v>
      </c>
      <c r="J36" s="278">
        <v>622.50000000000011</v>
      </c>
      <c r="K36" s="276">
        <v>614.9</v>
      </c>
      <c r="L36" s="276">
        <v>604.79999999999995</v>
      </c>
      <c r="M36" s="276">
        <v>148.60853</v>
      </c>
    </row>
    <row r="37" spans="1:13">
      <c r="A37" s="300">
        <v>28</v>
      </c>
      <c r="B37" s="276" t="s">
        <v>56</v>
      </c>
      <c r="C37" s="276">
        <v>3303.5</v>
      </c>
      <c r="D37" s="278">
        <v>3287.9833333333336</v>
      </c>
      <c r="E37" s="278">
        <v>3267.5166666666673</v>
      </c>
      <c r="F37" s="278">
        <v>3231.5333333333338</v>
      </c>
      <c r="G37" s="278">
        <v>3211.0666666666675</v>
      </c>
      <c r="H37" s="278">
        <v>3323.9666666666672</v>
      </c>
      <c r="I37" s="278">
        <v>3344.4333333333334</v>
      </c>
      <c r="J37" s="278">
        <v>3380.416666666667</v>
      </c>
      <c r="K37" s="276">
        <v>3308.45</v>
      </c>
      <c r="L37" s="276">
        <v>3252</v>
      </c>
      <c r="M37" s="276">
        <v>6.1670400000000001</v>
      </c>
    </row>
    <row r="38" spans="1:13">
      <c r="A38" s="300">
        <v>29</v>
      </c>
      <c r="B38" s="276" t="s">
        <v>58</v>
      </c>
      <c r="C38" s="276">
        <v>9257.7000000000007</v>
      </c>
      <c r="D38" s="278">
        <v>9306.5666666666675</v>
      </c>
      <c r="E38" s="278">
        <v>9163.133333333335</v>
      </c>
      <c r="F38" s="278">
        <v>9068.5666666666675</v>
      </c>
      <c r="G38" s="278">
        <v>8925.133333333335</v>
      </c>
      <c r="H38" s="278">
        <v>9401.133333333335</v>
      </c>
      <c r="I38" s="278">
        <v>9544.5666666666657</v>
      </c>
      <c r="J38" s="278">
        <v>9639.133333333335</v>
      </c>
      <c r="K38" s="276">
        <v>9450</v>
      </c>
      <c r="L38" s="276">
        <v>9212</v>
      </c>
      <c r="M38" s="276">
        <v>7.6116999999999999</v>
      </c>
    </row>
    <row r="39" spans="1:13">
      <c r="A39" s="300">
        <v>30</v>
      </c>
      <c r="B39" s="276" t="s">
        <v>232</v>
      </c>
      <c r="C39" s="276">
        <v>3148.95</v>
      </c>
      <c r="D39" s="278">
        <v>3141.6166666666668</v>
      </c>
      <c r="E39" s="278">
        <v>3112.3333333333335</v>
      </c>
      <c r="F39" s="278">
        <v>3075.7166666666667</v>
      </c>
      <c r="G39" s="278">
        <v>3046.4333333333334</v>
      </c>
      <c r="H39" s="278">
        <v>3178.2333333333336</v>
      </c>
      <c r="I39" s="278">
        <v>3207.5166666666664</v>
      </c>
      <c r="J39" s="278">
        <v>3244.1333333333337</v>
      </c>
      <c r="K39" s="276">
        <v>3170.9</v>
      </c>
      <c r="L39" s="276">
        <v>3105</v>
      </c>
      <c r="M39" s="276">
        <v>0.58221999999999996</v>
      </c>
    </row>
    <row r="40" spans="1:13">
      <c r="A40" s="300">
        <v>31</v>
      </c>
      <c r="B40" s="276" t="s">
        <v>59</v>
      </c>
      <c r="C40" s="276">
        <v>5146.6000000000004</v>
      </c>
      <c r="D40" s="278">
        <v>5163.8666666666668</v>
      </c>
      <c r="E40" s="278">
        <v>5102.7333333333336</v>
      </c>
      <c r="F40" s="278">
        <v>5058.8666666666668</v>
      </c>
      <c r="G40" s="278">
        <v>4997.7333333333336</v>
      </c>
      <c r="H40" s="278">
        <v>5207.7333333333336</v>
      </c>
      <c r="I40" s="278">
        <v>5268.8666666666668</v>
      </c>
      <c r="J40" s="278">
        <v>5312.7333333333336</v>
      </c>
      <c r="K40" s="276">
        <v>5225</v>
      </c>
      <c r="L40" s="276">
        <v>5120</v>
      </c>
      <c r="M40" s="276">
        <v>32.691839999999999</v>
      </c>
    </row>
    <row r="41" spans="1:13">
      <c r="A41" s="300">
        <v>32</v>
      </c>
      <c r="B41" s="276" t="s">
        <v>60</v>
      </c>
      <c r="C41" s="276">
        <v>1634.05</v>
      </c>
      <c r="D41" s="278">
        <v>1635.6333333333332</v>
      </c>
      <c r="E41" s="278">
        <v>1618.3666666666663</v>
      </c>
      <c r="F41" s="278">
        <v>1602.6833333333332</v>
      </c>
      <c r="G41" s="278">
        <v>1585.4166666666663</v>
      </c>
      <c r="H41" s="278">
        <v>1651.3166666666664</v>
      </c>
      <c r="I41" s="278">
        <v>1668.5833333333333</v>
      </c>
      <c r="J41" s="278">
        <v>1684.2666666666664</v>
      </c>
      <c r="K41" s="276">
        <v>1652.9</v>
      </c>
      <c r="L41" s="276">
        <v>1619.95</v>
      </c>
      <c r="M41" s="276">
        <v>8.3793699999999998</v>
      </c>
    </row>
    <row r="42" spans="1:13">
      <c r="A42" s="300">
        <v>33</v>
      </c>
      <c r="B42" s="276" t="s">
        <v>233</v>
      </c>
      <c r="C42" s="276">
        <v>410.15</v>
      </c>
      <c r="D42" s="278">
        <v>412.48333333333329</v>
      </c>
      <c r="E42" s="278">
        <v>406.51666666666659</v>
      </c>
      <c r="F42" s="278">
        <v>402.88333333333333</v>
      </c>
      <c r="G42" s="278">
        <v>396.91666666666663</v>
      </c>
      <c r="H42" s="278">
        <v>416.11666666666656</v>
      </c>
      <c r="I42" s="278">
        <v>422.08333333333326</v>
      </c>
      <c r="J42" s="278">
        <v>425.71666666666653</v>
      </c>
      <c r="K42" s="276">
        <v>418.45</v>
      </c>
      <c r="L42" s="276">
        <v>408.85</v>
      </c>
      <c r="M42" s="276">
        <v>37.435290000000002</v>
      </c>
    </row>
    <row r="43" spans="1:13">
      <c r="A43" s="300">
        <v>34</v>
      </c>
      <c r="B43" s="276" t="s">
        <v>61</v>
      </c>
      <c r="C43" s="276">
        <v>66.400000000000006</v>
      </c>
      <c r="D43" s="278">
        <v>66.650000000000006</v>
      </c>
      <c r="E43" s="278">
        <v>65.400000000000006</v>
      </c>
      <c r="F43" s="278">
        <v>64.400000000000006</v>
      </c>
      <c r="G43" s="278">
        <v>63.150000000000006</v>
      </c>
      <c r="H43" s="278">
        <v>67.650000000000006</v>
      </c>
      <c r="I43" s="278">
        <v>68.900000000000006</v>
      </c>
      <c r="J43" s="278">
        <v>69.900000000000006</v>
      </c>
      <c r="K43" s="276">
        <v>67.900000000000006</v>
      </c>
      <c r="L43" s="276">
        <v>65.650000000000006</v>
      </c>
      <c r="M43" s="276">
        <v>331.86304999999999</v>
      </c>
    </row>
    <row r="44" spans="1:13">
      <c r="A44" s="300">
        <v>35</v>
      </c>
      <c r="B44" s="276" t="s">
        <v>62</v>
      </c>
      <c r="C44" s="276">
        <v>51.5</v>
      </c>
      <c r="D44" s="278">
        <v>51.683333333333337</v>
      </c>
      <c r="E44" s="278">
        <v>50.366666666666674</v>
      </c>
      <c r="F44" s="278">
        <v>49.233333333333334</v>
      </c>
      <c r="G44" s="278">
        <v>47.916666666666671</v>
      </c>
      <c r="H44" s="278">
        <v>52.816666666666677</v>
      </c>
      <c r="I44" s="278">
        <v>54.13333333333334</v>
      </c>
      <c r="J44" s="278">
        <v>55.26666666666668</v>
      </c>
      <c r="K44" s="276">
        <v>53</v>
      </c>
      <c r="L44" s="276">
        <v>50.55</v>
      </c>
      <c r="M44" s="276">
        <v>28.420670000000001</v>
      </c>
    </row>
    <row r="45" spans="1:13">
      <c r="A45" s="300">
        <v>36</v>
      </c>
      <c r="B45" s="276" t="s">
        <v>63</v>
      </c>
      <c r="C45" s="276">
        <v>1610.45</v>
      </c>
      <c r="D45" s="278">
        <v>1609.8666666666668</v>
      </c>
      <c r="E45" s="278">
        <v>1593.7333333333336</v>
      </c>
      <c r="F45" s="278">
        <v>1577.0166666666669</v>
      </c>
      <c r="G45" s="278">
        <v>1560.8833333333337</v>
      </c>
      <c r="H45" s="278">
        <v>1626.5833333333335</v>
      </c>
      <c r="I45" s="278">
        <v>1642.7166666666667</v>
      </c>
      <c r="J45" s="278">
        <v>1659.4333333333334</v>
      </c>
      <c r="K45" s="276">
        <v>1626</v>
      </c>
      <c r="L45" s="276">
        <v>1593.15</v>
      </c>
      <c r="M45" s="276">
        <v>6.2655000000000003</v>
      </c>
    </row>
    <row r="46" spans="1:13">
      <c r="A46" s="300">
        <v>37</v>
      </c>
      <c r="B46" s="276" t="s">
        <v>234</v>
      </c>
      <c r="C46" s="276">
        <v>1336.55</v>
      </c>
      <c r="D46" s="278">
        <v>1342.8500000000001</v>
      </c>
      <c r="E46" s="278">
        <v>1325.7000000000003</v>
      </c>
      <c r="F46" s="278">
        <v>1314.8500000000001</v>
      </c>
      <c r="G46" s="278">
        <v>1297.7000000000003</v>
      </c>
      <c r="H46" s="278">
        <v>1353.7000000000003</v>
      </c>
      <c r="I46" s="278">
        <v>1370.8500000000004</v>
      </c>
      <c r="J46" s="278">
        <v>1381.7000000000003</v>
      </c>
      <c r="K46" s="276">
        <v>1360</v>
      </c>
      <c r="L46" s="276">
        <v>1332</v>
      </c>
      <c r="M46" s="276">
        <v>0.77932999999999997</v>
      </c>
    </row>
    <row r="47" spans="1:13">
      <c r="A47" s="300">
        <v>38</v>
      </c>
      <c r="B47" s="276" t="s">
        <v>65</v>
      </c>
      <c r="C47" s="276">
        <v>118.1</v>
      </c>
      <c r="D47" s="278">
        <v>118.71666666666665</v>
      </c>
      <c r="E47" s="278">
        <v>116.73333333333331</v>
      </c>
      <c r="F47" s="278">
        <v>115.36666666666665</v>
      </c>
      <c r="G47" s="278">
        <v>113.3833333333333</v>
      </c>
      <c r="H47" s="278">
        <v>120.08333333333331</v>
      </c>
      <c r="I47" s="278">
        <v>122.06666666666666</v>
      </c>
      <c r="J47" s="278">
        <v>123.43333333333332</v>
      </c>
      <c r="K47" s="276">
        <v>120.7</v>
      </c>
      <c r="L47" s="276">
        <v>117.35</v>
      </c>
      <c r="M47" s="276">
        <v>129.08375000000001</v>
      </c>
    </row>
    <row r="48" spans="1:13">
      <c r="A48" s="300">
        <v>39</v>
      </c>
      <c r="B48" s="276" t="s">
        <v>66</v>
      </c>
      <c r="C48" s="276">
        <v>689.75</v>
      </c>
      <c r="D48" s="278">
        <v>688.0333333333333</v>
      </c>
      <c r="E48" s="278">
        <v>683.96666666666658</v>
      </c>
      <c r="F48" s="278">
        <v>678.18333333333328</v>
      </c>
      <c r="G48" s="278">
        <v>674.11666666666656</v>
      </c>
      <c r="H48" s="278">
        <v>693.81666666666661</v>
      </c>
      <c r="I48" s="278">
        <v>697.88333333333321</v>
      </c>
      <c r="J48" s="278">
        <v>703.66666666666663</v>
      </c>
      <c r="K48" s="276">
        <v>692.1</v>
      </c>
      <c r="L48" s="276">
        <v>682.25</v>
      </c>
      <c r="M48" s="276">
        <v>6.9293500000000003</v>
      </c>
    </row>
    <row r="49" spans="1:13">
      <c r="A49" s="300">
        <v>40</v>
      </c>
      <c r="B49" s="276" t="s">
        <v>67</v>
      </c>
      <c r="C49" s="276">
        <v>556.70000000000005</v>
      </c>
      <c r="D49" s="278">
        <v>558.23333333333335</v>
      </c>
      <c r="E49" s="278">
        <v>549.2166666666667</v>
      </c>
      <c r="F49" s="278">
        <v>541.73333333333335</v>
      </c>
      <c r="G49" s="278">
        <v>532.7166666666667</v>
      </c>
      <c r="H49" s="278">
        <v>565.7166666666667</v>
      </c>
      <c r="I49" s="278">
        <v>574.73333333333335</v>
      </c>
      <c r="J49" s="278">
        <v>582.2166666666667</v>
      </c>
      <c r="K49" s="276">
        <v>567.25</v>
      </c>
      <c r="L49" s="276">
        <v>550.75</v>
      </c>
      <c r="M49" s="276">
        <v>32.793460000000003</v>
      </c>
    </row>
    <row r="50" spans="1:13">
      <c r="A50" s="300">
        <v>41</v>
      </c>
      <c r="B50" s="276" t="s">
        <v>69</v>
      </c>
      <c r="C50" s="276">
        <v>516.20000000000005</v>
      </c>
      <c r="D50" s="278">
        <v>512.36666666666667</v>
      </c>
      <c r="E50" s="278">
        <v>505.93333333333339</v>
      </c>
      <c r="F50" s="278">
        <v>495.66666666666674</v>
      </c>
      <c r="G50" s="278">
        <v>489.23333333333346</v>
      </c>
      <c r="H50" s="278">
        <v>522.63333333333333</v>
      </c>
      <c r="I50" s="278">
        <v>529.06666666666649</v>
      </c>
      <c r="J50" s="278">
        <v>539.33333333333326</v>
      </c>
      <c r="K50" s="276">
        <v>518.79999999999995</v>
      </c>
      <c r="L50" s="276">
        <v>502.1</v>
      </c>
      <c r="M50" s="276">
        <v>173.81441000000001</v>
      </c>
    </row>
    <row r="51" spans="1:13">
      <c r="A51" s="300">
        <v>42</v>
      </c>
      <c r="B51" s="276" t="s">
        <v>70</v>
      </c>
      <c r="C51" s="276">
        <v>36.35</v>
      </c>
      <c r="D51" s="278">
        <v>36.466666666666669</v>
      </c>
      <c r="E51" s="278">
        <v>35.983333333333334</v>
      </c>
      <c r="F51" s="278">
        <v>35.616666666666667</v>
      </c>
      <c r="G51" s="278">
        <v>35.133333333333333</v>
      </c>
      <c r="H51" s="278">
        <v>36.833333333333336</v>
      </c>
      <c r="I51" s="278">
        <v>37.31666666666667</v>
      </c>
      <c r="J51" s="278">
        <v>37.683333333333337</v>
      </c>
      <c r="K51" s="276">
        <v>36.950000000000003</v>
      </c>
      <c r="L51" s="276">
        <v>36.1</v>
      </c>
      <c r="M51" s="276">
        <v>316.31031999999999</v>
      </c>
    </row>
    <row r="52" spans="1:13">
      <c r="A52" s="300">
        <v>43</v>
      </c>
      <c r="B52" s="276" t="s">
        <v>71</v>
      </c>
      <c r="C52" s="276">
        <v>460</v>
      </c>
      <c r="D52" s="278">
        <v>459.3</v>
      </c>
      <c r="E52" s="278">
        <v>456.1</v>
      </c>
      <c r="F52" s="278">
        <v>452.2</v>
      </c>
      <c r="G52" s="278">
        <v>449</v>
      </c>
      <c r="H52" s="278">
        <v>463.20000000000005</v>
      </c>
      <c r="I52" s="278">
        <v>466.4</v>
      </c>
      <c r="J52" s="278">
        <v>470.30000000000007</v>
      </c>
      <c r="K52" s="276">
        <v>462.5</v>
      </c>
      <c r="L52" s="276">
        <v>455.4</v>
      </c>
      <c r="M52" s="276">
        <v>30.744589999999999</v>
      </c>
    </row>
    <row r="53" spans="1:13">
      <c r="A53" s="300">
        <v>44</v>
      </c>
      <c r="B53" s="276" t="s">
        <v>72</v>
      </c>
      <c r="C53" s="276">
        <v>13324.15</v>
      </c>
      <c r="D53" s="278">
        <v>13379.733333333332</v>
      </c>
      <c r="E53" s="278">
        <v>13199.416666666664</v>
      </c>
      <c r="F53" s="278">
        <v>13074.683333333332</v>
      </c>
      <c r="G53" s="278">
        <v>12894.366666666665</v>
      </c>
      <c r="H53" s="278">
        <v>13504.466666666664</v>
      </c>
      <c r="I53" s="278">
        <v>13684.783333333333</v>
      </c>
      <c r="J53" s="278">
        <v>13809.516666666663</v>
      </c>
      <c r="K53" s="276">
        <v>13560.05</v>
      </c>
      <c r="L53" s="276">
        <v>13255</v>
      </c>
      <c r="M53" s="276">
        <v>1.08504</v>
      </c>
    </row>
    <row r="54" spans="1:13">
      <c r="A54" s="300">
        <v>45</v>
      </c>
      <c r="B54" s="276" t="s">
        <v>74</v>
      </c>
      <c r="C54" s="276">
        <v>399.6</v>
      </c>
      <c r="D54" s="278">
        <v>401.2833333333333</v>
      </c>
      <c r="E54" s="278">
        <v>396.61666666666662</v>
      </c>
      <c r="F54" s="278">
        <v>393.63333333333333</v>
      </c>
      <c r="G54" s="278">
        <v>388.96666666666664</v>
      </c>
      <c r="H54" s="278">
        <v>404.26666666666659</v>
      </c>
      <c r="I54" s="278">
        <v>408.93333333333334</v>
      </c>
      <c r="J54" s="278">
        <v>411.91666666666657</v>
      </c>
      <c r="K54" s="276">
        <v>405.95</v>
      </c>
      <c r="L54" s="276">
        <v>398.3</v>
      </c>
      <c r="M54" s="276">
        <v>71.034909999999996</v>
      </c>
    </row>
    <row r="55" spans="1:13">
      <c r="A55" s="300">
        <v>46</v>
      </c>
      <c r="B55" s="276" t="s">
        <v>75</v>
      </c>
      <c r="C55" s="276">
        <v>3752.6</v>
      </c>
      <c r="D55" s="278">
        <v>3761.2000000000003</v>
      </c>
      <c r="E55" s="278">
        <v>3736.4000000000005</v>
      </c>
      <c r="F55" s="278">
        <v>3720.2000000000003</v>
      </c>
      <c r="G55" s="278">
        <v>3695.4000000000005</v>
      </c>
      <c r="H55" s="278">
        <v>3777.4000000000005</v>
      </c>
      <c r="I55" s="278">
        <v>3802.2000000000007</v>
      </c>
      <c r="J55" s="278">
        <v>3818.4000000000005</v>
      </c>
      <c r="K55" s="276">
        <v>3786</v>
      </c>
      <c r="L55" s="276">
        <v>3745</v>
      </c>
      <c r="M55" s="276">
        <v>4.6618300000000001</v>
      </c>
    </row>
    <row r="56" spans="1:13">
      <c r="A56" s="300">
        <v>47</v>
      </c>
      <c r="B56" s="276" t="s">
        <v>76</v>
      </c>
      <c r="C56" s="276">
        <v>469</v>
      </c>
      <c r="D56" s="278">
        <v>469.25</v>
      </c>
      <c r="E56" s="278">
        <v>465.65</v>
      </c>
      <c r="F56" s="278">
        <v>462.29999999999995</v>
      </c>
      <c r="G56" s="278">
        <v>458.69999999999993</v>
      </c>
      <c r="H56" s="278">
        <v>472.6</v>
      </c>
      <c r="I56" s="278">
        <v>476.20000000000005</v>
      </c>
      <c r="J56" s="278">
        <v>479.55000000000007</v>
      </c>
      <c r="K56" s="276">
        <v>472.85</v>
      </c>
      <c r="L56" s="276">
        <v>465.9</v>
      </c>
      <c r="M56" s="276">
        <v>26.30386</v>
      </c>
    </row>
    <row r="57" spans="1:13">
      <c r="A57" s="300">
        <v>48</v>
      </c>
      <c r="B57" s="276" t="s">
        <v>77</v>
      </c>
      <c r="C57" s="276">
        <v>119.95</v>
      </c>
      <c r="D57" s="278">
        <v>121.46666666666665</v>
      </c>
      <c r="E57" s="278">
        <v>117.08333333333331</v>
      </c>
      <c r="F57" s="278">
        <v>114.21666666666665</v>
      </c>
      <c r="G57" s="278">
        <v>109.83333333333331</v>
      </c>
      <c r="H57" s="278">
        <v>124.33333333333331</v>
      </c>
      <c r="I57" s="278">
        <v>128.71666666666667</v>
      </c>
      <c r="J57" s="278">
        <v>131.58333333333331</v>
      </c>
      <c r="K57" s="276">
        <v>125.85</v>
      </c>
      <c r="L57" s="276">
        <v>118.6</v>
      </c>
      <c r="M57" s="276">
        <v>390.64487000000003</v>
      </c>
    </row>
    <row r="58" spans="1:13">
      <c r="A58" s="300">
        <v>49</v>
      </c>
      <c r="B58" s="276" t="s">
        <v>78</v>
      </c>
      <c r="C58" s="276">
        <v>126.3</v>
      </c>
      <c r="D58" s="278">
        <v>126.73333333333335</v>
      </c>
      <c r="E58" s="278">
        <v>125.4666666666667</v>
      </c>
      <c r="F58" s="278">
        <v>124.63333333333335</v>
      </c>
      <c r="G58" s="278">
        <v>123.3666666666667</v>
      </c>
      <c r="H58" s="278">
        <v>127.56666666666669</v>
      </c>
      <c r="I58" s="278">
        <v>128.83333333333334</v>
      </c>
      <c r="J58" s="278">
        <v>129.66666666666669</v>
      </c>
      <c r="K58" s="276">
        <v>128</v>
      </c>
      <c r="L58" s="276">
        <v>125.9</v>
      </c>
      <c r="M58" s="276">
        <v>12.813969999999999</v>
      </c>
    </row>
    <row r="59" spans="1:13">
      <c r="A59" s="300">
        <v>50</v>
      </c>
      <c r="B59" s="276" t="s">
        <v>81</v>
      </c>
      <c r="C59" s="276">
        <v>615.20000000000005</v>
      </c>
      <c r="D59" s="278">
        <v>615.9</v>
      </c>
      <c r="E59" s="278">
        <v>612.29999999999995</v>
      </c>
      <c r="F59" s="278">
        <v>609.4</v>
      </c>
      <c r="G59" s="278">
        <v>605.79999999999995</v>
      </c>
      <c r="H59" s="278">
        <v>618.79999999999995</v>
      </c>
      <c r="I59" s="278">
        <v>622.40000000000009</v>
      </c>
      <c r="J59" s="278">
        <v>625.29999999999995</v>
      </c>
      <c r="K59" s="276">
        <v>619.5</v>
      </c>
      <c r="L59" s="276">
        <v>613</v>
      </c>
      <c r="M59" s="276">
        <v>1.6314</v>
      </c>
    </row>
    <row r="60" spans="1:13">
      <c r="A60" s="300">
        <v>51</v>
      </c>
      <c r="B60" s="276" t="s">
        <v>82</v>
      </c>
      <c r="C60" s="276">
        <v>377.5</v>
      </c>
      <c r="D60" s="278">
        <v>379.55</v>
      </c>
      <c r="E60" s="278">
        <v>372.85</v>
      </c>
      <c r="F60" s="278">
        <v>368.2</v>
      </c>
      <c r="G60" s="278">
        <v>361.5</v>
      </c>
      <c r="H60" s="278">
        <v>384.20000000000005</v>
      </c>
      <c r="I60" s="278">
        <v>390.9</v>
      </c>
      <c r="J60" s="278">
        <v>395.55000000000007</v>
      </c>
      <c r="K60" s="276">
        <v>386.25</v>
      </c>
      <c r="L60" s="276">
        <v>374.9</v>
      </c>
      <c r="M60" s="276">
        <v>62.079770000000003</v>
      </c>
    </row>
    <row r="61" spans="1:13">
      <c r="A61" s="300">
        <v>52</v>
      </c>
      <c r="B61" s="276" t="s">
        <v>83</v>
      </c>
      <c r="C61" s="276">
        <v>786.8</v>
      </c>
      <c r="D61" s="278">
        <v>786.48333333333323</v>
      </c>
      <c r="E61" s="278">
        <v>782.61666666666645</v>
      </c>
      <c r="F61" s="278">
        <v>778.43333333333317</v>
      </c>
      <c r="G61" s="278">
        <v>774.56666666666638</v>
      </c>
      <c r="H61" s="278">
        <v>790.66666666666652</v>
      </c>
      <c r="I61" s="278">
        <v>794.5333333333333</v>
      </c>
      <c r="J61" s="278">
        <v>798.71666666666658</v>
      </c>
      <c r="K61" s="276">
        <v>790.35</v>
      </c>
      <c r="L61" s="276">
        <v>782.3</v>
      </c>
      <c r="M61" s="276">
        <v>38.177239999999998</v>
      </c>
    </row>
    <row r="62" spans="1:13">
      <c r="A62" s="300">
        <v>53</v>
      </c>
      <c r="B62" s="276" t="s">
        <v>84</v>
      </c>
      <c r="C62" s="276">
        <v>145.5</v>
      </c>
      <c r="D62" s="278">
        <v>145</v>
      </c>
      <c r="E62" s="278">
        <v>144</v>
      </c>
      <c r="F62" s="278">
        <v>142.5</v>
      </c>
      <c r="G62" s="278">
        <v>141.5</v>
      </c>
      <c r="H62" s="278">
        <v>146.5</v>
      </c>
      <c r="I62" s="278">
        <v>147.5</v>
      </c>
      <c r="J62" s="278">
        <v>149</v>
      </c>
      <c r="K62" s="276">
        <v>146</v>
      </c>
      <c r="L62" s="276">
        <v>143.5</v>
      </c>
      <c r="M62" s="276">
        <v>161.19570999999999</v>
      </c>
    </row>
    <row r="63" spans="1:13">
      <c r="A63" s="300">
        <v>54</v>
      </c>
      <c r="B63" s="276" t="s">
        <v>3634</v>
      </c>
      <c r="C63" s="276">
        <v>2534.1</v>
      </c>
      <c r="D63" s="278">
        <v>2530.65</v>
      </c>
      <c r="E63" s="278">
        <v>2508.4500000000003</v>
      </c>
      <c r="F63" s="278">
        <v>2482.8000000000002</v>
      </c>
      <c r="G63" s="278">
        <v>2460.6000000000004</v>
      </c>
      <c r="H63" s="278">
        <v>2556.3000000000002</v>
      </c>
      <c r="I63" s="278">
        <v>2578.5</v>
      </c>
      <c r="J63" s="278">
        <v>2604.15</v>
      </c>
      <c r="K63" s="276">
        <v>2552.85</v>
      </c>
      <c r="L63" s="276">
        <v>2505</v>
      </c>
      <c r="M63" s="276">
        <v>2.3658800000000002</v>
      </c>
    </row>
    <row r="64" spans="1:13">
      <c r="A64" s="300">
        <v>55</v>
      </c>
      <c r="B64" s="276" t="s">
        <v>85</v>
      </c>
      <c r="C64" s="276">
        <v>1611.5</v>
      </c>
      <c r="D64" s="278">
        <v>1612.3499999999997</v>
      </c>
      <c r="E64" s="278">
        <v>1597.2499999999993</v>
      </c>
      <c r="F64" s="278">
        <v>1582.9999999999995</v>
      </c>
      <c r="G64" s="278">
        <v>1567.8999999999992</v>
      </c>
      <c r="H64" s="278">
        <v>1626.5999999999995</v>
      </c>
      <c r="I64" s="278">
        <v>1641.6999999999998</v>
      </c>
      <c r="J64" s="278">
        <v>1655.9499999999996</v>
      </c>
      <c r="K64" s="276">
        <v>1627.45</v>
      </c>
      <c r="L64" s="276">
        <v>1598.1</v>
      </c>
      <c r="M64" s="276">
        <v>4.4778900000000004</v>
      </c>
    </row>
    <row r="65" spans="1:13">
      <c r="A65" s="300">
        <v>56</v>
      </c>
      <c r="B65" s="276" t="s">
        <v>86</v>
      </c>
      <c r="C65" s="276">
        <v>407.85</v>
      </c>
      <c r="D65" s="278">
        <v>410.58333333333331</v>
      </c>
      <c r="E65" s="278">
        <v>403.51666666666665</v>
      </c>
      <c r="F65" s="278">
        <v>399.18333333333334</v>
      </c>
      <c r="G65" s="278">
        <v>392.11666666666667</v>
      </c>
      <c r="H65" s="278">
        <v>414.91666666666663</v>
      </c>
      <c r="I65" s="278">
        <v>421.98333333333335</v>
      </c>
      <c r="J65" s="278">
        <v>426.31666666666661</v>
      </c>
      <c r="K65" s="276">
        <v>417.65</v>
      </c>
      <c r="L65" s="276">
        <v>406.25</v>
      </c>
      <c r="M65" s="276">
        <v>32.384099999999997</v>
      </c>
    </row>
    <row r="66" spans="1:13">
      <c r="A66" s="300">
        <v>57</v>
      </c>
      <c r="B66" s="276" t="s">
        <v>236</v>
      </c>
      <c r="C66" s="276">
        <v>799.5</v>
      </c>
      <c r="D66" s="278">
        <v>793.66666666666663</v>
      </c>
      <c r="E66" s="278">
        <v>783.83333333333326</v>
      </c>
      <c r="F66" s="278">
        <v>768.16666666666663</v>
      </c>
      <c r="G66" s="278">
        <v>758.33333333333326</v>
      </c>
      <c r="H66" s="278">
        <v>809.33333333333326</v>
      </c>
      <c r="I66" s="278">
        <v>819.16666666666652</v>
      </c>
      <c r="J66" s="278">
        <v>834.83333333333326</v>
      </c>
      <c r="K66" s="276">
        <v>803.5</v>
      </c>
      <c r="L66" s="276">
        <v>778</v>
      </c>
      <c r="M66" s="276">
        <v>5.9245599999999996</v>
      </c>
    </row>
    <row r="67" spans="1:13">
      <c r="A67" s="300">
        <v>58</v>
      </c>
      <c r="B67" s="276" t="s">
        <v>237</v>
      </c>
      <c r="C67" s="276">
        <v>362.55</v>
      </c>
      <c r="D67" s="278">
        <v>355.76666666666671</v>
      </c>
      <c r="E67" s="278">
        <v>343.43333333333339</v>
      </c>
      <c r="F67" s="278">
        <v>324.31666666666666</v>
      </c>
      <c r="G67" s="278">
        <v>311.98333333333335</v>
      </c>
      <c r="H67" s="278">
        <v>374.88333333333344</v>
      </c>
      <c r="I67" s="278">
        <v>387.21666666666681</v>
      </c>
      <c r="J67" s="278">
        <v>406.33333333333348</v>
      </c>
      <c r="K67" s="276">
        <v>368.1</v>
      </c>
      <c r="L67" s="276">
        <v>336.65</v>
      </c>
      <c r="M67" s="276">
        <v>32.603749999999998</v>
      </c>
    </row>
    <row r="68" spans="1:13">
      <c r="A68" s="300">
        <v>59</v>
      </c>
      <c r="B68" s="276" t="s">
        <v>235</v>
      </c>
      <c r="C68" s="276">
        <v>188.55</v>
      </c>
      <c r="D68" s="278">
        <v>188.28333333333333</v>
      </c>
      <c r="E68" s="278">
        <v>186.76666666666665</v>
      </c>
      <c r="F68" s="278">
        <v>184.98333333333332</v>
      </c>
      <c r="G68" s="278">
        <v>183.46666666666664</v>
      </c>
      <c r="H68" s="278">
        <v>190.06666666666666</v>
      </c>
      <c r="I68" s="278">
        <v>191.58333333333337</v>
      </c>
      <c r="J68" s="278">
        <v>193.36666666666667</v>
      </c>
      <c r="K68" s="276">
        <v>189.8</v>
      </c>
      <c r="L68" s="276">
        <v>186.5</v>
      </c>
      <c r="M68" s="276">
        <v>18.97832</v>
      </c>
    </row>
    <row r="69" spans="1:13">
      <c r="A69" s="300">
        <v>60</v>
      </c>
      <c r="B69" s="276" t="s">
        <v>87</v>
      </c>
      <c r="C69" s="276">
        <v>595.1</v>
      </c>
      <c r="D69" s="278">
        <v>597.56666666666672</v>
      </c>
      <c r="E69" s="278">
        <v>589.53333333333342</v>
      </c>
      <c r="F69" s="278">
        <v>583.9666666666667</v>
      </c>
      <c r="G69" s="278">
        <v>575.93333333333339</v>
      </c>
      <c r="H69" s="278">
        <v>603.13333333333344</v>
      </c>
      <c r="I69" s="278">
        <v>611.16666666666674</v>
      </c>
      <c r="J69" s="278">
        <v>616.73333333333346</v>
      </c>
      <c r="K69" s="276">
        <v>605.6</v>
      </c>
      <c r="L69" s="276">
        <v>592</v>
      </c>
      <c r="M69" s="276">
        <v>15.30565</v>
      </c>
    </row>
    <row r="70" spans="1:13">
      <c r="A70" s="300">
        <v>61</v>
      </c>
      <c r="B70" s="276" t="s">
        <v>88</v>
      </c>
      <c r="C70" s="276">
        <v>513.65</v>
      </c>
      <c r="D70" s="278">
        <v>515.16666666666663</v>
      </c>
      <c r="E70" s="278">
        <v>510.7833333333333</v>
      </c>
      <c r="F70" s="278">
        <v>507.91666666666663</v>
      </c>
      <c r="G70" s="278">
        <v>503.5333333333333</v>
      </c>
      <c r="H70" s="278">
        <v>518.0333333333333</v>
      </c>
      <c r="I70" s="278">
        <v>522.41666666666674</v>
      </c>
      <c r="J70" s="278">
        <v>525.2833333333333</v>
      </c>
      <c r="K70" s="276">
        <v>519.54999999999995</v>
      </c>
      <c r="L70" s="276">
        <v>512.29999999999995</v>
      </c>
      <c r="M70" s="276">
        <v>39.258360000000003</v>
      </c>
    </row>
    <row r="71" spans="1:13">
      <c r="A71" s="300">
        <v>62</v>
      </c>
      <c r="B71" s="276" t="s">
        <v>238</v>
      </c>
      <c r="C71" s="276">
        <v>1086.5999999999999</v>
      </c>
      <c r="D71" s="278">
        <v>1086.1000000000001</v>
      </c>
      <c r="E71" s="278">
        <v>1063.2000000000003</v>
      </c>
      <c r="F71" s="278">
        <v>1039.8000000000002</v>
      </c>
      <c r="G71" s="278">
        <v>1016.9000000000003</v>
      </c>
      <c r="H71" s="278">
        <v>1109.5000000000002</v>
      </c>
      <c r="I71" s="278">
        <v>1132.4000000000003</v>
      </c>
      <c r="J71" s="278">
        <v>1155.8000000000002</v>
      </c>
      <c r="K71" s="276">
        <v>1109</v>
      </c>
      <c r="L71" s="276">
        <v>1062.7</v>
      </c>
      <c r="M71" s="276">
        <v>1.92482</v>
      </c>
    </row>
    <row r="72" spans="1:13">
      <c r="A72" s="300">
        <v>63</v>
      </c>
      <c r="B72" s="276" t="s">
        <v>91</v>
      </c>
      <c r="C72" s="276">
        <v>3717.9</v>
      </c>
      <c r="D72" s="278">
        <v>3693.6333333333332</v>
      </c>
      <c r="E72" s="278">
        <v>3660.2666666666664</v>
      </c>
      <c r="F72" s="278">
        <v>3602.6333333333332</v>
      </c>
      <c r="G72" s="278">
        <v>3569.2666666666664</v>
      </c>
      <c r="H72" s="278">
        <v>3751.2666666666664</v>
      </c>
      <c r="I72" s="278">
        <v>3784.6333333333332</v>
      </c>
      <c r="J72" s="278">
        <v>3842.2666666666664</v>
      </c>
      <c r="K72" s="276">
        <v>3727</v>
      </c>
      <c r="L72" s="276">
        <v>3636</v>
      </c>
      <c r="M72" s="276">
        <v>10.97589</v>
      </c>
    </row>
    <row r="73" spans="1:13">
      <c r="A73" s="300">
        <v>64</v>
      </c>
      <c r="B73" s="276" t="s">
        <v>93</v>
      </c>
      <c r="C73" s="276">
        <v>235.4</v>
      </c>
      <c r="D73" s="278">
        <v>230.1</v>
      </c>
      <c r="E73" s="278">
        <v>219.79999999999998</v>
      </c>
      <c r="F73" s="278">
        <v>204.2</v>
      </c>
      <c r="G73" s="278">
        <v>193.89999999999998</v>
      </c>
      <c r="H73" s="278">
        <v>245.7</v>
      </c>
      <c r="I73" s="278">
        <v>256</v>
      </c>
      <c r="J73" s="278">
        <v>271.60000000000002</v>
      </c>
      <c r="K73" s="276">
        <v>240.4</v>
      </c>
      <c r="L73" s="276">
        <v>214.5</v>
      </c>
      <c r="M73" s="276">
        <v>691.26113999999995</v>
      </c>
    </row>
    <row r="74" spans="1:13">
      <c r="A74" s="300">
        <v>65</v>
      </c>
      <c r="B74" s="276" t="s">
        <v>231</v>
      </c>
      <c r="C74" s="276">
        <v>2627.05</v>
      </c>
      <c r="D74" s="278">
        <v>2636.8333333333335</v>
      </c>
      <c r="E74" s="278">
        <v>2595.2166666666672</v>
      </c>
      <c r="F74" s="278">
        <v>2563.3833333333337</v>
      </c>
      <c r="G74" s="278">
        <v>2521.7666666666673</v>
      </c>
      <c r="H74" s="278">
        <v>2668.666666666667</v>
      </c>
      <c r="I74" s="278">
        <v>2710.2833333333328</v>
      </c>
      <c r="J74" s="278">
        <v>2742.1166666666668</v>
      </c>
      <c r="K74" s="276">
        <v>2678.45</v>
      </c>
      <c r="L74" s="276">
        <v>2605</v>
      </c>
      <c r="M74" s="276">
        <v>4.5243200000000003</v>
      </c>
    </row>
    <row r="75" spans="1:13">
      <c r="A75" s="300">
        <v>66</v>
      </c>
      <c r="B75" s="276" t="s">
        <v>94</v>
      </c>
      <c r="C75" s="276">
        <v>5038.95</v>
      </c>
      <c r="D75" s="278">
        <v>5032.2333333333336</v>
      </c>
      <c r="E75" s="278">
        <v>5012.7166666666672</v>
      </c>
      <c r="F75" s="278">
        <v>4986.4833333333336</v>
      </c>
      <c r="G75" s="278">
        <v>4966.9666666666672</v>
      </c>
      <c r="H75" s="278">
        <v>5058.4666666666672</v>
      </c>
      <c r="I75" s="278">
        <v>5077.9833333333336</v>
      </c>
      <c r="J75" s="278">
        <v>5104.2166666666672</v>
      </c>
      <c r="K75" s="276">
        <v>5051.75</v>
      </c>
      <c r="L75" s="276">
        <v>5006</v>
      </c>
      <c r="M75" s="276">
        <v>8.32456</v>
      </c>
    </row>
    <row r="76" spans="1:13">
      <c r="A76" s="300">
        <v>67</v>
      </c>
      <c r="B76" s="276" t="s">
        <v>239</v>
      </c>
      <c r="C76" s="276">
        <v>74.7</v>
      </c>
      <c r="D76" s="278">
        <v>75.3</v>
      </c>
      <c r="E76" s="278">
        <v>73.8</v>
      </c>
      <c r="F76" s="278">
        <v>72.900000000000006</v>
      </c>
      <c r="G76" s="278">
        <v>71.400000000000006</v>
      </c>
      <c r="H76" s="278">
        <v>76.199999999999989</v>
      </c>
      <c r="I76" s="278">
        <v>77.699999999999989</v>
      </c>
      <c r="J76" s="278">
        <v>78.59999999999998</v>
      </c>
      <c r="K76" s="276">
        <v>76.8</v>
      </c>
      <c r="L76" s="276">
        <v>74.400000000000006</v>
      </c>
      <c r="M76" s="276">
        <v>9.5343300000000006</v>
      </c>
    </row>
    <row r="77" spans="1:13">
      <c r="A77" s="300">
        <v>68</v>
      </c>
      <c r="B77" s="276" t="s">
        <v>95</v>
      </c>
      <c r="C77" s="276">
        <v>2470.1</v>
      </c>
      <c r="D77" s="278">
        <v>2474.1833333333329</v>
      </c>
      <c r="E77" s="278">
        <v>2441.9166666666661</v>
      </c>
      <c r="F77" s="278">
        <v>2413.7333333333331</v>
      </c>
      <c r="G77" s="278">
        <v>2381.4666666666662</v>
      </c>
      <c r="H77" s="278">
        <v>2502.3666666666659</v>
      </c>
      <c r="I77" s="278">
        <v>2534.6333333333332</v>
      </c>
      <c r="J77" s="278">
        <v>2562.8166666666657</v>
      </c>
      <c r="K77" s="276">
        <v>2506.4499999999998</v>
      </c>
      <c r="L77" s="276">
        <v>2446</v>
      </c>
      <c r="M77" s="276">
        <v>14.62297</v>
      </c>
    </row>
    <row r="78" spans="1:13">
      <c r="A78" s="300">
        <v>69</v>
      </c>
      <c r="B78" s="276" t="s">
        <v>240</v>
      </c>
      <c r="C78" s="276">
        <v>418.4</v>
      </c>
      <c r="D78" s="278">
        <v>421.4666666666667</v>
      </c>
      <c r="E78" s="278">
        <v>413.93333333333339</v>
      </c>
      <c r="F78" s="278">
        <v>409.4666666666667</v>
      </c>
      <c r="G78" s="278">
        <v>401.93333333333339</v>
      </c>
      <c r="H78" s="278">
        <v>425.93333333333339</v>
      </c>
      <c r="I78" s="278">
        <v>433.4666666666667</v>
      </c>
      <c r="J78" s="278">
        <v>437.93333333333339</v>
      </c>
      <c r="K78" s="276">
        <v>429</v>
      </c>
      <c r="L78" s="276">
        <v>417</v>
      </c>
      <c r="M78" s="276">
        <v>8.5086700000000004</v>
      </c>
    </row>
    <row r="79" spans="1:13">
      <c r="A79" s="300">
        <v>70</v>
      </c>
      <c r="B79" s="276" t="s">
        <v>241</v>
      </c>
      <c r="C79" s="276">
        <v>1170.25</v>
      </c>
      <c r="D79" s="278">
        <v>1165.7833333333333</v>
      </c>
      <c r="E79" s="278">
        <v>1156.5666666666666</v>
      </c>
      <c r="F79" s="278">
        <v>1142.8833333333332</v>
      </c>
      <c r="G79" s="278">
        <v>1133.6666666666665</v>
      </c>
      <c r="H79" s="278">
        <v>1179.4666666666667</v>
      </c>
      <c r="I79" s="278">
        <v>1188.6833333333334</v>
      </c>
      <c r="J79" s="278">
        <v>1202.3666666666668</v>
      </c>
      <c r="K79" s="276">
        <v>1175</v>
      </c>
      <c r="L79" s="276">
        <v>1152.0999999999999</v>
      </c>
      <c r="M79" s="276">
        <v>0.71901999999999999</v>
      </c>
    </row>
    <row r="80" spans="1:13">
      <c r="A80" s="300">
        <v>71</v>
      </c>
      <c r="B80" s="276" t="s">
        <v>97</v>
      </c>
      <c r="C80" s="276">
        <v>1340.25</v>
      </c>
      <c r="D80" s="278">
        <v>1345.7833333333333</v>
      </c>
      <c r="E80" s="278">
        <v>1327.6166666666666</v>
      </c>
      <c r="F80" s="278">
        <v>1314.9833333333333</v>
      </c>
      <c r="G80" s="278">
        <v>1296.8166666666666</v>
      </c>
      <c r="H80" s="278">
        <v>1358.4166666666665</v>
      </c>
      <c r="I80" s="278">
        <v>1376.5833333333335</v>
      </c>
      <c r="J80" s="278">
        <v>1389.2166666666665</v>
      </c>
      <c r="K80" s="276">
        <v>1363.95</v>
      </c>
      <c r="L80" s="276">
        <v>1333.15</v>
      </c>
      <c r="M80" s="276">
        <v>22.686589999999999</v>
      </c>
    </row>
    <row r="81" spans="1:13">
      <c r="A81" s="300">
        <v>72</v>
      </c>
      <c r="B81" s="276" t="s">
        <v>98</v>
      </c>
      <c r="C81" s="276">
        <v>192.95</v>
      </c>
      <c r="D81" s="278">
        <v>194.26666666666665</v>
      </c>
      <c r="E81" s="278">
        <v>191.08333333333331</v>
      </c>
      <c r="F81" s="278">
        <v>189.21666666666667</v>
      </c>
      <c r="G81" s="278">
        <v>186.03333333333333</v>
      </c>
      <c r="H81" s="278">
        <v>196.1333333333333</v>
      </c>
      <c r="I81" s="278">
        <v>199.31666666666663</v>
      </c>
      <c r="J81" s="278">
        <v>201.18333333333328</v>
      </c>
      <c r="K81" s="276">
        <v>197.45</v>
      </c>
      <c r="L81" s="276">
        <v>192.4</v>
      </c>
      <c r="M81" s="276">
        <v>56.410850000000003</v>
      </c>
    </row>
    <row r="82" spans="1:13">
      <c r="A82" s="300">
        <v>73</v>
      </c>
      <c r="B82" s="276" t="s">
        <v>99</v>
      </c>
      <c r="C82" s="276">
        <v>67.75</v>
      </c>
      <c r="D82" s="278">
        <v>67.916666666666671</v>
      </c>
      <c r="E82" s="278">
        <v>67.333333333333343</v>
      </c>
      <c r="F82" s="278">
        <v>66.916666666666671</v>
      </c>
      <c r="G82" s="278">
        <v>66.333333333333343</v>
      </c>
      <c r="H82" s="278">
        <v>68.333333333333343</v>
      </c>
      <c r="I82" s="278">
        <v>68.916666666666686</v>
      </c>
      <c r="J82" s="278">
        <v>69.333333333333343</v>
      </c>
      <c r="K82" s="276">
        <v>68.5</v>
      </c>
      <c r="L82" s="276">
        <v>67.5</v>
      </c>
      <c r="M82" s="276">
        <v>195.17090999999999</v>
      </c>
    </row>
    <row r="83" spans="1:13">
      <c r="A83" s="300">
        <v>74</v>
      </c>
      <c r="B83" s="276" t="s">
        <v>370</v>
      </c>
      <c r="C83" s="276">
        <v>158</v>
      </c>
      <c r="D83" s="278">
        <v>158.85</v>
      </c>
      <c r="E83" s="278">
        <v>155.69999999999999</v>
      </c>
      <c r="F83" s="278">
        <v>153.4</v>
      </c>
      <c r="G83" s="278">
        <v>150.25</v>
      </c>
      <c r="H83" s="278">
        <v>161.14999999999998</v>
      </c>
      <c r="I83" s="278">
        <v>164.3</v>
      </c>
      <c r="J83" s="278">
        <v>166.59999999999997</v>
      </c>
      <c r="K83" s="276">
        <v>162</v>
      </c>
      <c r="L83" s="276">
        <v>156.55000000000001</v>
      </c>
      <c r="M83" s="276">
        <v>16.98199</v>
      </c>
    </row>
    <row r="84" spans="1:13">
      <c r="A84" s="300">
        <v>75</v>
      </c>
      <c r="B84" s="276" t="s">
        <v>244</v>
      </c>
      <c r="C84" s="276">
        <v>79.400000000000006</v>
      </c>
      <c r="D84" s="278">
        <v>79.88333333333334</v>
      </c>
      <c r="E84" s="278">
        <v>78.666666666666686</v>
      </c>
      <c r="F84" s="278">
        <v>77.933333333333351</v>
      </c>
      <c r="G84" s="278">
        <v>76.716666666666697</v>
      </c>
      <c r="H84" s="278">
        <v>80.616666666666674</v>
      </c>
      <c r="I84" s="278">
        <v>81.833333333333343</v>
      </c>
      <c r="J84" s="278">
        <v>82.566666666666663</v>
      </c>
      <c r="K84" s="276">
        <v>81.099999999999994</v>
      </c>
      <c r="L84" s="276">
        <v>79.150000000000006</v>
      </c>
      <c r="M84" s="276">
        <v>16.171579999999999</v>
      </c>
    </row>
    <row r="85" spans="1:13">
      <c r="A85" s="300">
        <v>76</v>
      </c>
      <c r="B85" s="276" t="s">
        <v>100</v>
      </c>
      <c r="C85" s="276">
        <v>124.4</v>
      </c>
      <c r="D85" s="278">
        <v>125.03333333333335</v>
      </c>
      <c r="E85" s="278">
        <v>123.2166666666667</v>
      </c>
      <c r="F85" s="278">
        <v>122.03333333333335</v>
      </c>
      <c r="G85" s="278">
        <v>120.2166666666667</v>
      </c>
      <c r="H85" s="278">
        <v>126.2166666666667</v>
      </c>
      <c r="I85" s="278">
        <v>128.03333333333333</v>
      </c>
      <c r="J85" s="278">
        <v>129.2166666666667</v>
      </c>
      <c r="K85" s="276">
        <v>126.85</v>
      </c>
      <c r="L85" s="276">
        <v>123.85</v>
      </c>
      <c r="M85" s="276">
        <v>189.03163000000001</v>
      </c>
    </row>
    <row r="86" spans="1:13">
      <c r="A86" s="300">
        <v>77</v>
      </c>
      <c r="B86" s="276" t="s">
        <v>245</v>
      </c>
      <c r="C86" s="276">
        <v>141.35</v>
      </c>
      <c r="D86" s="278">
        <v>141.4</v>
      </c>
      <c r="E86" s="278">
        <v>140.15</v>
      </c>
      <c r="F86" s="278">
        <v>138.94999999999999</v>
      </c>
      <c r="G86" s="278">
        <v>137.69999999999999</v>
      </c>
      <c r="H86" s="278">
        <v>142.60000000000002</v>
      </c>
      <c r="I86" s="278">
        <v>143.85000000000002</v>
      </c>
      <c r="J86" s="278">
        <v>145.05000000000004</v>
      </c>
      <c r="K86" s="276">
        <v>142.65</v>
      </c>
      <c r="L86" s="276">
        <v>140.19999999999999</v>
      </c>
      <c r="M86" s="276">
        <v>3.3251599999999999</v>
      </c>
    </row>
    <row r="87" spans="1:13">
      <c r="A87" s="300">
        <v>78</v>
      </c>
      <c r="B87" s="276" t="s">
        <v>101</v>
      </c>
      <c r="C87" s="276">
        <v>524.75</v>
      </c>
      <c r="D87" s="278">
        <v>523.35</v>
      </c>
      <c r="E87" s="278">
        <v>517.40000000000009</v>
      </c>
      <c r="F87" s="278">
        <v>510.05000000000007</v>
      </c>
      <c r="G87" s="278">
        <v>504.10000000000014</v>
      </c>
      <c r="H87" s="278">
        <v>530.70000000000005</v>
      </c>
      <c r="I87" s="278">
        <v>536.65000000000009</v>
      </c>
      <c r="J87" s="278">
        <v>544</v>
      </c>
      <c r="K87" s="276">
        <v>529.29999999999995</v>
      </c>
      <c r="L87" s="276">
        <v>516</v>
      </c>
      <c r="M87" s="276">
        <v>15.63932</v>
      </c>
    </row>
    <row r="88" spans="1:13">
      <c r="A88" s="300">
        <v>79</v>
      </c>
      <c r="B88" s="276" t="s">
        <v>103</v>
      </c>
      <c r="C88" s="276">
        <v>28</v>
      </c>
      <c r="D88" s="278">
        <v>28.383333333333336</v>
      </c>
      <c r="E88" s="278">
        <v>27.416666666666671</v>
      </c>
      <c r="F88" s="278">
        <v>26.833333333333336</v>
      </c>
      <c r="G88" s="278">
        <v>25.866666666666671</v>
      </c>
      <c r="H88" s="278">
        <v>28.966666666666672</v>
      </c>
      <c r="I88" s="278">
        <v>29.933333333333334</v>
      </c>
      <c r="J88" s="278">
        <v>30.516666666666673</v>
      </c>
      <c r="K88" s="276">
        <v>29.35</v>
      </c>
      <c r="L88" s="276">
        <v>27.8</v>
      </c>
      <c r="M88" s="276">
        <v>292.19702000000001</v>
      </c>
    </row>
    <row r="89" spans="1:13">
      <c r="A89" s="300">
        <v>80</v>
      </c>
      <c r="B89" s="276" t="s">
        <v>246</v>
      </c>
      <c r="C89" s="276">
        <v>529.15</v>
      </c>
      <c r="D89" s="278">
        <v>529.65</v>
      </c>
      <c r="E89" s="278">
        <v>526.84999999999991</v>
      </c>
      <c r="F89" s="278">
        <v>524.54999999999995</v>
      </c>
      <c r="G89" s="278">
        <v>521.74999999999989</v>
      </c>
      <c r="H89" s="278">
        <v>531.94999999999993</v>
      </c>
      <c r="I89" s="278">
        <v>534.74999999999989</v>
      </c>
      <c r="J89" s="278">
        <v>537.04999999999995</v>
      </c>
      <c r="K89" s="276">
        <v>532.45000000000005</v>
      </c>
      <c r="L89" s="276">
        <v>527.35</v>
      </c>
      <c r="M89" s="276">
        <v>0.70160999999999996</v>
      </c>
    </row>
    <row r="90" spans="1:13">
      <c r="A90" s="300">
        <v>81</v>
      </c>
      <c r="B90" s="276" t="s">
        <v>104</v>
      </c>
      <c r="C90" s="276">
        <v>720.65</v>
      </c>
      <c r="D90" s="278">
        <v>722.1</v>
      </c>
      <c r="E90" s="278">
        <v>714.2</v>
      </c>
      <c r="F90" s="278">
        <v>707.75</v>
      </c>
      <c r="G90" s="278">
        <v>699.85</v>
      </c>
      <c r="H90" s="278">
        <v>728.55000000000007</v>
      </c>
      <c r="I90" s="278">
        <v>736.44999999999993</v>
      </c>
      <c r="J90" s="278">
        <v>742.90000000000009</v>
      </c>
      <c r="K90" s="276">
        <v>730</v>
      </c>
      <c r="L90" s="276">
        <v>715.65</v>
      </c>
      <c r="M90" s="276">
        <v>11.861000000000001</v>
      </c>
    </row>
    <row r="91" spans="1:13">
      <c r="A91" s="300">
        <v>82</v>
      </c>
      <c r="B91" s="276" t="s">
        <v>247</v>
      </c>
      <c r="C91" s="276">
        <v>474.65</v>
      </c>
      <c r="D91" s="278">
        <v>469.33333333333331</v>
      </c>
      <c r="E91" s="278">
        <v>455.31666666666661</v>
      </c>
      <c r="F91" s="278">
        <v>435.98333333333329</v>
      </c>
      <c r="G91" s="278">
        <v>421.96666666666658</v>
      </c>
      <c r="H91" s="278">
        <v>488.66666666666663</v>
      </c>
      <c r="I91" s="278">
        <v>502.68333333333339</v>
      </c>
      <c r="J91" s="278">
        <v>522.01666666666665</v>
      </c>
      <c r="K91" s="276">
        <v>483.35</v>
      </c>
      <c r="L91" s="276">
        <v>450</v>
      </c>
      <c r="M91" s="276">
        <v>4.9376899999999999</v>
      </c>
    </row>
    <row r="92" spans="1:13">
      <c r="A92" s="300">
        <v>83</v>
      </c>
      <c r="B92" s="276" t="s">
        <v>248</v>
      </c>
      <c r="C92" s="276">
        <v>1348.15</v>
      </c>
      <c r="D92" s="278">
        <v>1350</v>
      </c>
      <c r="E92" s="278">
        <v>1295.1500000000001</v>
      </c>
      <c r="F92" s="278">
        <v>1242.1500000000001</v>
      </c>
      <c r="G92" s="278">
        <v>1187.3000000000002</v>
      </c>
      <c r="H92" s="278">
        <v>1403</v>
      </c>
      <c r="I92" s="278">
        <v>1457.85</v>
      </c>
      <c r="J92" s="278">
        <v>1510.85</v>
      </c>
      <c r="K92" s="276">
        <v>1404.85</v>
      </c>
      <c r="L92" s="276">
        <v>1297</v>
      </c>
      <c r="M92" s="276">
        <v>40.273609999999998</v>
      </c>
    </row>
    <row r="93" spans="1:13">
      <c r="A93" s="300">
        <v>84</v>
      </c>
      <c r="B93" s="276" t="s">
        <v>105</v>
      </c>
      <c r="C93" s="276">
        <v>914.8</v>
      </c>
      <c r="D93" s="278">
        <v>917.0333333333333</v>
      </c>
      <c r="E93" s="278">
        <v>908.76666666666665</v>
      </c>
      <c r="F93" s="278">
        <v>902.73333333333335</v>
      </c>
      <c r="G93" s="278">
        <v>894.4666666666667</v>
      </c>
      <c r="H93" s="278">
        <v>923.06666666666661</v>
      </c>
      <c r="I93" s="278">
        <v>931.33333333333326</v>
      </c>
      <c r="J93" s="278">
        <v>937.36666666666656</v>
      </c>
      <c r="K93" s="276">
        <v>925.3</v>
      </c>
      <c r="L93" s="276">
        <v>911</v>
      </c>
      <c r="M93" s="276">
        <v>13.901160000000001</v>
      </c>
    </row>
    <row r="94" spans="1:13">
      <c r="A94" s="300">
        <v>85</v>
      </c>
      <c r="B94" s="276" t="s">
        <v>250</v>
      </c>
      <c r="C94" s="276">
        <v>230.1</v>
      </c>
      <c r="D94" s="278">
        <v>232.61666666666665</v>
      </c>
      <c r="E94" s="278">
        <v>226.5333333333333</v>
      </c>
      <c r="F94" s="278">
        <v>222.96666666666667</v>
      </c>
      <c r="G94" s="278">
        <v>216.88333333333333</v>
      </c>
      <c r="H94" s="278">
        <v>236.18333333333328</v>
      </c>
      <c r="I94" s="278">
        <v>242.26666666666659</v>
      </c>
      <c r="J94" s="278">
        <v>245.83333333333326</v>
      </c>
      <c r="K94" s="276">
        <v>238.7</v>
      </c>
      <c r="L94" s="276">
        <v>229.05</v>
      </c>
      <c r="M94" s="276">
        <v>15.43566</v>
      </c>
    </row>
    <row r="95" spans="1:13">
      <c r="A95" s="300">
        <v>86</v>
      </c>
      <c r="B95" s="276" t="s">
        <v>386</v>
      </c>
      <c r="C95" s="276">
        <v>360.65</v>
      </c>
      <c r="D95" s="278">
        <v>361.26666666666665</v>
      </c>
      <c r="E95" s="278">
        <v>358.88333333333333</v>
      </c>
      <c r="F95" s="278">
        <v>357.11666666666667</v>
      </c>
      <c r="G95" s="278">
        <v>354.73333333333335</v>
      </c>
      <c r="H95" s="278">
        <v>363.0333333333333</v>
      </c>
      <c r="I95" s="278">
        <v>365.41666666666663</v>
      </c>
      <c r="J95" s="278">
        <v>367.18333333333328</v>
      </c>
      <c r="K95" s="276">
        <v>363.65</v>
      </c>
      <c r="L95" s="276">
        <v>359.5</v>
      </c>
      <c r="M95" s="276">
        <v>3.9902799999999998</v>
      </c>
    </row>
    <row r="96" spans="1:13">
      <c r="A96" s="300">
        <v>87</v>
      </c>
      <c r="B96" s="276" t="s">
        <v>106</v>
      </c>
      <c r="C96" s="276">
        <v>901.15</v>
      </c>
      <c r="D96" s="278">
        <v>888.83333333333337</v>
      </c>
      <c r="E96" s="278">
        <v>872.66666666666674</v>
      </c>
      <c r="F96" s="278">
        <v>844.18333333333339</v>
      </c>
      <c r="G96" s="278">
        <v>828.01666666666677</v>
      </c>
      <c r="H96" s="278">
        <v>917.31666666666672</v>
      </c>
      <c r="I96" s="278">
        <v>933.48333333333346</v>
      </c>
      <c r="J96" s="278">
        <v>961.9666666666667</v>
      </c>
      <c r="K96" s="276">
        <v>905</v>
      </c>
      <c r="L96" s="276">
        <v>860.35</v>
      </c>
      <c r="M96" s="276">
        <v>80.844350000000006</v>
      </c>
    </row>
    <row r="97" spans="1:13">
      <c r="A97" s="300">
        <v>88</v>
      </c>
      <c r="B97" s="276" t="s">
        <v>108</v>
      </c>
      <c r="C97" s="276">
        <v>885.05</v>
      </c>
      <c r="D97" s="278">
        <v>885.16666666666663</v>
      </c>
      <c r="E97" s="278">
        <v>878.33333333333326</v>
      </c>
      <c r="F97" s="278">
        <v>871.61666666666667</v>
      </c>
      <c r="G97" s="278">
        <v>864.7833333333333</v>
      </c>
      <c r="H97" s="278">
        <v>891.88333333333321</v>
      </c>
      <c r="I97" s="278">
        <v>898.71666666666647</v>
      </c>
      <c r="J97" s="278">
        <v>905.43333333333317</v>
      </c>
      <c r="K97" s="276">
        <v>892</v>
      </c>
      <c r="L97" s="276">
        <v>878.45</v>
      </c>
      <c r="M97" s="276">
        <v>43.781790000000001</v>
      </c>
    </row>
    <row r="98" spans="1:13">
      <c r="A98" s="300">
        <v>89</v>
      </c>
      <c r="B98" s="276" t="s">
        <v>109</v>
      </c>
      <c r="C98" s="276">
        <v>2424.65</v>
      </c>
      <c r="D98" s="278">
        <v>2411.1833333333334</v>
      </c>
      <c r="E98" s="278">
        <v>2378.9666666666667</v>
      </c>
      <c r="F98" s="278">
        <v>2333.2833333333333</v>
      </c>
      <c r="G98" s="278">
        <v>2301.0666666666666</v>
      </c>
      <c r="H98" s="278">
        <v>2456.8666666666668</v>
      </c>
      <c r="I98" s="278">
        <v>2489.0833333333339</v>
      </c>
      <c r="J98" s="278">
        <v>2534.7666666666669</v>
      </c>
      <c r="K98" s="276">
        <v>2443.4</v>
      </c>
      <c r="L98" s="276">
        <v>2365.5</v>
      </c>
      <c r="M98" s="276">
        <v>65.323459999999997</v>
      </c>
    </row>
    <row r="99" spans="1:13">
      <c r="A99" s="300">
        <v>90</v>
      </c>
      <c r="B99" s="276" t="s">
        <v>252</v>
      </c>
      <c r="C99" s="276">
        <v>2862.7</v>
      </c>
      <c r="D99" s="278">
        <v>2847.8166666666671</v>
      </c>
      <c r="E99" s="278">
        <v>2819.8833333333341</v>
      </c>
      <c r="F99" s="278">
        <v>2777.0666666666671</v>
      </c>
      <c r="G99" s="278">
        <v>2749.1333333333341</v>
      </c>
      <c r="H99" s="278">
        <v>2890.6333333333341</v>
      </c>
      <c r="I99" s="278">
        <v>2918.5666666666675</v>
      </c>
      <c r="J99" s="278">
        <v>2961.3833333333341</v>
      </c>
      <c r="K99" s="276">
        <v>2875.75</v>
      </c>
      <c r="L99" s="276">
        <v>2805</v>
      </c>
      <c r="M99" s="276">
        <v>5.0863699999999996</v>
      </c>
    </row>
    <row r="100" spans="1:13">
      <c r="A100" s="300">
        <v>91</v>
      </c>
      <c r="B100" s="276" t="s">
        <v>110</v>
      </c>
      <c r="C100" s="276">
        <v>1410.7</v>
      </c>
      <c r="D100" s="278">
        <v>1407.3333333333333</v>
      </c>
      <c r="E100" s="278">
        <v>1397.8666666666666</v>
      </c>
      <c r="F100" s="278">
        <v>1385.0333333333333</v>
      </c>
      <c r="G100" s="278">
        <v>1375.5666666666666</v>
      </c>
      <c r="H100" s="278">
        <v>1420.1666666666665</v>
      </c>
      <c r="I100" s="278">
        <v>1429.6333333333332</v>
      </c>
      <c r="J100" s="278">
        <v>1442.4666666666665</v>
      </c>
      <c r="K100" s="276">
        <v>1416.8</v>
      </c>
      <c r="L100" s="276">
        <v>1394.5</v>
      </c>
      <c r="M100" s="276">
        <v>84.16046</v>
      </c>
    </row>
    <row r="101" spans="1:13">
      <c r="A101" s="300">
        <v>92</v>
      </c>
      <c r="B101" s="276" t="s">
        <v>253</v>
      </c>
      <c r="C101" s="276">
        <v>648.70000000000005</v>
      </c>
      <c r="D101" s="278">
        <v>650.56666666666672</v>
      </c>
      <c r="E101" s="278">
        <v>645.38333333333344</v>
      </c>
      <c r="F101" s="278">
        <v>642.06666666666672</v>
      </c>
      <c r="G101" s="278">
        <v>636.88333333333344</v>
      </c>
      <c r="H101" s="278">
        <v>653.88333333333344</v>
      </c>
      <c r="I101" s="278">
        <v>659.06666666666661</v>
      </c>
      <c r="J101" s="278">
        <v>662.38333333333344</v>
      </c>
      <c r="K101" s="276">
        <v>655.75</v>
      </c>
      <c r="L101" s="276">
        <v>647.25</v>
      </c>
      <c r="M101" s="276">
        <v>25.408329999999999</v>
      </c>
    </row>
    <row r="102" spans="1:13">
      <c r="A102" s="300">
        <v>93</v>
      </c>
      <c r="B102" s="276" t="s">
        <v>111</v>
      </c>
      <c r="C102" s="276">
        <v>3117.5</v>
      </c>
      <c r="D102" s="278">
        <v>3122.5</v>
      </c>
      <c r="E102" s="278">
        <v>3100</v>
      </c>
      <c r="F102" s="278">
        <v>3082.5</v>
      </c>
      <c r="G102" s="278">
        <v>3060</v>
      </c>
      <c r="H102" s="278">
        <v>3140</v>
      </c>
      <c r="I102" s="278">
        <v>3162.5</v>
      </c>
      <c r="J102" s="278">
        <v>3180</v>
      </c>
      <c r="K102" s="276">
        <v>3145</v>
      </c>
      <c r="L102" s="276">
        <v>3105</v>
      </c>
      <c r="M102" s="276">
        <v>10.25407</v>
      </c>
    </row>
    <row r="103" spans="1:13">
      <c r="A103" s="300">
        <v>94</v>
      </c>
      <c r="B103" s="276" t="s">
        <v>114</v>
      </c>
      <c r="C103" s="276">
        <v>251.45</v>
      </c>
      <c r="D103" s="278">
        <v>249.83333333333334</v>
      </c>
      <c r="E103" s="278">
        <v>247.51666666666668</v>
      </c>
      <c r="F103" s="278">
        <v>243.58333333333334</v>
      </c>
      <c r="G103" s="278">
        <v>241.26666666666668</v>
      </c>
      <c r="H103" s="278">
        <v>253.76666666666668</v>
      </c>
      <c r="I103" s="278">
        <v>256.08333333333337</v>
      </c>
      <c r="J103" s="278">
        <v>260.01666666666665</v>
      </c>
      <c r="K103" s="276">
        <v>252.15</v>
      </c>
      <c r="L103" s="276">
        <v>245.9</v>
      </c>
      <c r="M103" s="276">
        <v>192.2253</v>
      </c>
    </row>
    <row r="104" spans="1:13">
      <c r="A104" s="300">
        <v>95</v>
      </c>
      <c r="B104" s="276" t="s">
        <v>115</v>
      </c>
      <c r="C104" s="276">
        <v>230.6</v>
      </c>
      <c r="D104" s="278">
        <v>231.18333333333331</v>
      </c>
      <c r="E104" s="278">
        <v>227.96666666666661</v>
      </c>
      <c r="F104" s="278">
        <v>225.33333333333331</v>
      </c>
      <c r="G104" s="278">
        <v>222.11666666666662</v>
      </c>
      <c r="H104" s="278">
        <v>233.81666666666661</v>
      </c>
      <c r="I104" s="278">
        <v>237.0333333333333</v>
      </c>
      <c r="J104" s="278">
        <v>239.6666666666666</v>
      </c>
      <c r="K104" s="276">
        <v>234.4</v>
      </c>
      <c r="L104" s="276">
        <v>228.55</v>
      </c>
      <c r="M104" s="276">
        <v>94.124529999999993</v>
      </c>
    </row>
    <row r="105" spans="1:13">
      <c r="A105" s="300">
        <v>96</v>
      </c>
      <c r="B105" s="276" t="s">
        <v>116</v>
      </c>
      <c r="C105" s="276">
        <v>2343.9499999999998</v>
      </c>
      <c r="D105" s="278">
        <v>2333.9500000000003</v>
      </c>
      <c r="E105" s="278">
        <v>2313.0000000000005</v>
      </c>
      <c r="F105" s="278">
        <v>2282.0500000000002</v>
      </c>
      <c r="G105" s="278">
        <v>2261.1000000000004</v>
      </c>
      <c r="H105" s="278">
        <v>2364.9000000000005</v>
      </c>
      <c r="I105" s="278">
        <v>2385.8500000000004</v>
      </c>
      <c r="J105" s="278">
        <v>2416.8000000000006</v>
      </c>
      <c r="K105" s="276">
        <v>2354.9</v>
      </c>
      <c r="L105" s="276">
        <v>2303</v>
      </c>
      <c r="M105" s="276">
        <v>17.486339999999998</v>
      </c>
    </row>
    <row r="106" spans="1:13">
      <c r="A106" s="300">
        <v>97</v>
      </c>
      <c r="B106" s="276" t="s">
        <v>254</v>
      </c>
      <c r="C106" s="276">
        <v>242.15</v>
      </c>
      <c r="D106" s="278">
        <v>242.21666666666667</v>
      </c>
      <c r="E106" s="278">
        <v>239.43333333333334</v>
      </c>
      <c r="F106" s="278">
        <v>236.71666666666667</v>
      </c>
      <c r="G106" s="278">
        <v>233.93333333333334</v>
      </c>
      <c r="H106" s="278">
        <v>244.93333333333334</v>
      </c>
      <c r="I106" s="278">
        <v>247.7166666666667</v>
      </c>
      <c r="J106" s="278">
        <v>250.43333333333334</v>
      </c>
      <c r="K106" s="276">
        <v>245</v>
      </c>
      <c r="L106" s="276">
        <v>239.5</v>
      </c>
      <c r="M106" s="276">
        <v>10.998480000000001</v>
      </c>
    </row>
    <row r="107" spans="1:13">
      <c r="A107" s="300">
        <v>98</v>
      </c>
      <c r="B107" s="276" t="s">
        <v>255</v>
      </c>
      <c r="C107" s="276">
        <v>40.049999999999997</v>
      </c>
      <c r="D107" s="278">
        <v>40.116666666666667</v>
      </c>
      <c r="E107" s="278">
        <v>39.783333333333331</v>
      </c>
      <c r="F107" s="278">
        <v>39.516666666666666</v>
      </c>
      <c r="G107" s="278">
        <v>39.18333333333333</v>
      </c>
      <c r="H107" s="278">
        <v>40.383333333333333</v>
      </c>
      <c r="I107" s="278">
        <v>40.716666666666661</v>
      </c>
      <c r="J107" s="278">
        <v>40.983333333333334</v>
      </c>
      <c r="K107" s="276">
        <v>40.450000000000003</v>
      </c>
      <c r="L107" s="276">
        <v>39.85</v>
      </c>
      <c r="M107" s="276">
        <v>18.81833</v>
      </c>
    </row>
    <row r="108" spans="1:13">
      <c r="A108" s="300">
        <v>99</v>
      </c>
      <c r="B108" s="276" t="s">
        <v>117</v>
      </c>
      <c r="C108" s="276">
        <v>206.35</v>
      </c>
      <c r="D108" s="278">
        <v>205.78333333333333</v>
      </c>
      <c r="E108" s="278">
        <v>194.56666666666666</v>
      </c>
      <c r="F108" s="278">
        <v>182.78333333333333</v>
      </c>
      <c r="G108" s="278">
        <v>171.56666666666666</v>
      </c>
      <c r="H108" s="278">
        <v>217.56666666666666</v>
      </c>
      <c r="I108" s="278">
        <v>228.7833333333333</v>
      </c>
      <c r="J108" s="278">
        <v>240.56666666666666</v>
      </c>
      <c r="K108" s="276">
        <v>217</v>
      </c>
      <c r="L108" s="276">
        <v>194</v>
      </c>
      <c r="M108" s="276">
        <v>612.94528000000003</v>
      </c>
    </row>
    <row r="109" spans="1:13">
      <c r="A109" s="300">
        <v>100</v>
      </c>
      <c r="B109" s="276" t="s">
        <v>118</v>
      </c>
      <c r="C109" s="276">
        <v>512.45000000000005</v>
      </c>
      <c r="D109" s="278">
        <v>515.08333333333337</v>
      </c>
      <c r="E109" s="278">
        <v>508.4666666666667</v>
      </c>
      <c r="F109" s="278">
        <v>504.48333333333335</v>
      </c>
      <c r="G109" s="278">
        <v>497.86666666666667</v>
      </c>
      <c r="H109" s="278">
        <v>519.06666666666672</v>
      </c>
      <c r="I109" s="278">
        <v>525.68333333333328</v>
      </c>
      <c r="J109" s="278">
        <v>529.66666666666674</v>
      </c>
      <c r="K109" s="276">
        <v>521.70000000000005</v>
      </c>
      <c r="L109" s="276">
        <v>511.1</v>
      </c>
      <c r="M109" s="276">
        <v>242.63586000000001</v>
      </c>
    </row>
    <row r="110" spans="1:13">
      <c r="A110" s="300">
        <v>101</v>
      </c>
      <c r="B110" s="276" t="s">
        <v>256</v>
      </c>
      <c r="C110" s="276">
        <v>1479.35</v>
      </c>
      <c r="D110" s="278">
        <v>1476.2333333333333</v>
      </c>
      <c r="E110" s="278">
        <v>1462.4666666666667</v>
      </c>
      <c r="F110" s="278">
        <v>1445.5833333333333</v>
      </c>
      <c r="G110" s="278">
        <v>1431.8166666666666</v>
      </c>
      <c r="H110" s="278">
        <v>1493.1166666666668</v>
      </c>
      <c r="I110" s="278">
        <v>1506.8833333333337</v>
      </c>
      <c r="J110" s="278">
        <v>1523.7666666666669</v>
      </c>
      <c r="K110" s="276">
        <v>1490</v>
      </c>
      <c r="L110" s="276">
        <v>1459.35</v>
      </c>
      <c r="M110" s="276">
        <v>5.5407500000000001</v>
      </c>
    </row>
    <row r="111" spans="1:13">
      <c r="A111" s="300">
        <v>102</v>
      </c>
      <c r="B111" s="276" t="s">
        <v>119</v>
      </c>
      <c r="C111" s="276">
        <v>486.25</v>
      </c>
      <c r="D111" s="278">
        <v>485.15000000000003</v>
      </c>
      <c r="E111" s="278">
        <v>482.30000000000007</v>
      </c>
      <c r="F111" s="278">
        <v>478.35</v>
      </c>
      <c r="G111" s="278">
        <v>475.50000000000006</v>
      </c>
      <c r="H111" s="278">
        <v>489.10000000000008</v>
      </c>
      <c r="I111" s="278">
        <v>491.9500000000001</v>
      </c>
      <c r="J111" s="278">
        <v>495.90000000000009</v>
      </c>
      <c r="K111" s="276">
        <v>488</v>
      </c>
      <c r="L111" s="276">
        <v>481.2</v>
      </c>
      <c r="M111" s="276">
        <v>23.296669999999999</v>
      </c>
    </row>
    <row r="112" spans="1:13">
      <c r="A112" s="300">
        <v>103</v>
      </c>
      <c r="B112" s="276" t="s">
        <v>257</v>
      </c>
      <c r="C112" s="276">
        <v>42.2</v>
      </c>
      <c r="D112" s="278">
        <v>42.699999999999996</v>
      </c>
      <c r="E112" s="278">
        <v>41.499999999999993</v>
      </c>
      <c r="F112" s="278">
        <v>40.799999999999997</v>
      </c>
      <c r="G112" s="278">
        <v>39.599999999999994</v>
      </c>
      <c r="H112" s="278">
        <v>43.399999999999991</v>
      </c>
      <c r="I112" s="278">
        <v>44.599999999999994</v>
      </c>
      <c r="J112" s="278">
        <v>45.29999999999999</v>
      </c>
      <c r="K112" s="276">
        <v>43.9</v>
      </c>
      <c r="L112" s="276">
        <v>42</v>
      </c>
      <c r="M112" s="276">
        <v>42.320489999999999</v>
      </c>
    </row>
    <row r="113" spans="1:13">
      <c r="A113" s="300">
        <v>104</v>
      </c>
      <c r="B113" s="276" t="s">
        <v>120</v>
      </c>
      <c r="C113" s="276">
        <v>10</v>
      </c>
      <c r="D113" s="278">
        <v>9.9833333333333325</v>
      </c>
      <c r="E113" s="278">
        <v>9.8166666666666647</v>
      </c>
      <c r="F113" s="278">
        <v>9.6333333333333329</v>
      </c>
      <c r="G113" s="278">
        <v>9.466666666666665</v>
      </c>
      <c r="H113" s="278">
        <v>10.166666666666664</v>
      </c>
      <c r="I113" s="278">
        <v>10.333333333333332</v>
      </c>
      <c r="J113" s="278">
        <v>10.516666666666664</v>
      </c>
      <c r="K113" s="276">
        <v>10.15</v>
      </c>
      <c r="L113" s="276">
        <v>9.8000000000000007</v>
      </c>
      <c r="M113" s="276">
        <v>1624.88886</v>
      </c>
    </row>
    <row r="114" spans="1:13">
      <c r="A114" s="300">
        <v>105</v>
      </c>
      <c r="B114" s="276" t="s">
        <v>121</v>
      </c>
      <c r="C114" s="276">
        <v>37.75</v>
      </c>
      <c r="D114" s="278">
        <v>37.81666666666667</v>
      </c>
      <c r="E114" s="278">
        <v>37.483333333333341</v>
      </c>
      <c r="F114" s="278">
        <v>37.216666666666669</v>
      </c>
      <c r="G114" s="278">
        <v>36.88333333333334</v>
      </c>
      <c r="H114" s="278">
        <v>38.083333333333343</v>
      </c>
      <c r="I114" s="278">
        <v>38.416666666666671</v>
      </c>
      <c r="J114" s="278">
        <v>38.683333333333344</v>
      </c>
      <c r="K114" s="276">
        <v>38.15</v>
      </c>
      <c r="L114" s="276">
        <v>37.549999999999997</v>
      </c>
      <c r="M114" s="276">
        <v>149.87280000000001</v>
      </c>
    </row>
    <row r="115" spans="1:13">
      <c r="A115" s="300">
        <v>106</v>
      </c>
      <c r="B115" s="276" t="s">
        <v>122</v>
      </c>
      <c r="C115" s="276">
        <v>487.55</v>
      </c>
      <c r="D115" s="278">
        <v>489.06666666666666</v>
      </c>
      <c r="E115" s="278">
        <v>483.7833333333333</v>
      </c>
      <c r="F115" s="278">
        <v>480.01666666666665</v>
      </c>
      <c r="G115" s="278">
        <v>474.73333333333329</v>
      </c>
      <c r="H115" s="278">
        <v>492.83333333333331</v>
      </c>
      <c r="I115" s="278">
        <v>498.11666666666673</v>
      </c>
      <c r="J115" s="278">
        <v>501.88333333333333</v>
      </c>
      <c r="K115" s="276">
        <v>494.35</v>
      </c>
      <c r="L115" s="276">
        <v>485.3</v>
      </c>
      <c r="M115" s="276">
        <v>25.310099999999998</v>
      </c>
    </row>
    <row r="116" spans="1:13">
      <c r="A116" s="300">
        <v>107</v>
      </c>
      <c r="B116" s="276" t="s">
        <v>260</v>
      </c>
      <c r="C116" s="276">
        <v>130.05000000000001</v>
      </c>
      <c r="D116" s="278">
        <v>130.31666666666666</v>
      </c>
      <c r="E116" s="278">
        <v>128.28333333333333</v>
      </c>
      <c r="F116" s="278">
        <v>126.51666666666668</v>
      </c>
      <c r="G116" s="278">
        <v>124.48333333333335</v>
      </c>
      <c r="H116" s="278">
        <v>132.08333333333331</v>
      </c>
      <c r="I116" s="278">
        <v>134.11666666666662</v>
      </c>
      <c r="J116" s="278">
        <v>135.8833333333333</v>
      </c>
      <c r="K116" s="276">
        <v>132.35</v>
      </c>
      <c r="L116" s="276">
        <v>128.55000000000001</v>
      </c>
      <c r="M116" s="276">
        <v>35.736690000000003</v>
      </c>
    </row>
    <row r="117" spans="1:13">
      <c r="A117" s="300">
        <v>108</v>
      </c>
      <c r="B117" s="276" t="s">
        <v>123</v>
      </c>
      <c r="C117" s="276">
        <v>1655.85</v>
      </c>
      <c r="D117" s="278">
        <v>1658.8833333333332</v>
      </c>
      <c r="E117" s="278">
        <v>1634.0166666666664</v>
      </c>
      <c r="F117" s="278">
        <v>1612.1833333333332</v>
      </c>
      <c r="G117" s="278">
        <v>1587.3166666666664</v>
      </c>
      <c r="H117" s="278">
        <v>1680.7166666666665</v>
      </c>
      <c r="I117" s="278">
        <v>1705.5833333333333</v>
      </c>
      <c r="J117" s="278">
        <v>1727.4166666666665</v>
      </c>
      <c r="K117" s="276">
        <v>1683.75</v>
      </c>
      <c r="L117" s="276">
        <v>1637.05</v>
      </c>
      <c r="M117" s="276">
        <v>10.85904</v>
      </c>
    </row>
    <row r="118" spans="1:13">
      <c r="A118" s="300">
        <v>109</v>
      </c>
      <c r="B118" s="276" t="s">
        <v>124</v>
      </c>
      <c r="C118" s="276">
        <v>921.8</v>
      </c>
      <c r="D118" s="278">
        <v>924.85</v>
      </c>
      <c r="E118" s="278">
        <v>911.95</v>
      </c>
      <c r="F118" s="278">
        <v>902.1</v>
      </c>
      <c r="G118" s="278">
        <v>889.2</v>
      </c>
      <c r="H118" s="278">
        <v>934.7</v>
      </c>
      <c r="I118" s="278">
        <v>947.59999999999991</v>
      </c>
      <c r="J118" s="278">
        <v>957.45</v>
      </c>
      <c r="K118" s="276">
        <v>937.75</v>
      </c>
      <c r="L118" s="276">
        <v>915</v>
      </c>
      <c r="M118" s="276">
        <v>60.68477</v>
      </c>
    </row>
    <row r="119" spans="1:13">
      <c r="A119" s="300">
        <v>110</v>
      </c>
      <c r="B119" s="276" t="s">
        <v>125</v>
      </c>
      <c r="C119" s="276">
        <v>245.3</v>
      </c>
      <c r="D119" s="278">
        <v>245.91666666666666</v>
      </c>
      <c r="E119" s="278">
        <v>243.0333333333333</v>
      </c>
      <c r="F119" s="278">
        <v>240.76666666666665</v>
      </c>
      <c r="G119" s="278">
        <v>237.8833333333333</v>
      </c>
      <c r="H119" s="278">
        <v>248.18333333333331</v>
      </c>
      <c r="I119" s="278">
        <v>251.06666666666669</v>
      </c>
      <c r="J119" s="278">
        <v>253.33333333333331</v>
      </c>
      <c r="K119" s="276">
        <v>248.8</v>
      </c>
      <c r="L119" s="276">
        <v>243.65</v>
      </c>
      <c r="M119" s="276">
        <v>39.457509999999999</v>
      </c>
    </row>
    <row r="120" spans="1:13">
      <c r="A120" s="300">
        <v>111</v>
      </c>
      <c r="B120" s="276" t="s">
        <v>126</v>
      </c>
      <c r="C120" s="276">
        <v>1165.7</v>
      </c>
      <c r="D120" s="278">
        <v>1162.7333333333333</v>
      </c>
      <c r="E120" s="278">
        <v>1156.5666666666666</v>
      </c>
      <c r="F120" s="278">
        <v>1147.4333333333332</v>
      </c>
      <c r="G120" s="278">
        <v>1141.2666666666664</v>
      </c>
      <c r="H120" s="278">
        <v>1171.8666666666668</v>
      </c>
      <c r="I120" s="278">
        <v>1178.0333333333333</v>
      </c>
      <c r="J120" s="278">
        <v>1187.166666666667</v>
      </c>
      <c r="K120" s="276">
        <v>1168.9000000000001</v>
      </c>
      <c r="L120" s="276">
        <v>1153.5999999999999</v>
      </c>
      <c r="M120" s="276">
        <v>77.884039999999999</v>
      </c>
    </row>
    <row r="121" spans="1:13">
      <c r="A121" s="300">
        <v>112</v>
      </c>
      <c r="B121" s="276" t="s">
        <v>127</v>
      </c>
      <c r="C121" s="276">
        <v>96.35</v>
      </c>
      <c r="D121" s="278">
        <v>96.55</v>
      </c>
      <c r="E121" s="278">
        <v>95.6</v>
      </c>
      <c r="F121" s="278">
        <v>94.85</v>
      </c>
      <c r="G121" s="278">
        <v>93.899999999999991</v>
      </c>
      <c r="H121" s="278">
        <v>97.3</v>
      </c>
      <c r="I121" s="278">
        <v>98.250000000000014</v>
      </c>
      <c r="J121" s="278">
        <v>99</v>
      </c>
      <c r="K121" s="276">
        <v>97.5</v>
      </c>
      <c r="L121" s="276">
        <v>95.8</v>
      </c>
      <c r="M121" s="276">
        <v>226.30689000000001</v>
      </c>
    </row>
    <row r="122" spans="1:13">
      <c r="A122" s="300">
        <v>113</v>
      </c>
      <c r="B122" s="276" t="s">
        <v>262</v>
      </c>
      <c r="C122" s="276">
        <v>2250.1999999999998</v>
      </c>
      <c r="D122" s="278">
        <v>2246.5666666666666</v>
      </c>
      <c r="E122" s="278">
        <v>2218.6333333333332</v>
      </c>
      <c r="F122" s="278">
        <v>2187.0666666666666</v>
      </c>
      <c r="G122" s="278">
        <v>2159.1333333333332</v>
      </c>
      <c r="H122" s="278">
        <v>2278.1333333333332</v>
      </c>
      <c r="I122" s="278">
        <v>2306.0666666666666</v>
      </c>
      <c r="J122" s="278">
        <v>2337.6333333333332</v>
      </c>
      <c r="K122" s="276">
        <v>2274.5</v>
      </c>
      <c r="L122" s="276">
        <v>2215</v>
      </c>
      <c r="M122" s="276">
        <v>4.1728699999999996</v>
      </c>
    </row>
    <row r="123" spans="1:13">
      <c r="A123" s="300">
        <v>114</v>
      </c>
      <c r="B123" s="276" t="s">
        <v>2931</v>
      </c>
      <c r="C123" s="276">
        <v>1423.4</v>
      </c>
      <c r="D123" s="278">
        <v>1433.1000000000001</v>
      </c>
      <c r="E123" s="278">
        <v>1410.3000000000002</v>
      </c>
      <c r="F123" s="278">
        <v>1397.2</v>
      </c>
      <c r="G123" s="278">
        <v>1374.4</v>
      </c>
      <c r="H123" s="278">
        <v>1446.2000000000003</v>
      </c>
      <c r="I123" s="278">
        <v>1469</v>
      </c>
      <c r="J123" s="278">
        <v>1482.1000000000004</v>
      </c>
      <c r="K123" s="276">
        <v>1455.9</v>
      </c>
      <c r="L123" s="276">
        <v>1420</v>
      </c>
      <c r="M123" s="276">
        <v>35.600079999999998</v>
      </c>
    </row>
    <row r="124" spans="1:13">
      <c r="A124" s="300">
        <v>115</v>
      </c>
      <c r="B124" s="276" t="s">
        <v>128</v>
      </c>
      <c r="C124" s="276">
        <v>214</v>
      </c>
      <c r="D124" s="278">
        <v>214.35</v>
      </c>
      <c r="E124" s="278">
        <v>213.14999999999998</v>
      </c>
      <c r="F124" s="278">
        <v>212.29999999999998</v>
      </c>
      <c r="G124" s="278">
        <v>211.09999999999997</v>
      </c>
      <c r="H124" s="278">
        <v>215.2</v>
      </c>
      <c r="I124" s="278">
        <v>216.39999999999998</v>
      </c>
      <c r="J124" s="278">
        <v>217.25</v>
      </c>
      <c r="K124" s="276">
        <v>215.55</v>
      </c>
      <c r="L124" s="276">
        <v>213.5</v>
      </c>
      <c r="M124" s="276">
        <v>195.5163</v>
      </c>
    </row>
    <row r="125" spans="1:13">
      <c r="A125" s="300">
        <v>116</v>
      </c>
      <c r="B125" s="276" t="s">
        <v>129</v>
      </c>
      <c r="C125" s="276">
        <v>285.60000000000002</v>
      </c>
      <c r="D125" s="278">
        <v>282.03333333333336</v>
      </c>
      <c r="E125" s="278">
        <v>276.7166666666667</v>
      </c>
      <c r="F125" s="278">
        <v>267.83333333333331</v>
      </c>
      <c r="G125" s="278">
        <v>262.51666666666665</v>
      </c>
      <c r="H125" s="278">
        <v>290.91666666666674</v>
      </c>
      <c r="I125" s="278">
        <v>296.23333333333346</v>
      </c>
      <c r="J125" s="278">
        <v>305.11666666666679</v>
      </c>
      <c r="K125" s="276">
        <v>287.35000000000002</v>
      </c>
      <c r="L125" s="276">
        <v>273.14999999999998</v>
      </c>
      <c r="M125" s="276">
        <v>166.76228</v>
      </c>
    </row>
    <row r="126" spans="1:13">
      <c r="A126" s="300">
        <v>117</v>
      </c>
      <c r="B126" s="276" t="s">
        <v>263</v>
      </c>
      <c r="C126" s="276">
        <v>69.099999999999994</v>
      </c>
      <c r="D126" s="278">
        <v>68.8</v>
      </c>
      <c r="E126" s="278">
        <v>66.3</v>
      </c>
      <c r="F126" s="278">
        <v>63.5</v>
      </c>
      <c r="G126" s="278">
        <v>61</v>
      </c>
      <c r="H126" s="278">
        <v>71.599999999999994</v>
      </c>
      <c r="I126" s="278">
        <v>74.099999999999994</v>
      </c>
      <c r="J126" s="278">
        <v>76.899999999999991</v>
      </c>
      <c r="K126" s="276">
        <v>71.3</v>
      </c>
      <c r="L126" s="276">
        <v>66</v>
      </c>
      <c r="M126" s="276">
        <v>41.713509999999999</v>
      </c>
    </row>
    <row r="127" spans="1:13">
      <c r="A127" s="300">
        <v>118</v>
      </c>
      <c r="B127" s="276" t="s">
        <v>130</v>
      </c>
      <c r="C127" s="276">
        <v>370.6</v>
      </c>
      <c r="D127" s="278">
        <v>369.2</v>
      </c>
      <c r="E127" s="278">
        <v>365.9</v>
      </c>
      <c r="F127" s="278">
        <v>361.2</v>
      </c>
      <c r="G127" s="278">
        <v>357.9</v>
      </c>
      <c r="H127" s="278">
        <v>373.9</v>
      </c>
      <c r="I127" s="278">
        <v>377.20000000000005</v>
      </c>
      <c r="J127" s="278">
        <v>381.9</v>
      </c>
      <c r="K127" s="276">
        <v>372.5</v>
      </c>
      <c r="L127" s="276">
        <v>364.5</v>
      </c>
      <c r="M127" s="276">
        <v>77.622519999999994</v>
      </c>
    </row>
    <row r="128" spans="1:13">
      <c r="A128" s="300">
        <v>119</v>
      </c>
      <c r="B128" s="276" t="s">
        <v>264</v>
      </c>
      <c r="C128" s="276">
        <v>805.7</v>
      </c>
      <c r="D128" s="278">
        <v>809.43333333333339</v>
      </c>
      <c r="E128" s="278">
        <v>798.21666666666681</v>
      </c>
      <c r="F128" s="278">
        <v>790.73333333333346</v>
      </c>
      <c r="G128" s="278">
        <v>779.51666666666688</v>
      </c>
      <c r="H128" s="278">
        <v>816.91666666666674</v>
      </c>
      <c r="I128" s="278">
        <v>828.13333333333344</v>
      </c>
      <c r="J128" s="278">
        <v>835.61666666666667</v>
      </c>
      <c r="K128" s="276">
        <v>820.65</v>
      </c>
      <c r="L128" s="276">
        <v>801.95</v>
      </c>
      <c r="M128" s="276">
        <v>1.4220299999999999</v>
      </c>
    </row>
    <row r="129" spans="1:13">
      <c r="A129" s="300">
        <v>120</v>
      </c>
      <c r="B129" s="276" t="s">
        <v>131</v>
      </c>
      <c r="C129" s="276">
        <v>2676.15</v>
      </c>
      <c r="D129" s="278">
        <v>2648.8333333333335</v>
      </c>
      <c r="E129" s="278">
        <v>2606.3666666666668</v>
      </c>
      <c r="F129" s="278">
        <v>2536.5833333333335</v>
      </c>
      <c r="G129" s="278">
        <v>2494.1166666666668</v>
      </c>
      <c r="H129" s="278">
        <v>2718.6166666666668</v>
      </c>
      <c r="I129" s="278">
        <v>2761.083333333333</v>
      </c>
      <c r="J129" s="278">
        <v>2830.8666666666668</v>
      </c>
      <c r="K129" s="276">
        <v>2691.3</v>
      </c>
      <c r="L129" s="276">
        <v>2579.0500000000002</v>
      </c>
      <c r="M129" s="276">
        <v>9.7031600000000005</v>
      </c>
    </row>
    <row r="130" spans="1:13">
      <c r="A130" s="300">
        <v>121</v>
      </c>
      <c r="B130" s="276" t="s">
        <v>133</v>
      </c>
      <c r="C130" s="276">
        <v>1952.55</v>
      </c>
      <c r="D130" s="278">
        <v>1951.3666666666668</v>
      </c>
      <c r="E130" s="278">
        <v>1937.7333333333336</v>
      </c>
      <c r="F130" s="278">
        <v>1922.9166666666667</v>
      </c>
      <c r="G130" s="278">
        <v>1909.2833333333335</v>
      </c>
      <c r="H130" s="278">
        <v>1966.1833333333336</v>
      </c>
      <c r="I130" s="278">
        <v>1979.8166666666668</v>
      </c>
      <c r="J130" s="278">
        <v>1994.6333333333337</v>
      </c>
      <c r="K130" s="276">
        <v>1965</v>
      </c>
      <c r="L130" s="276">
        <v>1936.55</v>
      </c>
      <c r="M130" s="276">
        <v>27.646979999999999</v>
      </c>
    </row>
    <row r="131" spans="1:13">
      <c r="A131" s="300">
        <v>122</v>
      </c>
      <c r="B131" s="276" t="s">
        <v>134</v>
      </c>
      <c r="C131" s="276">
        <v>93.05</v>
      </c>
      <c r="D131" s="278">
        <v>93.933333333333337</v>
      </c>
      <c r="E131" s="278">
        <v>91.866666666666674</v>
      </c>
      <c r="F131" s="278">
        <v>90.683333333333337</v>
      </c>
      <c r="G131" s="278">
        <v>88.616666666666674</v>
      </c>
      <c r="H131" s="278">
        <v>95.116666666666674</v>
      </c>
      <c r="I131" s="278">
        <v>97.183333333333337</v>
      </c>
      <c r="J131" s="278">
        <v>98.366666666666674</v>
      </c>
      <c r="K131" s="276">
        <v>96</v>
      </c>
      <c r="L131" s="276">
        <v>92.75</v>
      </c>
      <c r="M131" s="276">
        <v>179.37685999999999</v>
      </c>
    </row>
    <row r="132" spans="1:13">
      <c r="A132" s="300">
        <v>123</v>
      </c>
      <c r="B132" s="276" t="s">
        <v>358</v>
      </c>
      <c r="C132" s="276">
        <v>2175.75</v>
      </c>
      <c r="D132" s="278">
        <v>2171.25</v>
      </c>
      <c r="E132" s="278">
        <v>2138.5</v>
      </c>
      <c r="F132" s="278">
        <v>2101.25</v>
      </c>
      <c r="G132" s="278">
        <v>2068.5</v>
      </c>
      <c r="H132" s="278">
        <v>2208.5</v>
      </c>
      <c r="I132" s="278">
        <v>2241.25</v>
      </c>
      <c r="J132" s="278">
        <v>2278.5</v>
      </c>
      <c r="K132" s="276">
        <v>2204</v>
      </c>
      <c r="L132" s="276">
        <v>2134</v>
      </c>
      <c r="M132" s="276">
        <v>1.30776</v>
      </c>
    </row>
    <row r="133" spans="1:13">
      <c r="A133" s="300">
        <v>124</v>
      </c>
      <c r="B133" s="276" t="s">
        <v>135</v>
      </c>
      <c r="C133" s="276">
        <v>380.15</v>
      </c>
      <c r="D133" s="278">
        <v>381.45</v>
      </c>
      <c r="E133" s="278">
        <v>371.9</v>
      </c>
      <c r="F133" s="278">
        <v>363.65</v>
      </c>
      <c r="G133" s="278">
        <v>354.09999999999997</v>
      </c>
      <c r="H133" s="278">
        <v>389.7</v>
      </c>
      <c r="I133" s="278">
        <v>399.25000000000006</v>
      </c>
      <c r="J133" s="278">
        <v>407.5</v>
      </c>
      <c r="K133" s="276">
        <v>391</v>
      </c>
      <c r="L133" s="276">
        <v>373.2</v>
      </c>
      <c r="M133" s="276">
        <v>91.868939999999995</v>
      </c>
    </row>
    <row r="134" spans="1:13">
      <c r="A134" s="300">
        <v>125</v>
      </c>
      <c r="B134" s="276" t="s">
        <v>136</v>
      </c>
      <c r="C134" s="276">
        <v>1268.25</v>
      </c>
      <c r="D134" s="278">
        <v>1264.4333333333334</v>
      </c>
      <c r="E134" s="278">
        <v>1250.8666666666668</v>
      </c>
      <c r="F134" s="278">
        <v>1233.4833333333333</v>
      </c>
      <c r="G134" s="278">
        <v>1219.9166666666667</v>
      </c>
      <c r="H134" s="278">
        <v>1281.8166666666668</v>
      </c>
      <c r="I134" s="278">
        <v>1295.3833333333334</v>
      </c>
      <c r="J134" s="278">
        <v>1312.7666666666669</v>
      </c>
      <c r="K134" s="276">
        <v>1278</v>
      </c>
      <c r="L134" s="276">
        <v>1247.05</v>
      </c>
      <c r="M134" s="276">
        <v>57.292230000000004</v>
      </c>
    </row>
    <row r="135" spans="1:13">
      <c r="A135" s="300">
        <v>126</v>
      </c>
      <c r="B135" s="276" t="s">
        <v>266</v>
      </c>
      <c r="C135" s="276">
        <v>3288.95</v>
      </c>
      <c r="D135" s="278">
        <v>3289.6666666666665</v>
      </c>
      <c r="E135" s="278">
        <v>3264.333333333333</v>
      </c>
      <c r="F135" s="278">
        <v>3239.7166666666667</v>
      </c>
      <c r="G135" s="278">
        <v>3214.3833333333332</v>
      </c>
      <c r="H135" s="278">
        <v>3314.2833333333328</v>
      </c>
      <c r="I135" s="278">
        <v>3339.6166666666659</v>
      </c>
      <c r="J135" s="278">
        <v>3364.2333333333327</v>
      </c>
      <c r="K135" s="276">
        <v>3315</v>
      </c>
      <c r="L135" s="276">
        <v>3265.05</v>
      </c>
      <c r="M135" s="276">
        <v>3.6486200000000002</v>
      </c>
    </row>
    <row r="136" spans="1:13">
      <c r="A136" s="300">
        <v>127</v>
      </c>
      <c r="B136" s="276" t="s">
        <v>265</v>
      </c>
      <c r="C136" s="276">
        <v>1842.4</v>
      </c>
      <c r="D136" s="278">
        <v>1841.1333333333332</v>
      </c>
      <c r="E136" s="278">
        <v>1832.2666666666664</v>
      </c>
      <c r="F136" s="278">
        <v>1822.1333333333332</v>
      </c>
      <c r="G136" s="278">
        <v>1813.2666666666664</v>
      </c>
      <c r="H136" s="278">
        <v>1851.2666666666664</v>
      </c>
      <c r="I136" s="278">
        <v>1860.1333333333332</v>
      </c>
      <c r="J136" s="278">
        <v>1870.2666666666664</v>
      </c>
      <c r="K136" s="276">
        <v>1850</v>
      </c>
      <c r="L136" s="276">
        <v>1831</v>
      </c>
      <c r="M136" s="276">
        <v>2.86219</v>
      </c>
    </row>
    <row r="137" spans="1:13">
      <c r="A137" s="300">
        <v>128</v>
      </c>
      <c r="B137" s="276" t="s">
        <v>137</v>
      </c>
      <c r="C137" s="276">
        <v>960.35</v>
      </c>
      <c r="D137" s="278">
        <v>955.51666666666677</v>
      </c>
      <c r="E137" s="278">
        <v>947.13333333333355</v>
      </c>
      <c r="F137" s="278">
        <v>933.91666666666674</v>
      </c>
      <c r="G137" s="278">
        <v>925.53333333333353</v>
      </c>
      <c r="H137" s="278">
        <v>968.73333333333358</v>
      </c>
      <c r="I137" s="278">
        <v>977.11666666666679</v>
      </c>
      <c r="J137" s="278">
        <v>990.3333333333336</v>
      </c>
      <c r="K137" s="276">
        <v>963.9</v>
      </c>
      <c r="L137" s="276">
        <v>942.3</v>
      </c>
      <c r="M137" s="276">
        <v>30.194839999999999</v>
      </c>
    </row>
    <row r="138" spans="1:13">
      <c r="A138" s="300">
        <v>129</v>
      </c>
      <c r="B138" s="276" t="s">
        <v>138</v>
      </c>
      <c r="C138" s="276">
        <v>731.95</v>
      </c>
      <c r="D138" s="278">
        <v>734.80000000000007</v>
      </c>
      <c r="E138" s="278">
        <v>723.35000000000014</v>
      </c>
      <c r="F138" s="278">
        <v>714.75000000000011</v>
      </c>
      <c r="G138" s="278">
        <v>703.30000000000018</v>
      </c>
      <c r="H138" s="278">
        <v>743.40000000000009</v>
      </c>
      <c r="I138" s="278">
        <v>754.85000000000014</v>
      </c>
      <c r="J138" s="278">
        <v>763.45</v>
      </c>
      <c r="K138" s="276">
        <v>746.25</v>
      </c>
      <c r="L138" s="276">
        <v>726.2</v>
      </c>
      <c r="M138" s="276">
        <v>112.62389</v>
      </c>
    </row>
    <row r="139" spans="1:13">
      <c r="A139" s="300">
        <v>130</v>
      </c>
      <c r="B139" s="276" t="s">
        <v>139</v>
      </c>
      <c r="C139" s="276">
        <v>181.95</v>
      </c>
      <c r="D139" s="278">
        <v>181.29999999999998</v>
      </c>
      <c r="E139" s="278">
        <v>178.64999999999998</v>
      </c>
      <c r="F139" s="278">
        <v>175.35</v>
      </c>
      <c r="G139" s="278">
        <v>172.7</v>
      </c>
      <c r="H139" s="278">
        <v>184.59999999999997</v>
      </c>
      <c r="I139" s="278">
        <v>187.25</v>
      </c>
      <c r="J139" s="278">
        <v>190.54999999999995</v>
      </c>
      <c r="K139" s="276">
        <v>183.95</v>
      </c>
      <c r="L139" s="276">
        <v>178</v>
      </c>
      <c r="M139" s="276">
        <v>141.95119</v>
      </c>
    </row>
    <row r="140" spans="1:13">
      <c r="A140" s="300">
        <v>131</v>
      </c>
      <c r="B140" s="276" t="s">
        <v>140</v>
      </c>
      <c r="C140" s="276">
        <v>173.8</v>
      </c>
      <c r="D140" s="278">
        <v>174.70000000000002</v>
      </c>
      <c r="E140" s="278">
        <v>172.20000000000005</v>
      </c>
      <c r="F140" s="278">
        <v>170.60000000000002</v>
      </c>
      <c r="G140" s="278">
        <v>168.10000000000005</v>
      </c>
      <c r="H140" s="278">
        <v>176.30000000000004</v>
      </c>
      <c r="I140" s="278">
        <v>178.79999999999998</v>
      </c>
      <c r="J140" s="278">
        <v>180.40000000000003</v>
      </c>
      <c r="K140" s="276">
        <v>177.2</v>
      </c>
      <c r="L140" s="276">
        <v>173.1</v>
      </c>
      <c r="M140" s="276">
        <v>65.975909999999999</v>
      </c>
    </row>
    <row r="141" spans="1:13">
      <c r="A141" s="300">
        <v>132</v>
      </c>
      <c r="B141" s="276" t="s">
        <v>141</v>
      </c>
      <c r="C141" s="276">
        <v>413.15</v>
      </c>
      <c r="D141" s="278">
        <v>413.83333333333331</v>
      </c>
      <c r="E141" s="278">
        <v>410.81666666666661</v>
      </c>
      <c r="F141" s="278">
        <v>408.48333333333329</v>
      </c>
      <c r="G141" s="278">
        <v>405.46666666666658</v>
      </c>
      <c r="H141" s="278">
        <v>416.16666666666663</v>
      </c>
      <c r="I141" s="278">
        <v>419.18333333333339</v>
      </c>
      <c r="J141" s="278">
        <v>421.51666666666665</v>
      </c>
      <c r="K141" s="276">
        <v>416.85</v>
      </c>
      <c r="L141" s="276">
        <v>411.5</v>
      </c>
      <c r="M141" s="276">
        <v>27.225629999999999</v>
      </c>
    </row>
    <row r="142" spans="1:13">
      <c r="A142" s="300">
        <v>133</v>
      </c>
      <c r="B142" s="276" t="s">
        <v>142</v>
      </c>
      <c r="C142" s="276">
        <v>7796.35</v>
      </c>
      <c r="D142" s="278">
        <v>7821.7833333333328</v>
      </c>
      <c r="E142" s="278">
        <v>7744.5666666666657</v>
      </c>
      <c r="F142" s="278">
        <v>7692.7833333333328</v>
      </c>
      <c r="G142" s="278">
        <v>7615.5666666666657</v>
      </c>
      <c r="H142" s="278">
        <v>7873.5666666666657</v>
      </c>
      <c r="I142" s="278">
        <v>7950.7833333333328</v>
      </c>
      <c r="J142" s="278">
        <v>8002.5666666666657</v>
      </c>
      <c r="K142" s="276">
        <v>7899</v>
      </c>
      <c r="L142" s="276">
        <v>7770</v>
      </c>
      <c r="M142" s="276">
        <v>9.63504</v>
      </c>
    </row>
    <row r="143" spans="1:13">
      <c r="A143" s="300">
        <v>134</v>
      </c>
      <c r="B143" s="276" t="s">
        <v>143</v>
      </c>
      <c r="C143" s="276">
        <v>594.85</v>
      </c>
      <c r="D143" s="278">
        <v>595.38333333333333</v>
      </c>
      <c r="E143" s="278">
        <v>590.76666666666665</v>
      </c>
      <c r="F143" s="278">
        <v>586.68333333333328</v>
      </c>
      <c r="G143" s="278">
        <v>582.06666666666661</v>
      </c>
      <c r="H143" s="278">
        <v>599.4666666666667</v>
      </c>
      <c r="I143" s="278">
        <v>604.08333333333326</v>
      </c>
      <c r="J143" s="278">
        <v>608.16666666666674</v>
      </c>
      <c r="K143" s="276">
        <v>600</v>
      </c>
      <c r="L143" s="276">
        <v>591.29999999999995</v>
      </c>
      <c r="M143" s="276">
        <v>16.553100000000001</v>
      </c>
    </row>
    <row r="144" spans="1:13">
      <c r="A144" s="300">
        <v>135</v>
      </c>
      <c r="B144" s="276" t="s">
        <v>144</v>
      </c>
      <c r="C144" s="276">
        <v>641.4</v>
      </c>
      <c r="D144" s="278">
        <v>644.30000000000007</v>
      </c>
      <c r="E144" s="278">
        <v>632.10000000000014</v>
      </c>
      <c r="F144" s="278">
        <v>622.80000000000007</v>
      </c>
      <c r="G144" s="278">
        <v>610.60000000000014</v>
      </c>
      <c r="H144" s="278">
        <v>653.60000000000014</v>
      </c>
      <c r="I144" s="278">
        <v>665.80000000000018</v>
      </c>
      <c r="J144" s="278">
        <v>675.10000000000014</v>
      </c>
      <c r="K144" s="276">
        <v>656.5</v>
      </c>
      <c r="L144" s="276">
        <v>635</v>
      </c>
      <c r="M144" s="276">
        <v>34.8538</v>
      </c>
    </row>
    <row r="145" spans="1:13">
      <c r="A145" s="300">
        <v>136</v>
      </c>
      <c r="B145" s="276" t="s">
        <v>145</v>
      </c>
      <c r="C145" s="276">
        <v>1062.5999999999999</v>
      </c>
      <c r="D145" s="278">
        <v>1062.5333333333333</v>
      </c>
      <c r="E145" s="278">
        <v>1052.5666666666666</v>
      </c>
      <c r="F145" s="278">
        <v>1042.5333333333333</v>
      </c>
      <c r="G145" s="278">
        <v>1032.5666666666666</v>
      </c>
      <c r="H145" s="278">
        <v>1072.5666666666666</v>
      </c>
      <c r="I145" s="278">
        <v>1082.5333333333333</v>
      </c>
      <c r="J145" s="278">
        <v>1092.5666666666666</v>
      </c>
      <c r="K145" s="276">
        <v>1072.5</v>
      </c>
      <c r="L145" s="276">
        <v>1052.5</v>
      </c>
      <c r="M145" s="276">
        <v>6.0375300000000003</v>
      </c>
    </row>
    <row r="146" spans="1:13">
      <c r="A146" s="300">
        <v>137</v>
      </c>
      <c r="B146" s="276" t="s">
        <v>146</v>
      </c>
      <c r="C146" s="276">
        <v>1459.5</v>
      </c>
      <c r="D146" s="278">
        <v>1466.1833333333334</v>
      </c>
      <c r="E146" s="278">
        <v>1448.3666666666668</v>
      </c>
      <c r="F146" s="278">
        <v>1437.2333333333333</v>
      </c>
      <c r="G146" s="278">
        <v>1419.4166666666667</v>
      </c>
      <c r="H146" s="278">
        <v>1477.3166666666668</v>
      </c>
      <c r="I146" s="278">
        <v>1495.1333333333334</v>
      </c>
      <c r="J146" s="278">
        <v>1506.2666666666669</v>
      </c>
      <c r="K146" s="276">
        <v>1484</v>
      </c>
      <c r="L146" s="276">
        <v>1455.05</v>
      </c>
      <c r="M146" s="276">
        <v>8.9544800000000002</v>
      </c>
    </row>
    <row r="147" spans="1:13">
      <c r="A147" s="300">
        <v>138</v>
      </c>
      <c r="B147" s="276" t="s">
        <v>147</v>
      </c>
      <c r="C147" s="276">
        <v>156.75</v>
      </c>
      <c r="D147" s="278">
        <v>157.08333333333334</v>
      </c>
      <c r="E147" s="278">
        <v>155.16666666666669</v>
      </c>
      <c r="F147" s="278">
        <v>153.58333333333334</v>
      </c>
      <c r="G147" s="278">
        <v>151.66666666666669</v>
      </c>
      <c r="H147" s="278">
        <v>158.66666666666669</v>
      </c>
      <c r="I147" s="278">
        <v>160.58333333333337</v>
      </c>
      <c r="J147" s="278">
        <v>162.16666666666669</v>
      </c>
      <c r="K147" s="276">
        <v>159</v>
      </c>
      <c r="L147" s="276">
        <v>155.5</v>
      </c>
      <c r="M147" s="276">
        <v>93.684889999999996</v>
      </c>
    </row>
    <row r="148" spans="1:13">
      <c r="A148" s="300">
        <v>139</v>
      </c>
      <c r="B148" s="276" t="s">
        <v>268</v>
      </c>
      <c r="C148" s="276">
        <v>1358.45</v>
      </c>
      <c r="D148" s="278">
        <v>1350.1333333333332</v>
      </c>
      <c r="E148" s="278">
        <v>1329.2666666666664</v>
      </c>
      <c r="F148" s="278">
        <v>1300.0833333333333</v>
      </c>
      <c r="G148" s="278">
        <v>1279.2166666666665</v>
      </c>
      <c r="H148" s="278">
        <v>1379.3166666666664</v>
      </c>
      <c r="I148" s="278">
        <v>1400.1833333333332</v>
      </c>
      <c r="J148" s="278">
        <v>1429.3666666666663</v>
      </c>
      <c r="K148" s="276">
        <v>1371</v>
      </c>
      <c r="L148" s="276">
        <v>1320.95</v>
      </c>
      <c r="M148" s="276">
        <v>4.9474600000000004</v>
      </c>
    </row>
    <row r="149" spans="1:13">
      <c r="A149" s="300">
        <v>140</v>
      </c>
      <c r="B149" s="276" t="s">
        <v>148</v>
      </c>
      <c r="C149" s="276">
        <v>78618.850000000006</v>
      </c>
      <c r="D149" s="278">
        <v>78393.083333333328</v>
      </c>
      <c r="E149" s="278">
        <v>77605.766666666663</v>
      </c>
      <c r="F149" s="278">
        <v>76592.683333333334</v>
      </c>
      <c r="G149" s="278">
        <v>75805.366666666669</v>
      </c>
      <c r="H149" s="278">
        <v>79406.166666666657</v>
      </c>
      <c r="I149" s="278">
        <v>80193.483333333337</v>
      </c>
      <c r="J149" s="278">
        <v>81206.566666666651</v>
      </c>
      <c r="K149" s="276">
        <v>79180.399999999994</v>
      </c>
      <c r="L149" s="276">
        <v>77380</v>
      </c>
      <c r="M149" s="276">
        <v>0.29876000000000003</v>
      </c>
    </row>
    <row r="150" spans="1:13">
      <c r="A150" s="300">
        <v>141</v>
      </c>
      <c r="B150" s="276" t="s">
        <v>267</v>
      </c>
      <c r="C150" s="276">
        <v>36.35</v>
      </c>
      <c r="D150" s="278">
        <v>36.5</v>
      </c>
      <c r="E150" s="278">
        <v>36.1</v>
      </c>
      <c r="F150" s="278">
        <v>35.85</v>
      </c>
      <c r="G150" s="278">
        <v>35.450000000000003</v>
      </c>
      <c r="H150" s="278">
        <v>36.75</v>
      </c>
      <c r="I150" s="278">
        <v>37.150000000000006</v>
      </c>
      <c r="J150" s="278">
        <v>37.4</v>
      </c>
      <c r="K150" s="276">
        <v>36.9</v>
      </c>
      <c r="L150" s="276">
        <v>36.25</v>
      </c>
      <c r="M150" s="276">
        <v>17.438739999999999</v>
      </c>
    </row>
    <row r="151" spans="1:13">
      <c r="A151" s="300">
        <v>142</v>
      </c>
      <c r="B151" s="276" t="s">
        <v>149</v>
      </c>
      <c r="C151" s="276">
        <v>1217.55</v>
      </c>
      <c r="D151" s="278">
        <v>1218.8500000000001</v>
      </c>
      <c r="E151" s="278">
        <v>1207.7000000000003</v>
      </c>
      <c r="F151" s="278">
        <v>1197.8500000000001</v>
      </c>
      <c r="G151" s="278">
        <v>1186.7000000000003</v>
      </c>
      <c r="H151" s="278">
        <v>1228.7000000000003</v>
      </c>
      <c r="I151" s="278">
        <v>1239.8500000000004</v>
      </c>
      <c r="J151" s="278">
        <v>1249.7000000000003</v>
      </c>
      <c r="K151" s="276">
        <v>1230</v>
      </c>
      <c r="L151" s="276">
        <v>1209</v>
      </c>
      <c r="M151" s="276">
        <v>26.748619999999999</v>
      </c>
    </row>
    <row r="152" spans="1:13">
      <c r="A152" s="300">
        <v>143</v>
      </c>
      <c r="B152" s="276" t="s">
        <v>3161</v>
      </c>
      <c r="C152" s="276">
        <v>311.45</v>
      </c>
      <c r="D152" s="278">
        <v>309.40000000000003</v>
      </c>
      <c r="E152" s="278">
        <v>305.05000000000007</v>
      </c>
      <c r="F152" s="278">
        <v>298.65000000000003</v>
      </c>
      <c r="G152" s="278">
        <v>294.30000000000007</v>
      </c>
      <c r="H152" s="278">
        <v>315.80000000000007</v>
      </c>
      <c r="I152" s="278">
        <v>320.15000000000009</v>
      </c>
      <c r="J152" s="278">
        <v>326.55000000000007</v>
      </c>
      <c r="K152" s="276">
        <v>313.75</v>
      </c>
      <c r="L152" s="276">
        <v>303</v>
      </c>
      <c r="M152" s="276">
        <v>12.34625</v>
      </c>
    </row>
    <row r="153" spans="1:13">
      <c r="A153" s="300">
        <v>144</v>
      </c>
      <c r="B153" s="276" t="s">
        <v>269</v>
      </c>
      <c r="C153" s="276">
        <v>949.55</v>
      </c>
      <c r="D153" s="278">
        <v>950.51666666666677</v>
      </c>
      <c r="E153" s="278">
        <v>944.08333333333348</v>
      </c>
      <c r="F153" s="278">
        <v>938.61666666666667</v>
      </c>
      <c r="G153" s="278">
        <v>932.18333333333339</v>
      </c>
      <c r="H153" s="278">
        <v>955.98333333333358</v>
      </c>
      <c r="I153" s="278">
        <v>962.41666666666674</v>
      </c>
      <c r="J153" s="278">
        <v>967.88333333333367</v>
      </c>
      <c r="K153" s="276">
        <v>956.95</v>
      </c>
      <c r="L153" s="276">
        <v>945.05</v>
      </c>
      <c r="M153" s="276">
        <v>2.2137699999999998</v>
      </c>
    </row>
    <row r="154" spans="1:13">
      <c r="A154" s="300">
        <v>145</v>
      </c>
      <c r="B154" s="276" t="s">
        <v>150</v>
      </c>
      <c r="C154" s="276">
        <v>44.35</v>
      </c>
      <c r="D154" s="278">
        <v>44</v>
      </c>
      <c r="E154" s="278">
        <v>43.4</v>
      </c>
      <c r="F154" s="278">
        <v>42.449999999999996</v>
      </c>
      <c r="G154" s="278">
        <v>41.849999999999994</v>
      </c>
      <c r="H154" s="278">
        <v>44.95</v>
      </c>
      <c r="I154" s="278">
        <v>45.55</v>
      </c>
      <c r="J154" s="278">
        <v>46.500000000000007</v>
      </c>
      <c r="K154" s="276">
        <v>44.6</v>
      </c>
      <c r="L154" s="276">
        <v>43.05</v>
      </c>
      <c r="M154" s="276">
        <v>291.14062000000001</v>
      </c>
    </row>
    <row r="155" spans="1:13">
      <c r="A155" s="300">
        <v>146</v>
      </c>
      <c r="B155" s="276" t="s">
        <v>261</v>
      </c>
      <c r="C155" s="276">
        <v>4601.1499999999996</v>
      </c>
      <c r="D155" s="278">
        <v>4633.7166666666662</v>
      </c>
      <c r="E155" s="278">
        <v>4557.4333333333325</v>
      </c>
      <c r="F155" s="278">
        <v>4513.7166666666662</v>
      </c>
      <c r="G155" s="278">
        <v>4437.4333333333325</v>
      </c>
      <c r="H155" s="278">
        <v>4677.4333333333325</v>
      </c>
      <c r="I155" s="278">
        <v>4753.7166666666672</v>
      </c>
      <c r="J155" s="278">
        <v>4797.4333333333325</v>
      </c>
      <c r="K155" s="276">
        <v>4710</v>
      </c>
      <c r="L155" s="276">
        <v>4590</v>
      </c>
      <c r="M155" s="276">
        <v>4.4923000000000002</v>
      </c>
    </row>
    <row r="156" spans="1:13">
      <c r="A156" s="300">
        <v>147</v>
      </c>
      <c r="B156" s="276" t="s">
        <v>153</v>
      </c>
      <c r="C156" s="276">
        <v>18323.45</v>
      </c>
      <c r="D156" s="278">
        <v>18436.183333333334</v>
      </c>
      <c r="E156" s="278">
        <v>18137.416666666668</v>
      </c>
      <c r="F156" s="278">
        <v>17951.383333333335</v>
      </c>
      <c r="G156" s="278">
        <v>17652.616666666669</v>
      </c>
      <c r="H156" s="278">
        <v>18622.216666666667</v>
      </c>
      <c r="I156" s="278">
        <v>18920.98333333333</v>
      </c>
      <c r="J156" s="278">
        <v>19107.016666666666</v>
      </c>
      <c r="K156" s="276">
        <v>18734.95</v>
      </c>
      <c r="L156" s="276">
        <v>18250.150000000001</v>
      </c>
      <c r="M156" s="276">
        <v>2.2160700000000002</v>
      </c>
    </row>
    <row r="157" spans="1:13">
      <c r="A157" s="300">
        <v>148</v>
      </c>
      <c r="B157" s="276" t="s">
        <v>270</v>
      </c>
      <c r="C157" s="276">
        <v>23.2</v>
      </c>
      <c r="D157" s="278">
        <v>23.166666666666668</v>
      </c>
      <c r="E157" s="278">
        <v>22.683333333333337</v>
      </c>
      <c r="F157" s="278">
        <v>22.166666666666668</v>
      </c>
      <c r="G157" s="278">
        <v>21.683333333333337</v>
      </c>
      <c r="H157" s="278">
        <v>23.683333333333337</v>
      </c>
      <c r="I157" s="278">
        <v>24.166666666666664</v>
      </c>
      <c r="J157" s="278">
        <v>24.683333333333337</v>
      </c>
      <c r="K157" s="276">
        <v>23.65</v>
      </c>
      <c r="L157" s="276">
        <v>22.65</v>
      </c>
      <c r="M157" s="276">
        <v>273.85509999999999</v>
      </c>
    </row>
    <row r="158" spans="1:13">
      <c r="A158" s="300">
        <v>149</v>
      </c>
      <c r="B158" s="276" t="s">
        <v>155</v>
      </c>
      <c r="C158" s="276">
        <v>114.6</v>
      </c>
      <c r="D158" s="278">
        <v>116.43333333333332</v>
      </c>
      <c r="E158" s="278">
        <v>112.06666666666665</v>
      </c>
      <c r="F158" s="278">
        <v>109.53333333333333</v>
      </c>
      <c r="G158" s="278">
        <v>105.16666666666666</v>
      </c>
      <c r="H158" s="278">
        <v>118.96666666666664</v>
      </c>
      <c r="I158" s="278">
        <v>123.33333333333331</v>
      </c>
      <c r="J158" s="278">
        <v>125.86666666666663</v>
      </c>
      <c r="K158" s="276">
        <v>120.8</v>
      </c>
      <c r="L158" s="276">
        <v>113.9</v>
      </c>
      <c r="M158" s="276">
        <v>274.25137999999998</v>
      </c>
    </row>
    <row r="159" spans="1:13">
      <c r="A159" s="300">
        <v>150</v>
      </c>
      <c r="B159" s="276" t="s">
        <v>156</v>
      </c>
      <c r="C159" s="276">
        <v>104.9</v>
      </c>
      <c r="D159" s="278">
        <v>105.56666666666666</v>
      </c>
      <c r="E159" s="278">
        <v>103.88333333333333</v>
      </c>
      <c r="F159" s="278">
        <v>102.86666666666666</v>
      </c>
      <c r="G159" s="278">
        <v>101.18333333333332</v>
      </c>
      <c r="H159" s="278">
        <v>106.58333333333333</v>
      </c>
      <c r="I159" s="278">
        <v>108.26666666666667</v>
      </c>
      <c r="J159" s="278">
        <v>109.28333333333333</v>
      </c>
      <c r="K159" s="276">
        <v>107.25</v>
      </c>
      <c r="L159" s="276">
        <v>104.55</v>
      </c>
      <c r="M159" s="276">
        <v>251.84934000000001</v>
      </c>
    </row>
    <row r="160" spans="1:13">
      <c r="A160" s="300">
        <v>151</v>
      </c>
      <c r="B160" s="276" t="s">
        <v>271</v>
      </c>
      <c r="C160" s="276">
        <v>534.79999999999995</v>
      </c>
      <c r="D160" s="278">
        <v>530.19999999999993</v>
      </c>
      <c r="E160" s="278">
        <v>517.64999999999986</v>
      </c>
      <c r="F160" s="278">
        <v>500.49999999999989</v>
      </c>
      <c r="G160" s="278">
        <v>487.94999999999982</v>
      </c>
      <c r="H160" s="278">
        <v>547.34999999999991</v>
      </c>
      <c r="I160" s="278">
        <v>559.89999999999986</v>
      </c>
      <c r="J160" s="278">
        <v>577.04999999999995</v>
      </c>
      <c r="K160" s="276">
        <v>542.75</v>
      </c>
      <c r="L160" s="276">
        <v>513.04999999999995</v>
      </c>
      <c r="M160" s="276">
        <v>6.96082</v>
      </c>
    </row>
    <row r="161" spans="1:13">
      <c r="A161" s="300">
        <v>152</v>
      </c>
      <c r="B161" s="276" t="s">
        <v>272</v>
      </c>
      <c r="C161" s="276">
        <v>3112.15</v>
      </c>
      <c r="D161" s="278">
        <v>3122.0833333333335</v>
      </c>
      <c r="E161" s="278">
        <v>3095.0666666666671</v>
      </c>
      <c r="F161" s="278">
        <v>3077.9833333333336</v>
      </c>
      <c r="G161" s="278">
        <v>3050.9666666666672</v>
      </c>
      <c r="H161" s="278">
        <v>3139.166666666667</v>
      </c>
      <c r="I161" s="278">
        <v>3166.1833333333334</v>
      </c>
      <c r="J161" s="278">
        <v>3183.2666666666669</v>
      </c>
      <c r="K161" s="276">
        <v>3149.1</v>
      </c>
      <c r="L161" s="276">
        <v>3105</v>
      </c>
      <c r="M161" s="276">
        <v>0.65303999999999995</v>
      </c>
    </row>
    <row r="162" spans="1:13">
      <c r="A162" s="300">
        <v>153</v>
      </c>
      <c r="B162" s="276" t="s">
        <v>157</v>
      </c>
      <c r="C162" s="276">
        <v>115.65</v>
      </c>
      <c r="D162" s="278">
        <v>115.95</v>
      </c>
      <c r="E162" s="278">
        <v>113.9</v>
      </c>
      <c r="F162" s="278">
        <v>112.15</v>
      </c>
      <c r="G162" s="278">
        <v>110.10000000000001</v>
      </c>
      <c r="H162" s="278">
        <v>117.7</v>
      </c>
      <c r="I162" s="278">
        <v>119.74999999999999</v>
      </c>
      <c r="J162" s="278">
        <v>121.5</v>
      </c>
      <c r="K162" s="276">
        <v>118</v>
      </c>
      <c r="L162" s="276">
        <v>114.2</v>
      </c>
      <c r="M162" s="276">
        <v>14.230029999999999</v>
      </c>
    </row>
    <row r="163" spans="1:13">
      <c r="A163" s="300">
        <v>154</v>
      </c>
      <c r="B163" s="276" t="s">
        <v>158</v>
      </c>
      <c r="C163" s="276">
        <v>102.9</v>
      </c>
      <c r="D163" s="278">
        <v>102.38333333333333</v>
      </c>
      <c r="E163" s="278">
        <v>101.16666666666666</v>
      </c>
      <c r="F163" s="278">
        <v>99.433333333333337</v>
      </c>
      <c r="G163" s="278">
        <v>98.216666666666669</v>
      </c>
      <c r="H163" s="278">
        <v>104.11666666666665</v>
      </c>
      <c r="I163" s="278">
        <v>105.33333333333331</v>
      </c>
      <c r="J163" s="278">
        <v>107.06666666666663</v>
      </c>
      <c r="K163" s="276">
        <v>103.6</v>
      </c>
      <c r="L163" s="276">
        <v>100.65</v>
      </c>
      <c r="M163" s="276">
        <v>346.18175000000002</v>
      </c>
    </row>
    <row r="164" spans="1:13">
      <c r="A164" s="300">
        <v>155</v>
      </c>
      <c r="B164" s="276" t="s">
        <v>159</v>
      </c>
      <c r="C164" s="276">
        <v>25889.55</v>
      </c>
      <c r="D164" s="278">
        <v>25484.75</v>
      </c>
      <c r="E164" s="278">
        <v>24969.5</v>
      </c>
      <c r="F164" s="278">
        <v>24049.45</v>
      </c>
      <c r="G164" s="278">
        <v>23534.2</v>
      </c>
      <c r="H164" s="278">
        <v>26404.799999999999</v>
      </c>
      <c r="I164" s="278">
        <v>26920.05</v>
      </c>
      <c r="J164" s="278">
        <v>27840.1</v>
      </c>
      <c r="K164" s="276">
        <v>26000</v>
      </c>
      <c r="L164" s="276">
        <v>24564.7</v>
      </c>
      <c r="M164" s="276">
        <v>0.92845999999999995</v>
      </c>
    </row>
    <row r="165" spans="1:13">
      <c r="A165" s="300">
        <v>156</v>
      </c>
      <c r="B165" s="276" t="s">
        <v>160</v>
      </c>
      <c r="C165" s="276">
        <v>1457.6</v>
      </c>
      <c r="D165" s="278">
        <v>1451.45</v>
      </c>
      <c r="E165" s="278">
        <v>1436.15</v>
      </c>
      <c r="F165" s="278">
        <v>1414.7</v>
      </c>
      <c r="G165" s="278">
        <v>1399.4</v>
      </c>
      <c r="H165" s="278">
        <v>1472.9</v>
      </c>
      <c r="I165" s="278">
        <v>1488.1999999999998</v>
      </c>
      <c r="J165" s="278">
        <v>1509.65</v>
      </c>
      <c r="K165" s="276">
        <v>1466.75</v>
      </c>
      <c r="L165" s="276">
        <v>1430</v>
      </c>
      <c r="M165" s="276">
        <v>17.27084</v>
      </c>
    </row>
    <row r="166" spans="1:13">
      <c r="A166" s="300">
        <v>157</v>
      </c>
      <c r="B166" s="276" t="s">
        <v>161</v>
      </c>
      <c r="C166" s="276">
        <v>264.10000000000002</v>
      </c>
      <c r="D166" s="278">
        <v>265.61666666666662</v>
      </c>
      <c r="E166" s="278">
        <v>261.53333333333325</v>
      </c>
      <c r="F166" s="278">
        <v>258.96666666666664</v>
      </c>
      <c r="G166" s="278">
        <v>254.88333333333327</v>
      </c>
      <c r="H166" s="278">
        <v>268.18333333333322</v>
      </c>
      <c r="I166" s="278">
        <v>272.26666666666659</v>
      </c>
      <c r="J166" s="278">
        <v>274.8333333333332</v>
      </c>
      <c r="K166" s="276">
        <v>269.7</v>
      </c>
      <c r="L166" s="276">
        <v>263.05</v>
      </c>
      <c r="M166" s="276">
        <v>56.223199999999999</v>
      </c>
    </row>
    <row r="167" spans="1:13">
      <c r="A167" s="300">
        <v>158</v>
      </c>
      <c r="B167" s="276" t="s">
        <v>162</v>
      </c>
      <c r="C167" s="276">
        <v>120.25</v>
      </c>
      <c r="D167" s="278">
        <v>121.05</v>
      </c>
      <c r="E167" s="278">
        <v>118.69999999999999</v>
      </c>
      <c r="F167" s="278">
        <v>117.14999999999999</v>
      </c>
      <c r="G167" s="278">
        <v>114.79999999999998</v>
      </c>
      <c r="H167" s="278">
        <v>122.6</v>
      </c>
      <c r="I167" s="278">
        <v>124.94999999999999</v>
      </c>
      <c r="J167" s="278">
        <v>126.5</v>
      </c>
      <c r="K167" s="276">
        <v>123.4</v>
      </c>
      <c r="L167" s="276">
        <v>119.5</v>
      </c>
      <c r="M167" s="276">
        <v>57.142539999999997</v>
      </c>
    </row>
    <row r="168" spans="1:13">
      <c r="A168" s="300">
        <v>159</v>
      </c>
      <c r="B168" s="276" t="s">
        <v>275</v>
      </c>
      <c r="C168" s="276">
        <v>5256.7</v>
      </c>
      <c r="D168" s="278">
        <v>5248.6</v>
      </c>
      <c r="E168" s="278">
        <v>5218.2000000000007</v>
      </c>
      <c r="F168" s="278">
        <v>5179.7000000000007</v>
      </c>
      <c r="G168" s="278">
        <v>5149.3000000000011</v>
      </c>
      <c r="H168" s="278">
        <v>5287.1</v>
      </c>
      <c r="I168" s="278">
        <v>5317.5</v>
      </c>
      <c r="J168" s="278">
        <v>5356</v>
      </c>
      <c r="K168" s="276">
        <v>5279</v>
      </c>
      <c r="L168" s="276">
        <v>5210.1000000000004</v>
      </c>
      <c r="M168" s="276">
        <v>0.73187999999999998</v>
      </c>
    </row>
    <row r="169" spans="1:13">
      <c r="A169" s="300">
        <v>160</v>
      </c>
      <c r="B169" s="276" t="s">
        <v>277</v>
      </c>
      <c r="C169" s="276">
        <v>11205.55</v>
      </c>
      <c r="D169" s="278">
        <v>11271.916666666666</v>
      </c>
      <c r="E169" s="278">
        <v>11093.933333333332</v>
      </c>
      <c r="F169" s="278">
        <v>10982.316666666666</v>
      </c>
      <c r="G169" s="278">
        <v>10804.333333333332</v>
      </c>
      <c r="H169" s="278">
        <v>11383.533333333333</v>
      </c>
      <c r="I169" s="278">
        <v>11561.516666666666</v>
      </c>
      <c r="J169" s="278">
        <v>11673.133333333333</v>
      </c>
      <c r="K169" s="276">
        <v>11449.9</v>
      </c>
      <c r="L169" s="276">
        <v>11160.3</v>
      </c>
      <c r="M169" s="276">
        <v>5.2019999999999997E-2</v>
      </c>
    </row>
    <row r="170" spans="1:13">
      <c r="A170" s="300">
        <v>161</v>
      </c>
      <c r="B170" s="276" t="s">
        <v>163</v>
      </c>
      <c r="C170" s="276">
        <v>1625.95</v>
      </c>
      <c r="D170" s="278">
        <v>1628.95</v>
      </c>
      <c r="E170" s="278">
        <v>1617</v>
      </c>
      <c r="F170" s="278">
        <v>1608.05</v>
      </c>
      <c r="G170" s="278">
        <v>1596.1</v>
      </c>
      <c r="H170" s="278">
        <v>1637.9</v>
      </c>
      <c r="I170" s="278">
        <v>1649.8500000000004</v>
      </c>
      <c r="J170" s="278">
        <v>1658.8000000000002</v>
      </c>
      <c r="K170" s="276">
        <v>1640.9</v>
      </c>
      <c r="L170" s="276">
        <v>1620</v>
      </c>
      <c r="M170" s="276">
        <v>10.831110000000001</v>
      </c>
    </row>
    <row r="171" spans="1:13">
      <c r="A171" s="300">
        <v>162</v>
      </c>
      <c r="B171" s="276" t="s">
        <v>273</v>
      </c>
      <c r="C171" s="276">
        <v>2292.1</v>
      </c>
      <c r="D171" s="278">
        <v>2317.4333333333329</v>
      </c>
      <c r="E171" s="278">
        <v>2256.6666666666661</v>
      </c>
      <c r="F171" s="278">
        <v>2221.2333333333331</v>
      </c>
      <c r="G171" s="278">
        <v>2160.4666666666662</v>
      </c>
      <c r="H171" s="278">
        <v>2352.8666666666659</v>
      </c>
      <c r="I171" s="278">
        <v>2413.6333333333332</v>
      </c>
      <c r="J171" s="278">
        <v>2449.0666666666657</v>
      </c>
      <c r="K171" s="276">
        <v>2378.1999999999998</v>
      </c>
      <c r="L171" s="276">
        <v>2282</v>
      </c>
      <c r="M171" s="276">
        <v>3.1338699999999999</v>
      </c>
    </row>
    <row r="172" spans="1:13">
      <c r="A172" s="300">
        <v>163</v>
      </c>
      <c r="B172" s="276" t="s">
        <v>164</v>
      </c>
      <c r="C172" s="276">
        <v>37.950000000000003</v>
      </c>
      <c r="D172" s="278">
        <v>38.266666666666673</v>
      </c>
      <c r="E172" s="278">
        <v>36.933333333333344</v>
      </c>
      <c r="F172" s="278">
        <v>35.916666666666671</v>
      </c>
      <c r="G172" s="278">
        <v>34.583333333333343</v>
      </c>
      <c r="H172" s="278">
        <v>39.283333333333346</v>
      </c>
      <c r="I172" s="278">
        <v>40.616666666666674</v>
      </c>
      <c r="J172" s="278">
        <v>41.633333333333347</v>
      </c>
      <c r="K172" s="276">
        <v>39.6</v>
      </c>
      <c r="L172" s="276">
        <v>37.25</v>
      </c>
      <c r="M172" s="276">
        <v>2146.9689100000001</v>
      </c>
    </row>
    <row r="173" spans="1:13">
      <c r="A173" s="300">
        <v>164</v>
      </c>
      <c r="B173" s="276" t="s">
        <v>274</v>
      </c>
      <c r="C173" s="276">
        <v>377.35</v>
      </c>
      <c r="D173" s="278">
        <v>379.36666666666662</v>
      </c>
      <c r="E173" s="278">
        <v>373.98333333333323</v>
      </c>
      <c r="F173" s="278">
        <v>370.61666666666662</v>
      </c>
      <c r="G173" s="278">
        <v>365.23333333333323</v>
      </c>
      <c r="H173" s="278">
        <v>382.73333333333323</v>
      </c>
      <c r="I173" s="278">
        <v>388.11666666666656</v>
      </c>
      <c r="J173" s="278">
        <v>391.48333333333323</v>
      </c>
      <c r="K173" s="276">
        <v>384.75</v>
      </c>
      <c r="L173" s="276">
        <v>376</v>
      </c>
      <c r="M173" s="276">
        <v>4.81203</v>
      </c>
    </row>
    <row r="174" spans="1:13">
      <c r="A174" s="300">
        <v>165</v>
      </c>
      <c r="B174" s="276" t="s">
        <v>491</v>
      </c>
      <c r="C174" s="276">
        <v>1044.5999999999999</v>
      </c>
      <c r="D174" s="278">
        <v>1038.8666666666666</v>
      </c>
      <c r="E174" s="278">
        <v>1017.7333333333331</v>
      </c>
      <c r="F174" s="278">
        <v>990.86666666666656</v>
      </c>
      <c r="G174" s="278">
        <v>969.73333333333312</v>
      </c>
      <c r="H174" s="278">
        <v>1065.7333333333331</v>
      </c>
      <c r="I174" s="278">
        <v>1086.8666666666668</v>
      </c>
      <c r="J174" s="278">
        <v>1113.7333333333331</v>
      </c>
      <c r="K174" s="276">
        <v>1060</v>
      </c>
      <c r="L174" s="276">
        <v>1012</v>
      </c>
      <c r="M174" s="276">
        <v>7.0702299999999996</v>
      </c>
    </row>
    <row r="175" spans="1:13">
      <c r="A175" s="300">
        <v>166</v>
      </c>
      <c r="B175" s="276" t="s">
        <v>165</v>
      </c>
      <c r="C175" s="276">
        <v>196.2</v>
      </c>
      <c r="D175" s="278">
        <v>195.19999999999996</v>
      </c>
      <c r="E175" s="278">
        <v>193.54999999999993</v>
      </c>
      <c r="F175" s="278">
        <v>190.89999999999998</v>
      </c>
      <c r="G175" s="278">
        <v>189.24999999999994</v>
      </c>
      <c r="H175" s="278">
        <v>197.84999999999991</v>
      </c>
      <c r="I175" s="278">
        <v>199.49999999999994</v>
      </c>
      <c r="J175" s="278">
        <v>202.14999999999989</v>
      </c>
      <c r="K175" s="276">
        <v>196.85</v>
      </c>
      <c r="L175" s="276">
        <v>192.55</v>
      </c>
      <c r="M175" s="276">
        <v>197.01552000000001</v>
      </c>
    </row>
    <row r="176" spans="1:13">
      <c r="A176" s="300">
        <v>167</v>
      </c>
      <c r="B176" s="276" t="s">
        <v>276</v>
      </c>
      <c r="C176" s="276">
        <v>279.39999999999998</v>
      </c>
      <c r="D176" s="278">
        <v>278.06666666666666</v>
      </c>
      <c r="E176" s="278">
        <v>274.73333333333335</v>
      </c>
      <c r="F176" s="278">
        <v>270.06666666666666</v>
      </c>
      <c r="G176" s="278">
        <v>266.73333333333335</v>
      </c>
      <c r="H176" s="278">
        <v>282.73333333333335</v>
      </c>
      <c r="I176" s="278">
        <v>286.06666666666672</v>
      </c>
      <c r="J176" s="278">
        <v>290.73333333333335</v>
      </c>
      <c r="K176" s="276">
        <v>281.39999999999998</v>
      </c>
      <c r="L176" s="276">
        <v>273.39999999999998</v>
      </c>
      <c r="M176" s="276">
        <v>13.02713</v>
      </c>
    </row>
    <row r="177" spans="1:13">
      <c r="A177" s="300">
        <v>168</v>
      </c>
      <c r="B177" s="276" t="s">
        <v>278</v>
      </c>
      <c r="C177" s="276">
        <v>486.9</v>
      </c>
      <c r="D177" s="278">
        <v>488.4666666666667</v>
      </c>
      <c r="E177" s="278">
        <v>478.43333333333339</v>
      </c>
      <c r="F177" s="278">
        <v>469.9666666666667</v>
      </c>
      <c r="G177" s="278">
        <v>459.93333333333339</v>
      </c>
      <c r="H177" s="278">
        <v>496.93333333333339</v>
      </c>
      <c r="I177" s="278">
        <v>506.9666666666667</v>
      </c>
      <c r="J177" s="278">
        <v>515.43333333333339</v>
      </c>
      <c r="K177" s="276">
        <v>498.5</v>
      </c>
      <c r="L177" s="276">
        <v>480</v>
      </c>
      <c r="M177" s="276">
        <v>1.07724</v>
      </c>
    </row>
    <row r="178" spans="1:13">
      <c r="A178" s="300">
        <v>169</v>
      </c>
      <c r="B178" s="276" t="s">
        <v>279</v>
      </c>
      <c r="C178" s="276">
        <v>476.2</v>
      </c>
      <c r="D178" s="278">
        <v>476.90000000000003</v>
      </c>
      <c r="E178" s="278">
        <v>472.30000000000007</v>
      </c>
      <c r="F178" s="278">
        <v>468.40000000000003</v>
      </c>
      <c r="G178" s="278">
        <v>463.80000000000007</v>
      </c>
      <c r="H178" s="278">
        <v>480.80000000000007</v>
      </c>
      <c r="I178" s="278">
        <v>485.40000000000009</v>
      </c>
      <c r="J178" s="278">
        <v>489.30000000000007</v>
      </c>
      <c r="K178" s="276">
        <v>481.5</v>
      </c>
      <c r="L178" s="276">
        <v>473</v>
      </c>
      <c r="M178" s="276">
        <v>0.84004000000000001</v>
      </c>
    </row>
    <row r="179" spans="1:13">
      <c r="A179" s="300">
        <v>170</v>
      </c>
      <c r="B179" s="276" t="s">
        <v>167</v>
      </c>
      <c r="C179" s="276">
        <v>855.8</v>
      </c>
      <c r="D179" s="278">
        <v>852.13333333333333</v>
      </c>
      <c r="E179" s="278">
        <v>846.26666666666665</v>
      </c>
      <c r="F179" s="278">
        <v>836.73333333333335</v>
      </c>
      <c r="G179" s="278">
        <v>830.86666666666667</v>
      </c>
      <c r="H179" s="278">
        <v>861.66666666666663</v>
      </c>
      <c r="I179" s="278">
        <v>867.53333333333319</v>
      </c>
      <c r="J179" s="278">
        <v>877.06666666666661</v>
      </c>
      <c r="K179" s="276">
        <v>858</v>
      </c>
      <c r="L179" s="276">
        <v>842.6</v>
      </c>
      <c r="M179" s="276">
        <v>4.5002000000000004</v>
      </c>
    </row>
    <row r="180" spans="1:13">
      <c r="A180" s="300">
        <v>171</v>
      </c>
      <c r="B180" s="276" t="s">
        <v>168</v>
      </c>
      <c r="C180" s="276">
        <v>241.8</v>
      </c>
      <c r="D180" s="278">
        <v>241.18333333333331</v>
      </c>
      <c r="E180" s="278">
        <v>238.36666666666662</v>
      </c>
      <c r="F180" s="278">
        <v>234.93333333333331</v>
      </c>
      <c r="G180" s="278">
        <v>232.11666666666662</v>
      </c>
      <c r="H180" s="278">
        <v>244.61666666666662</v>
      </c>
      <c r="I180" s="278">
        <v>247.43333333333328</v>
      </c>
      <c r="J180" s="278">
        <v>250.86666666666662</v>
      </c>
      <c r="K180" s="276">
        <v>244</v>
      </c>
      <c r="L180" s="276">
        <v>237.75</v>
      </c>
      <c r="M180" s="276">
        <v>132.38721000000001</v>
      </c>
    </row>
    <row r="181" spans="1:13">
      <c r="A181" s="300">
        <v>172</v>
      </c>
      <c r="B181" s="276" t="s">
        <v>169</v>
      </c>
      <c r="C181" s="276">
        <v>141.35</v>
      </c>
      <c r="D181" s="278">
        <v>141.81666666666669</v>
      </c>
      <c r="E181" s="278">
        <v>140.13333333333338</v>
      </c>
      <c r="F181" s="278">
        <v>138.91666666666669</v>
      </c>
      <c r="G181" s="278">
        <v>137.23333333333338</v>
      </c>
      <c r="H181" s="278">
        <v>143.03333333333339</v>
      </c>
      <c r="I181" s="278">
        <v>144.71666666666673</v>
      </c>
      <c r="J181" s="278">
        <v>145.93333333333339</v>
      </c>
      <c r="K181" s="276">
        <v>143.5</v>
      </c>
      <c r="L181" s="276">
        <v>140.6</v>
      </c>
      <c r="M181" s="276">
        <v>60.864190000000001</v>
      </c>
    </row>
    <row r="182" spans="1:13">
      <c r="A182" s="300">
        <v>173</v>
      </c>
      <c r="B182" s="276" t="s">
        <v>170</v>
      </c>
      <c r="C182" s="276">
        <v>1976.55</v>
      </c>
      <c r="D182" s="278">
        <v>1979.0666666666666</v>
      </c>
      <c r="E182" s="278">
        <v>1963.1833333333332</v>
      </c>
      <c r="F182" s="278">
        <v>1949.8166666666666</v>
      </c>
      <c r="G182" s="278">
        <v>1933.9333333333332</v>
      </c>
      <c r="H182" s="278">
        <v>1992.4333333333332</v>
      </c>
      <c r="I182" s="278">
        <v>2008.3166666666664</v>
      </c>
      <c r="J182" s="278">
        <v>2021.6833333333332</v>
      </c>
      <c r="K182" s="276">
        <v>1994.95</v>
      </c>
      <c r="L182" s="276">
        <v>1965.7</v>
      </c>
      <c r="M182" s="276">
        <v>85.659040000000005</v>
      </c>
    </row>
    <row r="183" spans="1:13">
      <c r="A183" s="300">
        <v>174</v>
      </c>
      <c r="B183" s="276" t="s">
        <v>171</v>
      </c>
      <c r="C183" s="276">
        <v>60.15</v>
      </c>
      <c r="D183" s="278">
        <v>60.016666666666673</v>
      </c>
      <c r="E183" s="278">
        <v>59.133333333333347</v>
      </c>
      <c r="F183" s="278">
        <v>58.116666666666674</v>
      </c>
      <c r="G183" s="278">
        <v>57.233333333333348</v>
      </c>
      <c r="H183" s="278">
        <v>61.033333333333346</v>
      </c>
      <c r="I183" s="278">
        <v>61.916666666666671</v>
      </c>
      <c r="J183" s="278">
        <v>62.933333333333344</v>
      </c>
      <c r="K183" s="276">
        <v>60.9</v>
      </c>
      <c r="L183" s="276">
        <v>59</v>
      </c>
      <c r="M183" s="276">
        <v>543.74458000000004</v>
      </c>
    </row>
    <row r="184" spans="1:13">
      <c r="A184" s="300">
        <v>175</v>
      </c>
      <c r="B184" s="276" t="s">
        <v>3523</v>
      </c>
      <c r="C184" s="276">
        <v>827.2</v>
      </c>
      <c r="D184" s="278">
        <v>826.93333333333339</v>
      </c>
      <c r="E184" s="278">
        <v>821.36666666666679</v>
      </c>
      <c r="F184" s="278">
        <v>815.53333333333342</v>
      </c>
      <c r="G184" s="278">
        <v>809.96666666666681</v>
      </c>
      <c r="H184" s="278">
        <v>832.76666666666677</v>
      </c>
      <c r="I184" s="278">
        <v>838.33333333333337</v>
      </c>
      <c r="J184" s="278">
        <v>844.16666666666674</v>
      </c>
      <c r="K184" s="276">
        <v>832.5</v>
      </c>
      <c r="L184" s="276">
        <v>821.1</v>
      </c>
      <c r="M184" s="276">
        <v>8.2512799999999995</v>
      </c>
    </row>
    <row r="185" spans="1:13">
      <c r="A185" s="300">
        <v>176</v>
      </c>
      <c r="B185" s="276" t="s">
        <v>280</v>
      </c>
      <c r="C185" s="276">
        <v>857.5</v>
      </c>
      <c r="D185" s="278">
        <v>856.5</v>
      </c>
      <c r="E185" s="278">
        <v>851.5</v>
      </c>
      <c r="F185" s="278">
        <v>845.5</v>
      </c>
      <c r="G185" s="278">
        <v>840.5</v>
      </c>
      <c r="H185" s="278">
        <v>862.5</v>
      </c>
      <c r="I185" s="278">
        <v>867.5</v>
      </c>
      <c r="J185" s="278">
        <v>873.5</v>
      </c>
      <c r="K185" s="276">
        <v>861.5</v>
      </c>
      <c r="L185" s="276">
        <v>850.5</v>
      </c>
      <c r="M185" s="276">
        <v>16.183</v>
      </c>
    </row>
    <row r="186" spans="1:13">
      <c r="A186" s="300">
        <v>177</v>
      </c>
      <c r="B186" s="276" t="s">
        <v>172</v>
      </c>
      <c r="C186" s="276">
        <v>269.39999999999998</v>
      </c>
      <c r="D186" s="278">
        <v>270.51666666666665</v>
      </c>
      <c r="E186" s="278">
        <v>267.38333333333333</v>
      </c>
      <c r="F186" s="278">
        <v>265.36666666666667</v>
      </c>
      <c r="G186" s="278">
        <v>262.23333333333335</v>
      </c>
      <c r="H186" s="278">
        <v>272.5333333333333</v>
      </c>
      <c r="I186" s="278">
        <v>275.66666666666663</v>
      </c>
      <c r="J186" s="278">
        <v>277.68333333333328</v>
      </c>
      <c r="K186" s="276">
        <v>273.64999999999998</v>
      </c>
      <c r="L186" s="276">
        <v>268.5</v>
      </c>
      <c r="M186" s="276">
        <v>248.44176999999999</v>
      </c>
    </row>
    <row r="187" spans="1:13">
      <c r="A187" s="300">
        <v>178</v>
      </c>
      <c r="B187" s="276" t="s">
        <v>173</v>
      </c>
      <c r="C187" s="276">
        <v>24259.1</v>
      </c>
      <c r="D187" s="278">
        <v>24297.899999999998</v>
      </c>
      <c r="E187" s="278">
        <v>24106.899999999994</v>
      </c>
      <c r="F187" s="278">
        <v>23954.699999999997</v>
      </c>
      <c r="G187" s="278">
        <v>23763.699999999993</v>
      </c>
      <c r="H187" s="278">
        <v>24450.099999999995</v>
      </c>
      <c r="I187" s="278">
        <v>24641.100000000002</v>
      </c>
      <c r="J187" s="278">
        <v>24793.299999999996</v>
      </c>
      <c r="K187" s="276">
        <v>24488.9</v>
      </c>
      <c r="L187" s="276">
        <v>24145.7</v>
      </c>
      <c r="M187" s="276">
        <v>0.53856999999999999</v>
      </c>
    </row>
    <row r="188" spans="1:13">
      <c r="A188" s="300">
        <v>179</v>
      </c>
      <c r="B188" s="276" t="s">
        <v>174</v>
      </c>
      <c r="C188" s="276">
        <v>1541.95</v>
      </c>
      <c r="D188" s="278">
        <v>1541.5333333333335</v>
      </c>
      <c r="E188" s="278">
        <v>1533.416666666667</v>
      </c>
      <c r="F188" s="278">
        <v>1524.8833333333334</v>
      </c>
      <c r="G188" s="278">
        <v>1516.7666666666669</v>
      </c>
      <c r="H188" s="278">
        <v>1550.0666666666671</v>
      </c>
      <c r="I188" s="278">
        <v>1558.1833333333334</v>
      </c>
      <c r="J188" s="278">
        <v>1566.7166666666672</v>
      </c>
      <c r="K188" s="276">
        <v>1549.65</v>
      </c>
      <c r="L188" s="276">
        <v>1533</v>
      </c>
      <c r="M188" s="276">
        <v>1.63374</v>
      </c>
    </row>
    <row r="189" spans="1:13">
      <c r="A189" s="300">
        <v>180</v>
      </c>
      <c r="B189" s="276" t="s">
        <v>175</v>
      </c>
      <c r="C189" s="276">
        <v>5343.05</v>
      </c>
      <c r="D189" s="278">
        <v>5307.6166666666668</v>
      </c>
      <c r="E189" s="278">
        <v>5257.4333333333334</v>
      </c>
      <c r="F189" s="278">
        <v>5171.8166666666666</v>
      </c>
      <c r="G189" s="278">
        <v>5121.6333333333332</v>
      </c>
      <c r="H189" s="278">
        <v>5393.2333333333336</v>
      </c>
      <c r="I189" s="278">
        <v>5443.4166666666679</v>
      </c>
      <c r="J189" s="278">
        <v>5529.0333333333338</v>
      </c>
      <c r="K189" s="276">
        <v>5357.8</v>
      </c>
      <c r="L189" s="276">
        <v>5222</v>
      </c>
      <c r="M189" s="276">
        <v>1.96024</v>
      </c>
    </row>
    <row r="190" spans="1:13">
      <c r="A190" s="300">
        <v>181</v>
      </c>
      <c r="B190" s="276" t="s">
        <v>176</v>
      </c>
      <c r="C190" s="276">
        <v>1073.05</v>
      </c>
      <c r="D190" s="278">
        <v>1082.0166666666667</v>
      </c>
      <c r="E190" s="278">
        <v>1056.0333333333333</v>
      </c>
      <c r="F190" s="278">
        <v>1039.0166666666667</v>
      </c>
      <c r="G190" s="278">
        <v>1013.0333333333333</v>
      </c>
      <c r="H190" s="278">
        <v>1099.0333333333333</v>
      </c>
      <c r="I190" s="278">
        <v>1125.0166666666664</v>
      </c>
      <c r="J190" s="278">
        <v>1142.0333333333333</v>
      </c>
      <c r="K190" s="276">
        <v>1108</v>
      </c>
      <c r="L190" s="276">
        <v>1065</v>
      </c>
      <c r="M190" s="276">
        <v>35.968580000000003</v>
      </c>
    </row>
    <row r="191" spans="1:13">
      <c r="A191" s="300">
        <v>182</v>
      </c>
      <c r="B191" s="276" t="s">
        <v>178</v>
      </c>
      <c r="C191" s="276">
        <v>576.6</v>
      </c>
      <c r="D191" s="278">
        <v>575.36666666666667</v>
      </c>
      <c r="E191" s="278">
        <v>572.23333333333335</v>
      </c>
      <c r="F191" s="278">
        <v>567.86666666666667</v>
      </c>
      <c r="G191" s="278">
        <v>564.73333333333335</v>
      </c>
      <c r="H191" s="278">
        <v>579.73333333333335</v>
      </c>
      <c r="I191" s="278">
        <v>582.86666666666679</v>
      </c>
      <c r="J191" s="278">
        <v>587.23333333333335</v>
      </c>
      <c r="K191" s="276">
        <v>578.5</v>
      </c>
      <c r="L191" s="276">
        <v>571</v>
      </c>
      <c r="M191" s="276">
        <v>51.354990000000001</v>
      </c>
    </row>
    <row r="192" spans="1:13">
      <c r="A192" s="300">
        <v>183</v>
      </c>
      <c r="B192" s="276" t="s">
        <v>179</v>
      </c>
      <c r="C192" s="276">
        <v>506.15</v>
      </c>
      <c r="D192" s="278">
        <v>503.95</v>
      </c>
      <c r="E192" s="278">
        <v>498.5</v>
      </c>
      <c r="F192" s="278">
        <v>490.85</v>
      </c>
      <c r="G192" s="278">
        <v>485.40000000000003</v>
      </c>
      <c r="H192" s="278">
        <v>511.59999999999997</v>
      </c>
      <c r="I192" s="278">
        <v>517.04999999999995</v>
      </c>
      <c r="J192" s="278">
        <v>524.69999999999993</v>
      </c>
      <c r="K192" s="276">
        <v>509.4</v>
      </c>
      <c r="L192" s="276">
        <v>496.3</v>
      </c>
      <c r="M192" s="276">
        <v>31.98584</v>
      </c>
    </row>
    <row r="193" spans="1:13">
      <c r="A193" s="300">
        <v>184</v>
      </c>
      <c r="B193" s="276" t="s">
        <v>282</v>
      </c>
      <c r="C193" s="276">
        <v>616.75</v>
      </c>
      <c r="D193" s="278">
        <v>619.9</v>
      </c>
      <c r="E193" s="278">
        <v>605.79999999999995</v>
      </c>
      <c r="F193" s="278">
        <v>594.85</v>
      </c>
      <c r="G193" s="278">
        <v>580.75</v>
      </c>
      <c r="H193" s="278">
        <v>630.84999999999991</v>
      </c>
      <c r="I193" s="278">
        <v>644.95000000000005</v>
      </c>
      <c r="J193" s="278">
        <v>655.89999999999986</v>
      </c>
      <c r="K193" s="276">
        <v>634</v>
      </c>
      <c r="L193" s="276">
        <v>608.95000000000005</v>
      </c>
      <c r="M193" s="276">
        <v>14.393549999999999</v>
      </c>
    </row>
    <row r="194" spans="1:13">
      <c r="A194" s="300">
        <v>185</v>
      </c>
      <c r="B194" s="276" t="s">
        <v>3464</v>
      </c>
      <c r="C194" s="276">
        <v>583.6</v>
      </c>
      <c r="D194" s="278">
        <v>580.83333333333337</v>
      </c>
      <c r="E194" s="278">
        <v>576.4666666666667</v>
      </c>
      <c r="F194" s="278">
        <v>569.33333333333337</v>
      </c>
      <c r="G194" s="278">
        <v>564.9666666666667</v>
      </c>
      <c r="H194" s="278">
        <v>587.9666666666667</v>
      </c>
      <c r="I194" s="278">
        <v>592.33333333333326</v>
      </c>
      <c r="J194" s="278">
        <v>599.4666666666667</v>
      </c>
      <c r="K194" s="276">
        <v>585.20000000000005</v>
      </c>
      <c r="L194" s="276">
        <v>573.70000000000005</v>
      </c>
      <c r="M194" s="276">
        <v>36.869700000000002</v>
      </c>
    </row>
    <row r="195" spans="1:13">
      <c r="A195" s="300">
        <v>186</v>
      </c>
      <c r="B195" s="276" t="s">
        <v>183</v>
      </c>
      <c r="C195" s="276">
        <v>182.55</v>
      </c>
      <c r="D195" s="278">
        <v>182.15</v>
      </c>
      <c r="E195" s="278">
        <v>180.5</v>
      </c>
      <c r="F195" s="278">
        <v>178.45</v>
      </c>
      <c r="G195" s="278">
        <v>176.79999999999998</v>
      </c>
      <c r="H195" s="278">
        <v>184.20000000000002</v>
      </c>
      <c r="I195" s="278">
        <v>185.85000000000005</v>
      </c>
      <c r="J195" s="278">
        <v>187.90000000000003</v>
      </c>
      <c r="K195" s="276">
        <v>183.8</v>
      </c>
      <c r="L195" s="276">
        <v>180.1</v>
      </c>
      <c r="M195" s="276">
        <v>512.59393999999998</v>
      </c>
    </row>
    <row r="196" spans="1:13">
      <c r="A196" s="300">
        <v>187</v>
      </c>
      <c r="B196" s="276" t="s">
        <v>185</v>
      </c>
      <c r="C196" s="276">
        <v>76.150000000000006</v>
      </c>
      <c r="D196" s="278">
        <v>75.750000000000014</v>
      </c>
      <c r="E196" s="278">
        <v>75.050000000000026</v>
      </c>
      <c r="F196" s="278">
        <v>73.950000000000017</v>
      </c>
      <c r="G196" s="278">
        <v>73.250000000000028</v>
      </c>
      <c r="H196" s="278">
        <v>76.850000000000023</v>
      </c>
      <c r="I196" s="278">
        <v>77.550000000000011</v>
      </c>
      <c r="J196" s="278">
        <v>78.65000000000002</v>
      </c>
      <c r="K196" s="276">
        <v>76.45</v>
      </c>
      <c r="L196" s="276">
        <v>74.650000000000006</v>
      </c>
      <c r="M196" s="276">
        <v>365.95157999999998</v>
      </c>
    </row>
    <row r="197" spans="1:13">
      <c r="A197" s="300">
        <v>188</v>
      </c>
      <c r="B197" s="267" t="s">
        <v>186</v>
      </c>
      <c r="C197" s="267">
        <v>643.4</v>
      </c>
      <c r="D197" s="307">
        <v>643.68333333333328</v>
      </c>
      <c r="E197" s="307">
        <v>637.91666666666652</v>
      </c>
      <c r="F197" s="307">
        <v>632.43333333333328</v>
      </c>
      <c r="G197" s="307">
        <v>626.66666666666652</v>
      </c>
      <c r="H197" s="307">
        <v>649.16666666666652</v>
      </c>
      <c r="I197" s="307">
        <v>654.93333333333317</v>
      </c>
      <c r="J197" s="307">
        <v>660.41666666666652</v>
      </c>
      <c r="K197" s="267">
        <v>649.45000000000005</v>
      </c>
      <c r="L197" s="267">
        <v>638.20000000000005</v>
      </c>
      <c r="M197" s="267">
        <v>160.40255999999999</v>
      </c>
    </row>
    <row r="198" spans="1:13">
      <c r="A198" s="300">
        <v>189</v>
      </c>
      <c r="B198" s="267" t="s">
        <v>187</v>
      </c>
      <c r="C198" s="267">
        <v>2814.2</v>
      </c>
      <c r="D198" s="307">
        <v>2798.15</v>
      </c>
      <c r="E198" s="307">
        <v>2776.5</v>
      </c>
      <c r="F198" s="307">
        <v>2738.7999999999997</v>
      </c>
      <c r="G198" s="307">
        <v>2717.1499999999996</v>
      </c>
      <c r="H198" s="307">
        <v>2835.8500000000004</v>
      </c>
      <c r="I198" s="307">
        <v>2857.5000000000009</v>
      </c>
      <c r="J198" s="307">
        <v>2895.2000000000007</v>
      </c>
      <c r="K198" s="267">
        <v>2819.8</v>
      </c>
      <c r="L198" s="267">
        <v>2760.45</v>
      </c>
      <c r="M198" s="267">
        <v>25.651489999999999</v>
      </c>
    </row>
    <row r="199" spans="1:13">
      <c r="A199" s="300">
        <v>190</v>
      </c>
      <c r="B199" s="267" t="s">
        <v>188</v>
      </c>
      <c r="C199" s="267">
        <v>921.55</v>
      </c>
      <c r="D199" s="307">
        <v>924.51666666666677</v>
      </c>
      <c r="E199" s="307">
        <v>914.03333333333353</v>
      </c>
      <c r="F199" s="307">
        <v>906.51666666666677</v>
      </c>
      <c r="G199" s="307">
        <v>896.03333333333353</v>
      </c>
      <c r="H199" s="307">
        <v>932.03333333333353</v>
      </c>
      <c r="I199" s="307">
        <v>942.51666666666688</v>
      </c>
      <c r="J199" s="307">
        <v>950.03333333333353</v>
      </c>
      <c r="K199" s="267">
        <v>935</v>
      </c>
      <c r="L199" s="267">
        <v>917</v>
      </c>
      <c r="M199" s="267">
        <v>27.993939999999998</v>
      </c>
    </row>
    <row r="200" spans="1:13">
      <c r="A200" s="300">
        <v>191</v>
      </c>
      <c r="B200" s="267" t="s">
        <v>189</v>
      </c>
      <c r="C200" s="267">
        <v>1504.45</v>
      </c>
      <c r="D200" s="307">
        <v>1494.55</v>
      </c>
      <c r="E200" s="307">
        <v>1479.1</v>
      </c>
      <c r="F200" s="307">
        <v>1453.75</v>
      </c>
      <c r="G200" s="307">
        <v>1438.3</v>
      </c>
      <c r="H200" s="307">
        <v>1519.8999999999999</v>
      </c>
      <c r="I200" s="307">
        <v>1535.3500000000001</v>
      </c>
      <c r="J200" s="307">
        <v>1560.6999999999998</v>
      </c>
      <c r="K200" s="267">
        <v>1510</v>
      </c>
      <c r="L200" s="267">
        <v>1469.2</v>
      </c>
      <c r="M200" s="267">
        <v>26.389880000000002</v>
      </c>
    </row>
    <row r="201" spans="1:13">
      <c r="A201" s="300">
        <v>192</v>
      </c>
      <c r="B201" s="267" t="s">
        <v>190</v>
      </c>
      <c r="C201" s="267">
        <v>2788.95</v>
      </c>
      <c r="D201" s="307">
        <v>2772.15</v>
      </c>
      <c r="E201" s="307">
        <v>2742.3</v>
      </c>
      <c r="F201" s="307">
        <v>2695.65</v>
      </c>
      <c r="G201" s="307">
        <v>2665.8</v>
      </c>
      <c r="H201" s="307">
        <v>2818.8</v>
      </c>
      <c r="I201" s="307">
        <v>2848.6499999999996</v>
      </c>
      <c r="J201" s="307">
        <v>2895.3</v>
      </c>
      <c r="K201" s="267">
        <v>2802</v>
      </c>
      <c r="L201" s="267">
        <v>2725.5</v>
      </c>
      <c r="M201" s="267">
        <v>5.6954599999999997</v>
      </c>
    </row>
    <row r="202" spans="1:13">
      <c r="A202" s="300">
        <v>193</v>
      </c>
      <c r="B202" s="267" t="s">
        <v>191</v>
      </c>
      <c r="C202" s="267">
        <v>330.75</v>
      </c>
      <c r="D202" s="307">
        <v>331.9</v>
      </c>
      <c r="E202" s="307">
        <v>328.49999999999994</v>
      </c>
      <c r="F202" s="307">
        <v>326.24999999999994</v>
      </c>
      <c r="G202" s="307">
        <v>322.84999999999991</v>
      </c>
      <c r="H202" s="307">
        <v>334.15</v>
      </c>
      <c r="I202" s="307">
        <v>337.55000000000007</v>
      </c>
      <c r="J202" s="307">
        <v>339.8</v>
      </c>
      <c r="K202" s="267">
        <v>335.3</v>
      </c>
      <c r="L202" s="267">
        <v>329.65</v>
      </c>
      <c r="M202" s="267">
        <v>12.48807</v>
      </c>
    </row>
    <row r="203" spans="1:13">
      <c r="A203" s="300">
        <v>194</v>
      </c>
      <c r="B203" s="267" t="s">
        <v>550</v>
      </c>
      <c r="C203" s="267">
        <v>716.2</v>
      </c>
      <c r="D203" s="307">
        <v>715.4</v>
      </c>
      <c r="E203" s="307">
        <v>706.8</v>
      </c>
      <c r="F203" s="307">
        <v>697.4</v>
      </c>
      <c r="G203" s="307">
        <v>688.8</v>
      </c>
      <c r="H203" s="307">
        <v>724.8</v>
      </c>
      <c r="I203" s="307">
        <v>733.40000000000009</v>
      </c>
      <c r="J203" s="307">
        <v>742.8</v>
      </c>
      <c r="K203" s="267">
        <v>724</v>
      </c>
      <c r="L203" s="267">
        <v>706</v>
      </c>
      <c r="M203" s="267">
        <v>14.105919999999999</v>
      </c>
    </row>
    <row r="204" spans="1:13">
      <c r="A204" s="300">
        <v>195</v>
      </c>
      <c r="B204" s="267" t="s">
        <v>192</v>
      </c>
      <c r="C204" s="267">
        <v>494.3</v>
      </c>
      <c r="D204" s="307">
        <v>491.56666666666666</v>
      </c>
      <c r="E204" s="307">
        <v>487.7833333333333</v>
      </c>
      <c r="F204" s="307">
        <v>481.26666666666665</v>
      </c>
      <c r="G204" s="307">
        <v>477.48333333333329</v>
      </c>
      <c r="H204" s="307">
        <v>498.08333333333331</v>
      </c>
      <c r="I204" s="307">
        <v>501.86666666666673</v>
      </c>
      <c r="J204" s="307">
        <v>508.38333333333333</v>
      </c>
      <c r="K204" s="267">
        <v>495.35</v>
      </c>
      <c r="L204" s="267">
        <v>485.05</v>
      </c>
      <c r="M204" s="267">
        <v>19.274239999999999</v>
      </c>
    </row>
    <row r="205" spans="1:13">
      <c r="A205" s="300">
        <v>196</v>
      </c>
      <c r="B205" s="267" t="s">
        <v>193</v>
      </c>
      <c r="C205" s="267">
        <v>1157.1500000000001</v>
      </c>
      <c r="D205" s="307">
        <v>1167.1833333333334</v>
      </c>
      <c r="E205" s="307">
        <v>1140.9666666666667</v>
      </c>
      <c r="F205" s="307">
        <v>1124.7833333333333</v>
      </c>
      <c r="G205" s="307">
        <v>1098.5666666666666</v>
      </c>
      <c r="H205" s="307">
        <v>1183.3666666666668</v>
      </c>
      <c r="I205" s="307">
        <v>1209.5833333333335</v>
      </c>
      <c r="J205" s="307">
        <v>1225.7666666666669</v>
      </c>
      <c r="K205" s="267">
        <v>1193.4000000000001</v>
      </c>
      <c r="L205" s="267">
        <v>1151</v>
      </c>
      <c r="M205" s="267">
        <v>12.365309999999999</v>
      </c>
    </row>
    <row r="206" spans="1:13">
      <c r="A206" s="300">
        <v>197</v>
      </c>
      <c r="B206" s="267" t="s">
        <v>195</v>
      </c>
      <c r="C206" s="267">
        <v>5113</v>
      </c>
      <c r="D206" s="307">
        <v>5144.083333333333</v>
      </c>
      <c r="E206" s="307">
        <v>5063.1666666666661</v>
      </c>
      <c r="F206" s="307">
        <v>5013.333333333333</v>
      </c>
      <c r="G206" s="307">
        <v>4932.4166666666661</v>
      </c>
      <c r="H206" s="307">
        <v>5193.9166666666661</v>
      </c>
      <c r="I206" s="307">
        <v>5274.8333333333321</v>
      </c>
      <c r="J206" s="307">
        <v>5324.6666666666661</v>
      </c>
      <c r="K206" s="267">
        <v>5225</v>
      </c>
      <c r="L206" s="267">
        <v>5094.25</v>
      </c>
      <c r="M206" s="267">
        <v>6.3047500000000003</v>
      </c>
    </row>
    <row r="207" spans="1:13">
      <c r="A207" s="300">
        <v>198</v>
      </c>
      <c r="B207" s="267" t="s">
        <v>196</v>
      </c>
      <c r="C207" s="267">
        <v>32.799999999999997</v>
      </c>
      <c r="D207" s="307">
        <v>33.050000000000004</v>
      </c>
      <c r="E207" s="307">
        <v>32.250000000000007</v>
      </c>
      <c r="F207" s="307">
        <v>31.700000000000003</v>
      </c>
      <c r="G207" s="307">
        <v>30.900000000000006</v>
      </c>
      <c r="H207" s="307">
        <v>33.600000000000009</v>
      </c>
      <c r="I207" s="307">
        <v>34.400000000000006</v>
      </c>
      <c r="J207" s="307">
        <v>34.95000000000001</v>
      </c>
      <c r="K207" s="267">
        <v>33.85</v>
      </c>
      <c r="L207" s="267">
        <v>32.5</v>
      </c>
      <c r="M207" s="267">
        <v>77.124979999999994</v>
      </c>
    </row>
    <row r="208" spans="1:13">
      <c r="A208" s="300">
        <v>199</v>
      </c>
      <c r="B208" s="267" t="s">
        <v>197</v>
      </c>
      <c r="C208" s="267">
        <v>459.65</v>
      </c>
      <c r="D208" s="307">
        <v>457.55</v>
      </c>
      <c r="E208" s="307">
        <v>453.6</v>
      </c>
      <c r="F208" s="307">
        <v>447.55</v>
      </c>
      <c r="G208" s="307">
        <v>443.6</v>
      </c>
      <c r="H208" s="307">
        <v>463.6</v>
      </c>
      <c r="I208" s="307">
        <v>467.54999999999995</v>
      </c>
      <c r="J208" s="307">
        <v>473.6</v>
      </c>
      <c r="K208" s="267">
        <v>461.5</v>
      </c>
      <c r="L208" s="267">
        <v>451.5</v>
      </c>
      <c r="M208" s="267">
        <v>115.03251</v>
      </c>
    </row>
    <row r="209" spans="1:13">
      <c r="A209" s="300">
        <v>200</v>
      </c>
      <c r="B209" s="267" t="s">
        <v>563</v>
      </c>
      <c r="C209" s="267">
        <v>974.9</v>
      </c>
      <c r="D209" s="307">
        <v>960.18333333333339</v>
      </c>
      <c r="E209" s="307">
        <v>936.36666666666679</v>
      </c>
      <c r="F209" s="307">
        <v>897.83333333333337</v>
      </c>
      <c r="G209" s="307">
        <v>874.01666666666677</v>
      </c>
      <c r="H209" s="307">
        <v>998.71666666666681</v>
      </c>
      <c r="I209" s="307">
        <v>1022.5333333333334</v>
      </c>
      <c r="J209" s="307">
        <v>1061.0666666666668</v>
      </c>
      <c r="K209" s="267">
        <v>984</v>
      </c>
      <c r="L209" s="267">
        <v>921.65</v>
      </c>
      <c r="M209" s="267">
        <v>6.85215</v>
      </c>
    </row>
    <row r="210" spans="1:13">
      <c r="A210" s="300">
        <v>201</v>
      </c>
      <c r="B210" s="267" t="s">
        <v>284</v>
      </c>
      <c r="C210" s="267">
        <v>196.85</v>
      </c>
      <c r="D210" s="307">
        <v>197.36666666666665</v>
      </c>
      <c r="E210" s="307">
        <v>195.0333333333333</v>
      </c>
      <c r="F210" s="307">
        <v>193.21666666666667</v>
      </c>
      <c r="G210" s="307">
        <v>190.88333333333333</v>
      </c>
      <c r="H210" s="307">
        <v>199.18333333333328</v>
      </c>
      <c r="I210" s="307">
        <v>201.51666666666659</v>
      </c>
      <c r="J210" s="307">
        <v>203.33333333333326</v>
      </c>
      <c r="K210" s="267">
        <v>199.7</v>
      </c>
      <c r="L210" s="267">
        <v>195.55</v>
      </c>
      <c r="M210" s="267">
        <v>7.76187</v>
      </c>
    </row>
    <row r="211" spans="1:13">
      <c r="A211" s="300">
        <v>202</v>
      </c>
      <c r="B211" s="267" t="s">
        <v>199</v>
      </c>
      <c r="C211" s="267">
        <v>838.45</v>
      </c>
      <c r="D211" s="307">
        <v>835.03333333333342</v>
      </c>
      <c r="E211" s="307">
        <v>825.61666666666679</v>
      </c>
      <c r="F211" s="307">
        <v>812.78333333333342</v>
      </c>
      <c r="G211" s="307">
        <v>803.36666666666679</v>
      </c>
      <c r="H211" s="307">
        <v>847.86666666666679</v>
      </c>
      <c r="I211" s="307">
        <v>857.28333333333353</v>
      </c>
      <c r="J211" s="307">
        <v>870.11666666666679</v>
      </c>
      <c r="K211" s="267">
        <v>844.45</v>
      </c>
      <c r="L211" s="267">
        <v>822.2</v>
      </c>
      <c r="M211" s="267">
        <v>17.21453</v>
      </c>
    </row>
    <row r="212" spans="1:13">
      <c r="A212" s="300">
        <v>203</v>
      </c>
      <c r="B212" s="267" t="s">
        <v>569</v>
      </c>
      <c r="C212" s="267">
        <v>2183.6</v>
      </c>
      <c r="D212" s="307">
        <v>2175.85</v>
      </c>
      <c r="E212" s="307">
        <v>2146.2999999999997</v>
      </c>
      <c r="F212" s="307">
        <v>2109</v>
      </c>
      <c r="G212" s="307">
        <v>2079.4499999999998</v>
      </c>
      <c r="H212" s="307">
        <v>2213.1499999999996</v>
      </c>
      <c r="I212" s="307">
        <v>2242.6999999999998</v>
      </c>
      <c r="J212" s="307">
        <v>2279.9999999999995</v>
      </c>
      <c r="K212" s="267">
        <v>2205.4</v>
      </c>
      <c r="L212" s="267">
        <v>2138.5500000000002</v>
      </c>
      <c r="M212" s="267">
        <v>1.49021</v>
      </c>
    </row>
    <row r="213" spans="1:13">
      <c r="A213" s="300">
        <v>204</v>
      </c>
      <c r="B213" s="267" t="s">
        <v>200</v>
      </c>
      <c r="C213" s="267">
        <v>358.4</v>
      </c>
      <c r="D213" s="307">
        <v>356.84999999999997</v>
      </c>
      <c r="E213" s="307">
        <v>354.74999999999994</v>
      </c>
      <c r="F213" s="307">
        <v>351.09999999999997</v>
      </c>
      <c r="G213" s="307">
        <v>348.99999999999994</v>
      </c>
      <c r="H213" s="307">
        <v>360.49999999999994</v>
      </c>
      <c r="I213" s="307">
        <v>362.59999999999997</v>
      </c>
      <c r="J213" s="307">
        <v>366.24999999999994</v>
      </c>
      <c r="K213" s="267">
        <v>358.95</v>
      </c>
      <c r="L213" s="267">
        <v>353.2</v>
      </c>
      <c r="M213" s="267">
        <v>66.662719999999993</v>
      </c>
    </row>
    <row r="214" spans="1:13">
      <c r="A214" s="300">
        <v>205</v>
      </c>
      <c r="B214" s="267" t="s">
        <v>202</v>
      </c>
      <c r="C214" s="267">
        <v>231.9</v>
      </c>
      <c r="D214" s="307">
        <v>232.51666666666665</v>
      </c>
      <c r="E214" s="307">
        <v>228.1333333333333</v>
      </c>
      <c r="F214" s="307">
        <v>224.36666666666665</v>
      </c>
      <c r="G214" s="307">
        <v>219.98333333333329</v>
      </c>
      <c r="H214" s="307">
        <v>236.2833333333333</v>
      </c>
      <c r="I214" s="307">
        <v>240.66666666666663</v>
      </c>
      <c r="J214" s="307">
        <v>244.43333333333331</v>
      </c>
      <c r="K214" s="267">
        <v>236.9</v>
      </c>
      <c r="L214" s="267">
        <v>228.75</v>
      </c>
      <c r="M214" s="267">
        <v>264.52726000000001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6"/>
      <c r="B1" s="606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44182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03" t="s">
        <v>16</v>
      </c>
      <c r="B9" s="604" t="s">
        <v>18</v>
      </c>
      <c r="C9" s="602" t="s">
        <v>19</v>
      </c>
      <c r="D9" s="602" t="s">
        <v>20</v>
      </c>
      <c r="E9" s="602" t="s">
        <v>21</v>
      </c>
      <c r="F9" s="602"/>
      <c r="G9" s="602"/>
      <c r="H9" s="602" t="s">
        <v>22</v>
      </c>
      <c r="I9" s="602"/>
      <c r="J9" s="602"/>
      <c r="K9" s="273"/>
      <c r="L9" s="280"/>
      <c r="M9" s="281"/>
    </row>
    <row r="10" spans="1:15" ht="42.75" customHeight="1">
      <c r="A10" s="598"/>
      <c r="B10" s="600"/>
      <c r="C10" s="605" t="s">
        <v>23</v>
      </c>
      <c r="D10" s="605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22849.1</v>
      </c>
      <c r="D11" s="278">
        <v>22883.033333333336</v>
      </c>
      <c r="E11" s="278">
        <v>22666.066666666673</v>
      </c>
      <c r="F11" s="278">
        <v>22483.033333333336</v>
      </c>
      <c r="G11" s="278">
        <v>22266.066666666673</v>
      </c>
      <c r="H11" s="278">
        <v>23066.066666666673</v>
      </c>
      <c r="I11" s="278">
        <v>23283.03333333334</v>
      </c>
      <c r="J11" s="278">
        <v>23466.066666666673</v>
      </c>
      <c r="K11" s="276">
        <v>23100</v>
      </c>
      <c r="L11" s="276">
        <v>22700</v>
      </c>
      <c r="M11" s="276">
        <v>8.1799999999999998E-2</v>
      </c>
    </row>
    <row r="12" spans="1:15" ht="12" customHeight="1">
      <c r="A12" s="267">
        <v>2</v>
      </c>
      <c r="B12" s="276" t="s">
        <v>802</v>
      </c>
      <c r="C12" s="277">
        <v>1216.7</v>
      </c>
      <c r="D12" s="278">
        <v>1216.6166666666666</v>
      </c>
      <c r="E12" s="278">
        <v>1207.2333333333331</v>
      </c>
      <c r="F12" s="278">
        <v>1197.7666666666667</v>
      </c>
      <c r="G12" s="278">
        <v>1188.3833333333332</v>
      </c>
      <c r="H12" s="278">
        <v>1226.083333333333</v>
      </c>
      <c r="I12" s="278">
        <v>1235.4666666666667</v>
      </c>
      <c r="J12" s="278">
        <v>1244.9333333333329</v>
      </c>
      <c r="K12" s="276">
        <v>1226</v>
      </c>
      <c r="L12" s="276">
        <v>1207.1500000000001</v>
      </c>
      <c r="M12" s="276">
        <v>6.3348500000000003</v>
      </c>
    </row>
    <row r="13" spans="1:15" ht="12" customHeight="1">
      <c r="A13" s="267">
        <v>3</v>
      </c>
      <c r="B13" s="276" t="s">
        <v>294</v>
      </c>
      <c r="C13" s="277">
        <v>1657</v>
      </c>
      <c r="D13" s="278">
        <v>1664.9666666666665</v>
      </c>
      <c r="E13" s="278">
        <v>1643.4333333333329</v>
      </c>
      <c r="F13" s="278">
        <v>1629.8666666666666</v>
      </c>
      <c r="G13" s="278">
        <v>1608.333333333333</v>
      </c>
      <c r="H13" s="278">
        <v>1678.5333333333328</v>
      </c>
      <c r="I13" s="278">
        <v>1700.0666666666662</v>
      </c>
      <c r="J13" s="278">
        <v>1713.6333333333328</v>
      </c>
      <c r="K13" s="276">
        <v>1686.5</v>
      </c>
      <c r="L13" s="276">
        <v>1651.4</v>
      </c>
      <c r="M13" s="276">
        <v>0.41470000000000001</v>
      </c>
    </row>
    <row r="14" spans="1:15" ht="12" customHeight="1">
      <c r="A14" s="267">
        <v>4</v>
      </c>
      <c r="B14" s="276" t="s">
        <v>3119</v>
      </c>
      <c r="C14" s="277">
        <v>1194.9000000000001</v>
      </c>
      <c r="D14" s="278">
        <v>1186.4333333333334</v>
      </c>
      <c r="E14" s="278">
        <v>1166.1166666666668</v>
      </c>
      <c r="F14" s="278">
        <v>1137.3333333333335</v>
      </c>
      <c r="G14" s="278">
        <v>1117.0166666666669</v>
      </c>
      <c r="H14" s="278">
        <v>1215.2166666666667</v>
      </c>
      <c r="I14" s="278">
        <v>1235.5333333333333</v>
      </c>
      <c r="J14" s="278">
        <v>1264.3166666666666</v>
      </c>
      <c r="K14" s="276">
        <v>1206.75</v>
      </c>
      <c r="L14" s="276">
        <v>1157.6500000000001</v>
      </c>
      <c r="M14" s="276">
        <v>3.23251</v>
      </c>
    </row>
    <row r="15" spans="1:15" ht="12" customHeight="1">
      <c r="A15" s="267">
        <v>5</v>
      </c>
      <c r="B15" s="276" t="s">
        <v>295</v>
      </c>
      <c r="C15" s="277">
        <v>16276.6</v>
      </c>
      <c r="D15" s="278">
        <v>16359.199999999999</v>
      </c>
      <c r="E15" s="278">
        <v>16119.399999999998</v>
      </c>
      <c r="F15" s="278">
        <v>15962.199999999999</v>
      </c>
      <c r="G15" s="278">
        <v>15722.399999999998</v>
      </c>
      <c r="H15" s="278">
        <v>16516.399999999998</v>
      </c>
      <c r="I15" s="278">
        <v>16756.199999999997</v>
      </c>
      <c r="J15" s="278">
        <v>16913.399999999998</v>
      </c>
      <c r="K15" s="276">
        <v>16599</v>
      </c>
      <c r="L15" s="276">
        <v>16202</v>
      </c>
      <c r="M15" s="276">
        <v>0.19505</v>
      </c>
    </row>
    <row r="16" spans="1:15" ht="12" customHeight="1">
      <c r="A16" s="267">
        <v>6</v>
      </c>
      <c r="B16" s="276" t="s">
        <v>227</v>
      </c>
      <c r="C16" s="277">
        <v>91.25</v>
      </c>
      <c r="D16" s="278">
        <v>91.5</v>
      </c>
      <c r="E16" s="278">
        <v>90.7</v>
      </c>
      <c r="F16" s="278">
        <v>90.15</v>
      </c>
      <c r="G16" s="278">
        <v>89.350000000000009</v>
      </c>
      <c r="H16" s="278">
        <v>92.05</v>
      </c>
      <c r="I16" s="278">
        <v>92.850000000000009</v>
      </c>
      <c r="J16" s="278">
        <v>93.399999999999991</v>
      </c>
      <c r="K16" s="276">
        <v>92.3</v>
      </c>
      <c r="L16" s="276">
        <v>90.95</v>
      </c>
      <c r="M16" s="276">
        <v>16.075099999999999</v>
      </c>
    </row>
    <row r="17" spans="1:13" ht="12" customHeight="1">
      <c r="A17" s="267">
        <v>7</v>
      </c>
      <c r="B17" s="276" t="s">
        <v>228</v>
      </c>
      <c r="C17" s="277">
        <v>163.6</v>
      </c>
      <c r="D17" s="278">
        <v>163.65</v>
      </c>
      <c r="E17" s="278">
        <v>160</v>
      </c>
      <c r="F17" s="278">
        <v>156.4</v>
      </c>
      <c r="G17" s="278">
        <v>152.75</v>
      </c>
      <c r="H17" s="278">
        <v>167.25</v>
      </c>
      <c r="I17" s="278">
        <v>170.90000000000003</v>
      </c>
      <c r="J17" s="278">
        <v>174.5</v>
      </c>
      <c r="K17" s="276">
        <v>167.3</v>
      </c>
      <c r="L17" s="276">
        <v>160.05000000000001</v>
      </c>
      <c r="M17" s="276">
        <v>44.958449999999999</v>
      </c>
    </row>
    <row r="18" spans="1:13" ht="12" customHeight="1">
      <c r="A18" s="267">
        <v>8</v>
      </c>
      <c r="B18" s="276" t="s">
        <v>38</v>
      </c>
      <c r="C18" s="277">
        <v>1633.1</v>
      </c>
      <c r="D18" s="278">
        <v>1635.7166666666665</v>
      </c>
      <c r="E18" s="278">
        <v>1621.633333333333</v>
      </c>
      <c r="F18" s="278">
        <v>1610.1666666666665</v>
      </c>
      <c r="G18" s="278">
        <v>1596.083333333333</v>
      </c>
      <c r="H18" s="278">
        <v>1647.1833333333329</v>
      </c>
      <c r="I18" s="278">
        <v>1661.2666666666664</v>
      </c>
      <c r="J18" s="278">
        <v>1672.7333333333329</v>
      </c>
      <c r="K18" s="276">
        <v>1649.8</v>
      </c>
      <c r="L18" s="276">
        <v>1624.25</v>
      </c>
      <c r="M18" s="276">
        <v>8.2183700000000002</v>
      </c>
    </row>
    <row r="19" spans="1:13" ht="12" customHeight="1">
      <c r="A19" s="267">
        <v>9</v>
      </c>
      <c r="B19" s="276" t="s">
        <v>296</v>
      </c>
      <c r="C19" s="277">
        <v>358.85</v>
      </c>
      <c r="D19" s="278">
        <v>358.41666666666669</v>
      </c>
      <c r="E19" s="278">
        <v>355.58333333333337</v>
      </c>
      <c r="F19" s="278">
        <v>352.31666666666666</v>
      </c>
      <c r="G19" s="278">
        <v>349.48333333333335</v>
      </c>
      <c r="H19" s="278">
        <v>361.68333333333339</v>
      </c>
      <c r="I19" s="278">
        <v>364.51666666666677</v>
      </c>
      <c r="J19" s="278">
        <v>367.78333333333342</v>
      </c>
      <c r="K19" s="276">
        <v>361.25</v>
      </c>
      <c r="L19" s="276">
        <v>355.15</v>
      </c>
      <c r="M19" s="276">
        <v>13.036479999999999</v>
      </c>
    </row>
    <row r="20" spans="1:13" ht="12" customHeight="1">
      <c r="A20" s="267">
        <v>10</v>
      </c>
      <c r="B20" s="276" t="s">
        <v>297</v>
      </c>
      <c r="C20" s="277">
        <v>1019.4</v>
      </c>
      <c r="D20" s="278">
        <v>1020.1333333333333</v>
      </c>
      <c r="E20" s="278">
        <v>1010.3666666666666</v>
      </c>
      <c r="F20" s="278">
        <v>1001.3333333333333</v>
      </c>
      <c r="G20" s="278">
        <v>991.56666666666649</v>
      </c>
      <c r="H20" s="278">
        <v>1029.1666666666665</v>
      </c>
      <c r="I20" s="278">
        <v>1038.9333333333334</v>
      </c>
      <c r="J20" s="278">
        <v>1047.9666666666667</v>
      </c>
      <c r="K20" s="276">
        <v>1029.9000000000001</v>
      </c>
      <c r="L20" s="276">
        <v>1011.1</v>
      </c>
      <c r="M20" s="276">
        <v>4.5144299999999999</v>
      </c>
    </row>
    <row r="21" spans="1:13" ht="12" customHeight="1">
      <c r="A21" s="267">
        <v>11</v>
      </c>
      <c r="B21" s="276" t="s">
        <v>41</v>
      </c>
      <c r="C21" s="277">
        <v>475.55</v>
      </c>
      <c r="D21" s="278">
        <v>476.38333333333338</v>
      </c>
      <c r="E21" s="278">
        <v>472.31666666666678</v>
      </c>
      <c r="F21" s="278">
        <v>469.08333333333337</v>
      </c>
      <c r="G21" s="278">
        <v>465.01666666666677</v>
      </c>
      <c r="H21" s="278">
        <v>479.61666666666679</v>
      </c>
      <c r="I21" s="278">
        <v>483.68333333333339</v>
      </c>
      <c r="J21" s="278">
        <v>486.9166666666668</v>
      </c>
      <c r="K21" s="276">
        <v>480.45</v>
      </c>
      <c r="L21" s="276">
        <v>473.15</v>
      </c>
      <c r="M21" s="276">
        <v>54.522629999999999</v>
      </c>
    </row>
    <row r="22" spans="1:13" ht="12" customHeight="1">
      <c r="A22" s="267">
        <v>12</v>
      </c>
      <c r="B22" s="276" t="s">
        <v>43</v>
      </c>
      <c r="C22" s="277">
        <v>46.9</v>
      </c>
      <c r="D22" s="278">
        <v>47.199999999999996</v>
      </c>
      <c r="E22" s="278">
        <v>45.699999999999989</v>
      </c>
      <c r="F22" s="278">
        <v>44.499999999999993</v>
      </c>
      <c r="G22" s="278">
        <v>42.999999999999986</v>
      </c>
      <c r="H22" s="278">
        <v>48.399999999999991</v>
      </c>
      <c r="I22" s="278">
        <v>49.900000000000006</v>
      </c>
      <c r="J22" s="278">
        <v>51.099999999999994</v>
      </c>
      <c r="K22" s="276">
        <v>48.7</v>
      </c>
      <c r="L22" s="276">
        <v>46</v>
      </c>
      <c r="M22" s="276">
        <v>103.94329</v>
      </c>
    </row>
    <row r="23" spans="1:13">
      <c r="A23" s="267">
        <v>13</v>
      </c>
      <c r="B23" s="276" t="s">
        <v>298</v>
      </c>
      <c r="C23" s="277">
        <v>431.65</v>
      </c>
      <c r="D23" s="278">
        <v>430.7</v>
      </c>
      <c r="E23" s="278">
        <v>426.25</v>
      </c>
      <c r="F23" s="278">
        <v>420.85</v>
      </c>
      <c r="G23" s="278">
        <v>416.40000000000003</v>
      </c>
      <c r="H23" s="278">
        <v>436.09999999999997</v>
      </c>
      <c r="I23" s="278">
        <v>440.5499999999999</v>
      </c>
      <c r="J23" s="278">
        <v>445.94999999999993</v>
      </c>
      <c r="K23" s="276">
        <v>435.15</v>
      </c>
      <c r="L23" s="276">
        <v>425.3</v>
      </c>
      <c r="M23" s="276">
        <v>3.4208799999999999</v>
      </c>
    </row>
    <row r="24" spans="1:13">
      <c r="A24" s="267">
        <v>14</v>
      </c>
      <c r="B24" s="276" t="s">
        <v>299</v>
      </c>
      <c r="C24" s="277">
        <v>343.75</v>
      </c>
      <c r="D24" s="278">
        <v>345.90000000000003</v>
      </c>
      <c r="E24" s="278">
        <v>339.10000000000008</v>
      </c>
      <c r="F24" s="278">
        <v>334.45000000000005</v>
      </c>
      <c r="G24" s="278">
        <v>327.65000000000009</v>
      </c>
      <c r="H24" s="278">
        <v>350.55000000000007</v>
      </c>
      <c r="I24" s="278">
        <v>357.35</v>
      </c>
      <c r="J24" s="278">
        <v>362.00000000000006</v>
      </c>
      <c r="K24" s="276">
        <v>352.7</v>
      </c>
      <c r="L24" s="276">
        <v>341.25</v>
      </c>
      <c r="M24" s="276">
        <v>1.5774600000000001</v>
      </c>
    </row>
    <row r="25" spans="1:13">
      <c r="A25" s="267">
        <v>15</v>
      </c>
      <c r="B25" s="276" t="s">
        <v>300</v>
      </c>
      <c r="C25" s="277">
        <v>241.85</v>
      </c>
      <c r="D25" s="278">
        <v>243.28333333333333</v>
      </c>
      <c r="E25" s="278">
        <v>238.56666666666666</v>
      </c>
      <c r="F25" s="278">
        <v>235.28333333333333</v>
      </c>
      <c r="G25" s="278">
        <v>230.56666666666666</v>
      </c>
      <c r="H25" s="278">
        <v>246.56666666666666</v>
      </c>
      <c r="I25" s="278">
        <v>251.2833333333333</v>
      </c>
      <c r="J25" s="278">
        <v>254.56666666666666</v>
      </c>
      <c r="K25" s="276">
        <v>248</v>
      </c>
      <c r="L25" s="276">
        <v>240</v>
      </c>
      <c r="M25" s="276">
        <v>1.40004</v>
      </c>
    </row>
    <row r="26" spans="1:13">
      <c r="A26" s="267">
        <v>16</v>
      </c>
      <c r="B26" s="276" t="s">
        <v>832</v>
      </c>
      <c r="C26" s="277">
        <v>4025.8</v>
      </c>
      <c r="D26" s="278">
        <v>4016.7833333333333</v>
      </c>
      <c r="E26" s="278">
        <v>3961.1166666666668</v>
      </c>
      <c r="F26" s="278">
        <v>3896.4333333333334</v>
      </c>
      <c r="G26" s="278">
        <v>3840.7666666666669</v>
      </c>
      <c r="H26" s="278">
        <v>4081.4666666666667</v>
      </c>
      <c r="I26" s="278">
        <v>4137.1333333333332</v>
      </c>
      <c r="J26" s="278">
        <v>4201.8166666666666</v>
      </c>
      <c r="K26" s="276">
        <v>4072.45</v>
      </c>
      <c r="L26" s="276">
        <v>3952.1</v>
      </c>
      <c r="M26" s="276">
        <v>3.2305899999999999</v>
      </c>
    </row>
    <row r="27" spans="1:13">
      <c r="A27" s="267">
        <v>17</v>
      </c>
      <c r="B27" s="276" t="s">
        <v>292</v>
      </c>
      <c r="C27" s="277">
        <v>1983.35</v>
      </c>
      <c r="D27" s="278">
        <v>1976.7833333333335</v>
      </c>
      <c r="E27" s="278">
        <v>1946.5666666666671</v>
      </c>
      <c r="F27" s="278">
        <v>1909.7833333333335</v>
      </c>
      <c r="G27" s="278">
        <v>1879.5666666666671</v>
      </c>
      <c r="H27" s="278">
        <v>2013.5666666666671</v>
      </c>
      <c r="I27" s="278">
        <v>2043.7833333333338</v>
      </c>
      <c r="J27" s="278">
        <v>2080.5666666666671</v>
      </c>
      <c r="K27" s="276">
        <v>2007</v>
      </c>
      <c r="L27" s="276">
        <v>1940</v>
      </c>
      <c r="M27" s="276">
        <v>0.35709999999999997</v>
      </c>
    </row>
    <row r="28" spans="1:13">
      <c r="A28" s="267">
        <v>18</v>
      </c>
      <c r="B28" s="276" t="s">
        <v>229</v>
      </c>
      <c r="C28" s="277">
        <v>1689.3</v>
      </c>
      <c r="D28" s="278">
        <v>1691.3999999999999</v>
      </c>
      <c r="E28" s="278">
        <v>1677.9499999999998</v>
      </c>
      <c r="F28" s="278">
        <v>1666.6</v>
      </c>
      <c r="G28" s="278">
        <v>1653.1499999999999</v>
      </c>
      <c r="H28" s="278">
        <v>1702.7499999999998</v>
      </c>
      <c r="I28" s="278">
        <v>1716.2</v>
      </c>
      <c r="J28" s="278">
        <v>1727.5499999999997</v>
      </c>
      <c r="K28" s="276">
        <v>1704.85</v>
      </c>
      <c r="L28" s="276">
        <v>1680.05</v>
      </c>
      <c r="M28" s="276">
        <v>0.57794999999999996</v>
      </c>
    </row>
    <row r="29" spans="1:13">
      <c r="A29" s="267">
        <v>19</v>
      </c>
      <c r="B29" s="276" t="s">
        <v>301</v>
      </c>
      <c r="C29" s="277">
        <v>2287.5500000000002</v>
      </c>
      <c r="D29" s="278">
        <v>2272.2666666666669</v>
      </c>
      <c r="E29" s="278">
        <v>2234.5333333333338</v>
      </c>
      <c r="F29" s="278">
        <v>2181.5166666666669</v>
      </c>
      <c r="G29" s="278">
        <v>2143.7833333333338</v>
      </c>
      <c r="H29" s="278">
        <v>2325.2833333333338</v>
      </c>
      <c r="I29" s="278">
        <v>2363.0166666666664</v>
      </c>
      <c r="J29" s="278">
        <v>2416.0333333333338</v>
      </c>
      <c r="K29" s="276">
        <v>2310</v>
      </c>
      <c r="L29" s="276">
        <v>2219.25</v>
      </c>
      <c r="M29" s="276">
        <v>0.17052999999999999</v>
      </c>
    </row>
    <row r="30" spans="1:13">
      <c r="A30" s="267">
        <v>20</v>
      </c>
      <c r="B30" s="276" t="s">
        <v>230</v>
      </c>
      <c r="C30" s="277">
        <v>2896.1</v>
      </c>
      <c r="D30" s="278">
        <v>2895.7000000000003</v>
      </c>
      <c r="E30" s="278">
        <v>2881.4000000000005</v>
      </c>
      <c r="F30" s="278">
        <v>2866.7000000000003</v>
      </c>
      <c r="G30" s="278">
        <v>2852.4000000000005</v>
      </c>
      <c r="H30" s="278">
        <v>2910.4000000000005</v>
      </c>
      <c r="I30" s="278">
        <v>2924.7000000000007</v>
      </c>
      <c r="J30" s="278">
        <v>2939.4000000000005</v>
      </c>
      <c r="K30" s="276">
        <v>2910</v>
      </c>
      <c r="L30" s="276">
        <v>2881</v>
      </c>
      <c r="M30" s="276">
        <v>0.94352000000000003</v>
      </c>
    </row>
    <row r="31" spans="1:13">
      <c r="A31" s="267">
        <v>21</v>
      </c>
      <c r="B31" s="276" t="s">
        <v>870</v>
      </c>
      <c r="C31" s="277">
        <v>3816.5</v>
      </c>
      <c r="D31" s="278">
        <v>3834.1</v>
      </c>
      <c r="E31" s="278">
        <v>3778.3999999999996</v>
      </c>
      <c r="F31" s="278">
        <v>3740.2999999999997</v>
      </c>
      <c r="G31" s="278">
        <v>3684.5999999999995</v>
      </c>
      <c r="H31" s="278">
        <v>3872.2</v>
      </c>
      <c r="I31" s="278">
        <v>3927.8999999999996</v>
      </c>
      <c r="J31" s="278">
        <v>3966</v>
      </c>
      <c r="K31" s="276">
        <v>3889.8</v>
      </c>
      <c r="L31" s="276">
        <v>3796</v>
      </c>
      <c r="M31" s="276">
        <v>0.26246999999999998</v>
      </c>
    </row>
    <row r="32" spans="1:13">
      <c r="A32" s="267">
        <v>22</v>
      </c>
      <c r="B32" s="276" t="s">
        <v>303</v>
      </c>
      <c r="C32" s="277">
        <v>136.1</v>
      </c>
      <c r="D32" s="278">
        <v>136.81666666666666</v>
      </c>
      <c r="E32" s="278">
        <v>134.78333333333333</v>
      </c>
      <c r="F32" s="278">
        <v>133.46666666666667</v>
      </c>
      <c r="G32" s="278">
        <v>131.43333333333334</v>
      </c>
      <c r="H32" s="278">
        <v>138.13333333333333</v>
      </c>
      <c r="I32" s="278">
        <v>140.16666666666663</v>
      </c>
      <c r="J32" s="278">
        <v>141.48333333333332</v>
      </c>
      <c r="K32" s="276">
        <v>138.85</v>
      </c>
      <c r="L32" s="276">
        <v>135.5</v>
      </c>
      <c r="M32" s="276">
        <v>2.8654700000000002</v>
      </c>
    </row>
    <row r="33" spans="1:13">
      <c r="A33" s="267">
        <v>23</v>
      </c>
      <c r="B33" s="276" t="s">
        <v>45</v>
      </c>
      <c r="C33" s="277">
        <v>958.1</v>
      </c>
      <c r="D33" s="278">
        <v>954.19999999999993</v>
      </c>
      <c r="E33" s="278">
        <v>945.14999999999986</v>
      </c>
      <c r="F33" s="278">
        <v>932.19999999999993</v>
      </c>
      <c r="G33" s="278">
        <v>923.14999999999986</v>
      </c>
      <c r="H33" s="278">
        <v>967.14999999999986</v>
      </c>
      <c r="I33" s="278">
        <v>976.19999999999982</v>
      </c>
      <c r="J33" s="278">
        <v>989.14999999999986</v>
      </c>
      <c r="K33" s="276">
        <v>963.25</v>
      </c>
      <c r="L33" s="276">
        <v>941.25</v>
      </c>
      <c r="M33" s="276">
        <v>8.7787100000000002</v>
      </c>
    </row>
    <row r="34" spans="1:13">
      <c r="A34" s="267">
        <v>24</v>
      </c>
      <c r="B34" s="276" t="s">
        <v>304</v>
      </c>
      <c r="C34" s="277">
        <v>2358.0500000000002</v>
      </c>
      <c r="D34" s="278">
        <v>2368.9833333333331</v>
      </c>
      <c r="E34" s="278">
        <v>2328.0166666666664</v>
      </c>
      <c r="F34" s="278">
        <v>2297.9833333333331</v>
      </c>
      <c r="G34" s="278">
        <v>2257.0166666666664</v>
      </c>
      <c r="H34" s="278">
        <v>2399.0166666666664</v>
      </c>
      <c r="I34" s="278">
        <v>2439.9833333333327</v>
      </c>
      <c r="J34" s="278">
        <v>2470.0166666666664</v>
      </c>
      <c r="K34" s="276">
        <v>2409.9499999999998</v>
      </c>
      <c r="L34" s="276">
        <v>2338.9499999999998</v>
      </c>
      <c r="M34" s="276">
        <v>2.7630699999999999</v>
      </c>
    </row>
    <row r="35" spans="1:13">
      <c r="A35" s="267">
        <v>25</v>
      </c>
      <c r="B35" s="276" t="s">
        <v>46</v>
      </c>
      <c r="C35" s="277">
        <v>247.25</v>
      </c>
      <c r="D35" s="278">
        <v>247.35</v>
      </c>
      <c r="E35" s="278">
        <v>245</v>
      </c>
      <c r="F35" s="278">
        <v>242.75</v>
      </c>
      <c r="G35" s="278">
        <v>240.4</v>
      </c>
      <c r="H35" s="278">
        <v>249.6</v>
      </c>
      <c r="I35" s="278">
        <v>251.94999999999996</v>
      </c>
      <c r="J35" s="278">
        <v>254.2</v>
      </c>
      <c r="K35" s="276">
        <v>249.7</v>
      </c>
      <c r="L35" s="276">
        <v>245.1</v>
      </c>
      <c r="M35" s="276">
        <v>74.882890000000003</v>
      </c>
    </row>
    <row r="36" spans="1:13">
      <c r="A36" s="267">
        <v>26</v>
      </c>
      <c r="B36" s="276" t="s">
        <v>293</v>
      </c>
      <c r="C36" s="277">
        <v>790.2</v>
      </c>
      <c r="D36" s="278">
        <v>789.21666666666658</v>
      </c>
      <c r="E36" s="278">
        <v>781.53333333333319</v>
      </c>
      <c r="F36" s="278">
        <v>772.86666666666656</v>
      </c>
      <c r="G36" s="278">
        <v>765.18333333333317</v>
      </c>
      <c r="H36" s="278">
        <v>797.88333333333321</v>
      </c>
      <c r="I36" s="278">
        <v>805.56666666666661</v>
      </c>
      <c r="J36" s="278">
        <v>814.23333333333323</v>
      </c>
      <c r="K36" s="276">
        <v>796.9</v>
      </c>
      <c r="L36" s="276">
        <v>780.55</v>
      </c>
      <c r="M36" s="276">
        <v>2.4683999999999999</v>
      </c>
    </row>
    <row r="37" spans="1:13">
      <c r="A37" s="267">
        <v>27</v>
      </c>
      <c r="B37" s="276" t="s">
        <v>302</v>
      </c>
      <c r="C37" s="277">
        <v>1104.3499999999999</v>
      </c>
      <c r="D37" s="278">
        <v>1096.1000000000001</v>
      </c>
      <c r="E37" s="278">
        <v>1074.3000000000002</v>
      </c>
      <c r="F37" s="278">
        <v>1044.25</v>
      </c>
      <c r="G37" s="278">
        <v>1022.45</v>
      </c>
      <c r="H37" s="278">
        <v>1126.1500000000003</v>
      </c>
      <c r="I37" s="278">
        <v>1147.95</v>
      </c>
      <c r="J37" s="278">
        <v>1178.0000000000005</v>
      </c>
      <c r="K37" s="276">
        <v>1117.9000000000001</v>
      </c>
      <c r="L37" s="276">
        <v>1066.05</v>
      </c>
      <c r="M37" s="276">
        <v>3.1757900000000001</v>
      </c>
    </row>
    <row r="38" spans="1:13">
      <c r="A38" s="267">
        <v>28</v>
      </c>
      <c r="B38" s="276" t="s">
        <v>47</v>
      </c>
      <c r="C38" s="277">
        <v>2389.6999999999998</v>
      </c>
      <c r="D38" s="278">
        <v>2386.9833333333331</v>
      </c>
      <c r="E38" s="278">
        <v>2362.7166666666662</v>
      </c>
      <c r="F38" s="278">
        <v>2335.7333333333331</v>
      </c>
      <c r="G38" s="278">
        <v>2311.4666666666662</v>
      </c>
      <c r="H38" s="278">
        <v>2413.9666666666662</v>
      </c>
      <c r="I38" s="278">
        <v>2438.2333333333336</v>
      </c>
      <c r="J38" s="278">
        <v>2465.2166666666662</v>
      </c>
      <c r="K38" s="276">
        <v>2411.25</v>
      </c>
      <c r="L38" s="276">
        <v>2360</v>
      </c>
      <c r="M38" s="276">
        <v>9.48217</v>
      </c>
    </row>
    <row r="39" spans="1:13">
      <c r="A39" s="267">
        <v>29</v>
      </c>
      <c r="B39" s="276" t="s">
        <v>48</v>
      </c>
      <c r="C39" s="277">
        <v>196.7</v>
      </c>
      <c r="D39" s="278">
        <v>195.70000000000002</v>
      </c>
      <c r="E39" s="278">
        <v>191.40000000000003</v>
      </c>
      <c r="F39" s="278">
        <v>186.10000000000002</v>
      </c>
      <c r="G39" s="278">
        <v>181.80000000000004</v>
      </c>
      <c r="H39" s="278">
        <v>201.00000000000003</v>
      </c>
      <c r="I39" s="278">
        <v>205.30000000000004</v>
      </c>
      <c r="J39" s="278">
        <v>210.60000000000002</v>
      </c>
      <c r="K39" s="276">
        <v>200</v>
      </c>
      <c r="L39" s="276">
        <v>190.4</v>
      </c>
      <c r="M39" s="276">
        <v>200.35195999999999</v>
      </c>
    </row>
    <row r="40" spans="1:13">
      <c r="A40" s="267">
        <v>30</v>
      </c>
      <c r="B40" s="276" t="s">
        <v>305</v>
      </c>
      <c r="C40" s="277">
        <v>162.30000000000001</v>
      </c>
      <c r="D40" s="278">
        <v>160.03333333333333</v>
      </c>
      <c r="E40" s="278">
        <v>155.21666666666667</v>
      </c>
      <c r="F40" s="278">
        <v>148.13333333333333</v>
      </c>
      <c r="G40" s="278">
        <v>143.31666666666666</v>
      </c>
      <c r="H40" s="278">
        <v>167.11666666666667</v>
      </c>
      <c r="I40" s="278">
        <v>171.93333333333334</v>
      </c>
      <c r="J40" s="278">
        <v>179.01666666666668</v>
      </c>
      <c r="K40" s="276">
        <v>164.85</v>
      </c>
      <c r="L40" s="276">
        <v>152.94999999999999</v>
      </c>
      <c r="M40" s="276">
        <v>13.670719999999999</v>
      </c>
    </row>
    <row r="41" spans="1:13">
      <c r="A41" s="267">
        <v>31</v>
      </c>
      <c r="B41" s="276" t="s">
        <v>937</v>
      </c>
      <c r="C41" s="277">
        <v>263.7</v>
      </c>
      <c r="D41" s="278">
        <v>265.10000000000002</v>
      </c>
      <c r="E41" s="278">
        <v>260.70000000000005</v>
      </c>
      <c r="F41" s="278">
        <v>257.70000000000005</v>
      </c>
      <c r="G41" s="278">
        <v>253.30000000000007</v>
      </c>
      <c r="H41" s="278">
        <v>268.10000000000002</v>
      </c>
      <c r="I41" s="278">
        <v>272.5</v>
      </c>
      <c r="J41" s="278">
        <v>275.5</v>
      </c>
      <c r="K41" s="276">
        <v>269.5</v>
      </c>
      <c r="L41" s="276">
        <v>262.10000000000002</v>
      </c>
      <c r="M41" s="276">
        <v>0.35376000000000002</v>
      </c>
    </row>
    <row r="42" spans="1:13">
      <c r="A42" s="267">
        <v>32</v>
      </c>
      <c r="B42" s="276" t="s">
        <v>306</v>
      </c>
      <c r="C42" s="277">
        <v>93</v>
      </c>
      <c r="D42" s="278">
        <v>93.916666666666671</v>
      </c>
      <c r="E42" s="278">
        <v>91.88333333333334</v>
      </c>
      <c r="F42" s="278">
        <v>90.766666666666666</v>
      </c>
      <c r="G42" s="278">
        <v>88.733333333333334</v>
      </c>
      <c r="H42" s="278">
        <v>95.033333333333346</v>
      </c>
      <c r="I42" s="278">
        <v>97.066666666666677</v>
      </c>
      <c r="J42" s="278">
        <v>98.183333333333351</v>
      </c>
      <c r="K42" s="276">
        <v>95.95</v>
      </c>
      <c r="L42" s="276">
        <v>92.8</v>
      </c>
      <c r="M42" s="276">
        <v>12.489100000000001</v>
      </c>
    </row>
    <row r="43" spans="1:13">
      <c r="A43" s="267">
        <v>33</v>
      </c>
      <c r="B43" s="276" t="s">
        <v>49</v>
      </c>
      <c r="C43" s="277">
        <v>100.05</v>
      </c>
      <c r="D43" s="278">
        <v>98.666666666666671</v>
      </c>
      <c r="E43" s="278">
        <v>96.88333333333334</v>
      </c>
      <c r="F43" s="278">
        <v>93.716666666666669</v>
      </c>
      <c r="G43" s="278">
        <v>91.933333333333337</v>
      </c>
      <c r="H43" s="278">
        <v>101.83333333333334</v>
      </c>
      <c r="I43" s="278">
        <v>103.61666666666667</v>
      </c>
      <c r="J43" s="278">
        <v>106.78333333333335</v>
      </c>
      <c r="K43" s="276">
        <v>100.45</v>
      </c>
      <c r="L43" s="276">
        <v>95.5</v>
      </c>
      <c r="M43" s="276">
        <v>693.48851000000002</v>
      </c>
    </row>
    <row r="44" spans="1:13">
      <c r="A44" s="267">
        <v>34</v>
      </c>
      <c r="B44" s="276" t="s">
        <v>51</v>
      </c>
      <c r="C44" s="277">
        <v>2582.4499999999998</v>
      </c>
      <c r="D44" s="278">
        <v>2569.3166666666671</v>
      </c>
      <c r="E44" s="278">
        <v>2550.733333333334</v>
      </c>
      <c r="F44" s="278">
        <v>2519.0166666666669</v>
      </c>
      <c r="G44" s="278">
        <v>2500.4333333333338</v>
      </c>
      <c r="H44" s="278">
        <v>2601.0333333333342</v>
      </c>
      <c r="I44" s="278">
        <v>2619.6166666666672</v>
      </c>
      <c r="J44" s="278">
        <v>2651.3333333333344</v>
      </c>
      <c r="K44" s="276">
        <v>2587.9</v>
      </c>
      <c r="L44" s="276">
        <v>2537.6</v>
      </c>
      <c r="M44" s="276">
        <v>19.208749999999998</v>
      </c>
    </row>
    <row r="45" spans="1:13">
      <c r="A45" s="267">
        <v>35</v>
      </c>
      <c r="B45" s="276" t="s">
        <v>307</v>
      </c>
      <c r="C45" s="277">
        <v>169.5</v>
      </c>
      <c r="D45" s="278">
        <v>169.53333333333333</v>
      </c>
      <c r="E45" s="278">
        <v>167.31666666666666</v>
      </c>
      <c r="F45" s="278">
        <v>165.13333333333333</v>
      </c>
      <c r="G45" s="278">
        <v>162.91666666666666</v>
      </c>
      <c r="H45" s="278">
        <v>171.71666666666667</v>
      </c>
      <c r="I45" s="278">
        <v>173.93333333333331</v>
      </c>
      <c r="J45" s="278">
        <v>176.11666666666667</v>
      </c>
      <c r="K45" s="276">
        <v>171.75</v>
      </c>
      <c r="L45" s="276">
        <v>167.35</v>
      </c>
      <c r="M45" s="276">
        <v>8.2407800000000009</v>
      </c>
    </row>
    <row r="46" spans="1:13">
      <c r="A46" s="267">
        <v>36</v>
      </c>
      <c r="B46" s="276" t="s">
        <v>309</v>
      </c>
      <c r="C46" s="277">
        <v>1495.4</v>
      </c>
      <c r="D46" s="278">
        <v>1487.4666666666665</v>
      </c>
      <c r="E46" s="278">
        <v>1475.0333333333328</v>
      </c>
      <c r="F46" s="278">
        <v>1454.6666666666663</v>
      </c>
      <c r="G46" s="278">
        <v>1442.2333333333327</v>
      </c>
      <c r="H46" s="278">
        <v>1507.833333333333</v>
      </c>
      <c r="I46" s="278">
        <v>1520.2666666666669</v>
      </c>
      <c r="J46" s="278">
        <v>1540.6333333333332</v>
      </c>
      <c r="K46" s="276">
        <v>1499.9</v>
      </c>
      <c r="L46" s="276">
        <v>1467.1</v>
      </c>
      <c r="M46" s="276">
        <v>0.73763000000000001</v>
      </c>
    </row>
    <row r="47" spans="1:13">
      <c r="A47" s="267">
        <v>37</v>
      </c>
      <c r="B47" s="276" t="s">
        <v>308</v>
      </c>
      <c r="C47" s="277">
        <v>4424.05</v>
      </c>
      <c r="D47" s="278">
        <v>4434.3499999999995</v>
      </c>
      <c r="E47" s="278">
        <v>4398.6999999999989</v>
      </c>
      <c r="F47" s="278">
        <v>4373.3499999999995</v>
      </c>
      <c r="G47" s="278">
        <v>4337.6999999999989</v>
      </c>
      <c r="H47" s="278">
        <v>4459.6999999999989</v>
      </c>
      <c r="I47" s="278">
        <v>4495.3499999999985</v>
      </c>
      <c r="J47" s="278">
        <v>4520.6999999999989</v>
      </c>
      <c r="K47" s="276">
        <v>4470</v>
      </c>
      <c r="L47" s="276">
        <v>4409</v>
      </c>
      <c r="M47" s="276">
        <v>0.23938000000000001</v>
      </c>
    </row>
    <row r="48" spans="1:13">
      <c r="A48" s="267">
        <v>38</v>
      </c>
      <c r="B48" s="276" t="s">
        <v>310</v>
      </c>
      <c r="C48" s="277">
        <v>6032</v>
      </c>
      <c r="D48" s="278">
        <v>6012.9666666666672</v>
      </c>
      <c r="E48" s="278">
        <v>5971.0333333333347</v>
      </c>
      <c r="F48" s="278">
        <v>5910.0666666666675</v>
      </c>
      <c r="G48" s="278">
        <v>5868.133333333335</v>
      </c>
      <c r="H48" s="278">
        <v>6073.9333333333343</v>
      </c>
      <c r="I48" s="278">
        <v>6115.8666666666668</v>
      </c>
      <c r="J48" s="278">
        <v>6176.8333333333339</v>
      </c>
      <c r="K48" s="276">
        <v>6054.9</v>
      </c>
      <c r="L48" s="276">
        <v>5952</v>
      </c>
      <c r="M48" s="276">
        <v>0.68908000000000003</v>
      </c>
    </row>
    <row r="49" spans="1:13">
      <c r="A49" s="267">
        <v>39</v>
      </c>
      <c r="B49" s="276" t="s">
        <v>226</v>
      </c>
      <c r="C49" s="277">
        <v>915.8</v>
      </c>
      <c r="D49" s="278">
        <v>917.59999999999991</v>
      </c>
      <c r="E49" s="278">
        <v>908.29999999999984</v>
      </c>
      <c r="F49" s="278">
        <v>900.8</v>
      </c>
      <c r="G49" s="278">
        <v>891.49999999999989</v>
      </c>
      <c r="H49" s="278">
        <v>925.0999999999998</v>
      </c>
      <c r="I49" s="278">
        <v>934.4</v>
      </c>
      <c r="J49" s="278">
        <v>941.89999999999975</v>
      </c>
      <c r="K49" s="276">
        <v>926.9</v>
      </c>
      <c r="L49" s="276">
        <v>910.1</v>
      </c>
      <c r="M49" s="276">
        <v>2.5623399999999998</v>
      </c>
    </row>
    <row r="50" spans="1:13">
      <c r="A50" s="267">
        <v>40</v>
      </c>
      <c r="B50" s="276" t="s">
        <v>53</v>
      </c>
      <c r="C50" s="277">
        <v>875.7</v>
      </c>
      <c r="D50" s="278">
        <v>876.80000000000007</v>
      </c>
      <c r="E50" s="278">
        <v>869.10000000000014</v>
      </c>
      <c r="F50" s="278">
        <v>862.50000000000011</v>
      </c>
      <c r="G50" s="278">
        <v>854.80000000000018</v>
      </c>
      <c r="H50" s="278">
        <v>883.40000000000009</v>
      </c>
      <c r="I50" s="278">
        <v>891.10000000000014</v>
      </c>
      <c r="J50" s="278">
        <v>897.7</v>
      </c>
      <c r="K50" s="276">
        <v>884.5</v>
      </c>
      <c r="L50" s="276">
        <v>870.2</v>
      </c>
      <c r="M50" s="276">
        <v>22.648250000000001</v>
      </c>
    </row>
    <row r="51" spans="1:13">
      <c r="A51" s="267">
        <v>41</v>
      </c>
      <c r="B51" s="276" t="s">
        <v>311</v>
      </c>
      <c r="C51" s="277">
        <v>545.35</v>
      </c>
      <c r="D51" s="278">
        <v>545.5</v>
      </c>
      <c r="E51" s="278">
        <v>540.6</v>
      </c>
      <c r="F51" s="278">
        <v>535.85</v>
      </c>
      <c r="G51" s="278">
        <v>530.95000000000005</v>
      </c>
      <c r="H51" s="278">
        <v>550.25</v>
      </c>
      <c r="I51" s="278">
        <v>555.15000000000009</v>
      </c>
      <c r="J51" s="278">
        <v>559.9</v>
      </c>
      <c r="K51" s="276">
        <v>550.4</v>
      </c>
      <c r="L51" s="276">
        <v>540.75</v>
      </c>
      <c r="M51" s="276">
        <v>2.22079</v>
      </c>
    </row>
    <row r="52" spans="1:13">
      <c r="A52" s="267">
        <v>42</v>
      </c>
      <c r="B52" s="276" t="s">
        <v>55</v>
      </c>
      <c r="C52" s="277">
        <v>606.1</v>
      </c>
      <c r="D52" s="278">
        <v>608.6</v>
      </c>
      <c r="E52" s="278">
        <v>602.30000000000007</v>
      </c>
      <c r="F52" s="278">
        <v>598.5</v>
      </c>
      <c r="G52" s="278">
        <v>592.20000000000005</v>
      </c>
      <c r="H52" s="278">
        <v>612.40000000000009</v>
      </c>
      <c r="I52" s="278">
        <v>618.70000000000005</v>
      </c>
      <c r="J52" s="278">
        <v>622.50000000000011</v>
      </c>
      <c r="K52" s="276">
        <v>614.9</v>
      </c>
      <c r="L52" s="276">
        <v>604.79999999999995</v>
      </c>
      <c r="M52" s="276">
        <v>148.60853</v>
      </c>
    </row>
    <row r="53" spans="1:13">
      <c r="A53" s="267">
        <v>43</v>
      </c>
      <c r="B53" s="276" t="s">
        <v>56</v>
      </c>
      <c r="C53" s="277">
        <v>3303.5</v>
      </c>
      <c r="D53" s="278">
        <v>3287.9833333333336</v>
      </c>
      <c r="E53" s="278">
        <v>3267.5166666666673</v>
      </c>
      <c r="F53" s="278">
        <v>3231.5333333333338</v>
      </c>
      <c r="G53" s="278">
        <v>3211.0666666666675</v>
      </c>
      <c r="H53" s="278">
        <v>3323.9666666666672</v>
      </c>
      <c r="I53" s="278">
        <v>3344.4333333333334</v>
      </c>
      <c r="J53" s="278">
        <v>3380.416666666667</v>
      </c>
      <c r="K53" s="276">
        <v>3308.45</v>
      </c>
      <c r="L53" s="276">
        <v>3252</v>
      </c>
      <c r="M53" s="276">
        <v>6.1670400000000001</v>
      </c>
    </row>
    <row r="54" spans="1:13">
      <c r="A54" s="267">
        <v>44</v>
      </c>
      <c r="B54" s="276" t="s">
        <v>315</v>
      </c>
      <c r="C54" s="277">
        <v>219.9</v>
      </c>
      <c r="D54" s="278">
        <v>217.36666666666665</v>
      </c>
      <c r="E54" s="278">
        <v>212.73333333333329</v>
      </c>
      <c r="F54" s="278">
        <v>205.56666666666663</v>
      </c>
      <c r="G54" s="278">
        <v>200.93333333333328</v>
      </c>
      <c r="H54" s="278">
        <v>224.5333333333333</v>
      </c>
      <c r="I54" s="278">
        <v>229.16666666666669</v>
      </c>
      <c r="J54" s="278">
        <v>236.33333333333331</v>
      </c>
      <c r="K54" s="276">
        <v>222</v>
      </c>
      <c r="L54" s="276">
        <v>210.2</v>
      </c>
      <c r="M54" s="276">
        <v>15.972099999999999</v>
      </c>
    </row>
    <row r="55" spans="1:13">
      <c r="A55" s="267">
        <v>45</v>
      </c>
      <c r="B55" s="276" t="s">
        <v>316</v>
      </c>
      <c r="C55" s="277">
        <v>608.15</v>
      </c>
      <c r="D55" s="278">
        <v>605.0333333333333</v>
      </c>
      <c r="E55" s="278">
        <v>598.21666666666658</v>
      </c>
      <c r="F55" s="278">
        <v>588.2833333333333</v>
      </c>
      <c r="G55" s="278">
        <v>581.46666666666658</v>
      </c>
      <c r="H55" s="278">
        <v>614.96666666666658</v>
      </c>
      <c r="I55" s="278">
        <v>621.78333333333319</v>
      </c>
      <c r="J55" s="278">
        <v>631.71666666666658</v>
      </c>
      <c r="K55" s="276">
        <v>611.85</v>
      </c>
      <c r="L55" s="276">
        <v>595.1</v>
      </c>
      <c r="M55" s="276">
        <v>1.4605399999999999</v>
      </c>
    </row>
    <row r="56" spans="1:13">
      <c r="A56" s="267">
        <v>46</v>
      </c>
      <c r="B56" s="276" t="s">
        <v>58</v>
      </c>
      <c r="C56" s="277">
        <v>9257.7000000000007</v>
      </c>
      <c r="D56" s="278">
        <v>9306.5666666666675</v>
      </c>
      <c r="E56" s="278">
        <v>9163.133333333335</v>
      </c>
      <c r="F56" s="278">
        <v>9068.5666666666675</v>
      </c>
      <c r="G56" s="278">
        <v>8925.133333333335</v>
      </c>
      <c r="H56" s="278">
        <v>9401.133333333335</v>
      </c>
      <c r="I56" s="278">
        <v>9544.5666666666657</v>
      </c>
      <c r="J56" s="278">
        <v>9639.133333333335</v>
      </c>
      <c r="K56" s="276">
        <v>9450</v>
      </c>
      <c r="L56" s="276">
        <v>9212</v>
      </c>
      <c r="M56" s="276">
        <v>7.6116999999999999</v>
      </c>
    </row>
    <row r="57" spans="1:13">
      <c r="A57" s="267">
        <v>47</v>
      </c>
      <c r="B57" s="276" t="s">
        <v>232</v>
      </c>
      <c r="C57" s="277">
        <v>3148.95</v>
      </c>
      <c r="D57" s="278">
        <v>3141.6166666666668</v>
      </c>
      <c r="E57" s="278">
        <v>3112.3333333333335</v>
      </c>
      <c r="F57" s="278">
        <v>3075.7166666666667</v>
      </c>
      <c r="G57" s="278">
        <v>3046.4333333333334</v>
      </c>
      <c r="H57" s="278">
        <v>3178.2333333333336</v>
      </c>
      <c r="I57" s="278">
        <v>3207.5166666666664</v>
      </c>
      <c r="J57" s="278">
        <v>3244.1333333333337</v>
      </c>
      <c r="K57" s="276">
        <v>3170.9</v>
      </c>
      <c r="L57" s="276">
        <v>3105</v>
      </c>
      <c r="M57" s="276">
        <v>0.58221999999999996</v>
      </c>
    </row>
    <row r="58" spans="1:13">
      <c r="A58" s="267">
        <v>48</v>
      </c>
      <c r="B58" s="276" t="s">
        <v>59</v>
      </c>
      <c r="C58" s="277">
        <v>5146.6000000000004</v>
      </c>
      <c r="D58" s="278">
        <v>5163.8666666666668</v>
      </c>
      <c r="E58" s="278">
        <v>5102.7333333333336</v>
      </c>
      <c r="F58" s="278">
        <v>5058.8666666666668</v>
      </c>
      <c r="G58" s="278">
        <v>4997.7333333333336</v>
      </c>
      <c r="H58" s="278">
        <v>5207.7333333333336</v>
      </c>
      <c r="I58" s="278">
        <v>5268.8666666666668</v>
      </c>
      <c r="J58" s="278">
        <v>5312.7333333333336</v>
      </c>
      <c r="K58" s="276">
        <v>5225</v>
      </c>
      <c r="L58" s="276">
        <v>5120</v>
      </c>
      <c r="M58" s="276">
        <v>32.691839999999999</v>
      </c>
    </row>
    <row r="59" spans="1:13">
      <c r="A59" s="267">
        <v>49</v>
      </c>
      <c r="B59" s="276" t="s">
        <v>60</v>
      </c>
      <c r="C59" s="277">
        <v>1634.05</v>
      </c>
      <c r="D59" s="278">
        <v>1635.6333333333332</v>
      </c>
      <c r="E59" s="278">
        <v>1618.3666666666663</v>
      </c>
      <c r="F59" s="278">
        <v>1602.6833333333332</v>
      </c>
      <c r="G59" s="278">
        <v>1585.4166666666663</v>
      </c>
      <c r="H59" s="278">
        <v>1651.3166666666664</v>
      </c>
      <c r="I59" s="278">
        <v>1668.5833333333333</v>
      </c>
      <c r="J59" s="278">
        <v>1684.2666666666664</v>
      </c>
      <c r="K59" s="276">
        <v>1652.9</v>
      </c>
      <c r="L59" s="276">
        <v>1619.95</v>
      </c>
      <c r="M59" s="276">
        <v>8.3793699999999998</v>
      </c>
    </row>
    <row r="60" spans="1:13" ht="12" customHeight="1">
      <c r="A60" s="267">
        <v>50</v>
      </c>
      <c r="B60" s="276" t="s">
        <v>317</v>
      </c>
      <c r="C60" s="277">
        <v>118.6</v>
      </c>
      <c r="D60" s="278">
        <v>118.19999999999999</v>
      </c>
      <c r="E60" s="278">
        <v>116.09999999999998</v>
      </c>
      <c r="F60" s="278">
        <v>113.6</v>
      </c>
      <c r="G60" s="278">
        <v>111.49999999999999</v>
      </c>
      <c r="H60" s="278">
        <v>120.69999999999997</v>
      </c>
      <c r="I60" s="278">
        <v>122.8</v>
      </c>
      <c r="J60" s="278">
        <v>125.29999999999997</v>
      </c>
      <c r="K60" s="276">
        <v>120.3</v>
      </c>
      <c r="L60" s="276">
        <v>115.7</v>
      </c>
      <c r="M60" s="276">
        <v>6.52041</v>
      </c>
    </row>
    <row r="61" spans="1:13">
      <c r="A61" s="267">
        <v>51</v>
      </c>
      <c r="B61" s="276" t="s">
        <v>318</v>
      </c>
      <c r="C61" s="277">
        <v>177.15</v>
      </c>
      <c r="D61" s="278">
        <v>179.31666666666669</v>
      </c>
      <c r="E61" s="278">
        <v>172.83333333333337</v>
      </c>
      <c r="F61" s="278">
        <v>168.51666666666668</v>
      </c>
      <c r="G61" s="278">
        <v>162.03333333333336</v>
      </c>
      <c r="H61" s="278">
        <v>183.63333333333338</v>
      </c>
      <c r="I61" s="278">
        <v>190.11666666666667</v>
      </c>
      <c r="J61" s="278">
        <v>194.43333333333339</v>
      </c>
      <c r="K61" s="276">
        <v>185.8</v>
      </c>
      <c r="L61" s="276">
        <v>175</v>
      </c>
      <c r="M61" s="276">
        <v>44.974730000000001</v>
      </c>
    </row>
    <row r="62" spans="1:13">
      <c r="A62" s="267">
        <v>52</v>
      </c>
      <c r="B62" s="276" t="s">
        <v>233</v>
      </c>
      <c r="C62" s="277">
        <v>410.15</v>
      </c>
      <c r="D62" s="278">
        <v>412.48333333333329</v>
      </c>
      <c r="E62" s="278">
        <v>406.51666666666659</v>
      </c>
      <c r="F62" s="278">
        <v>402.88333333333333</v>
      </c>
      <c r="G62" s="278">
        <v>396.91666666666663</v>
      </c>
      <c r="H62" s="278">
        <v>416.11666666666656</v>
      </c>
      <c r="I62" s="278">
        <v>422.08333333333326</v>
      </c>
      <c r="J62" s="278">
        <v>425.71666666666653</v>
      </c>
      <c r="K62" s="276">
        <v>418.45</v>
      </c>
      <c r="L62" s="276">
        <v>408.85</v>
      </c>
      <c r="M62" s="276">
        <v>37.435290000000002</v>
      </c>
    </row>
    <row r="63" spans="1:13">
      <c r="A63" s="267">
        <v>53</v>
      </c>
      <c r="B63" s="276" t="s">
        <v>61</v>
      </c>
      <c r="C63" s="277">
        <v>66.400000000000006</v>
      </c>
      <c r="D63" s="278">
        <v>66.650000000000006</v>
      </c>
      <c r="E63" s="278">
        <v>65.400000000000006</v>
      </c>
      <c r="F63" s="278">
        <v>64.400000000000006</v>
      </c>
      <c r="G63" s="278">
        <v>63.150000000000006</v>
      </c>
      <c r="H63" s="278">
        <v>67.650000000000006</v>
      </c>
      <c r="I63" s="278">
        <v>68.900000000000006</v>
      </c>
      <c r="J63" s="278">
        <v>69.900000000000006</v>
      </c>
      <c r="K63" s="276">
        <v>67.900000000000006</v>
      </c>
      <c r="L63" s="276">
        <v>65.650000000000006</v>
      </c>
      <c r="M63" s="276">
        <v>331.86304999999999</v>
      </c>
    </row>
    <row r="64" spans="1:13">
      <c r="A64" s="267">
        <v>54</v>
      </c>
      <c r="B64" s="276" t="s">
        <v>62</v>
      </c>
      <c r="C64" s="277">
        <v>51.5</v>
      </c>
      <c r="D64" s="278">
        <v>51.683333333333337</v>
      </c>
      <c r="E64" s="278">
        <v>50.366666666666674</v>
      </c>
      <c r="F64" s="278">
        <v>49.233333333333334</v>
      </c>
      <c r="G64" s="278">
        <v>47.916666666666671</v>
      </c>
      <c r="H64" s="278">
        <v>52.816666666666677</v>
      </c>
      <c r="I64" s="278">
        <v>54.13333333333334</v>
      </c>
      <c r="J64" s="278">
        <v>55.26666666666668</v>
      </c>
      <c r="K64" s="276">
        <v>53</v>
      </c>
      <c r="L64" s="276">
        <v>50.55</v>
      </c>
      <c r="M64" s="276">
        <v>28.420670000000001</v>
      </c>
    </row>
    <row r="65" spans="1:13">
      <c r="A65" s="267">
        <v>55</v>
      </c>
      <c r="B65" s="276" t="s">
        <v>312</v>
      </c>
      <c r="C65" s="277">
        <v>1664.1</v>
      </c>
      <c r="D65" s="278">
        <v>1653.3</v>
      </c>
      <c r="E65" s="278">
        <v>1633.6</v>
      </c>
      <c r="F65" s="278">
        <v>1603.1</v>
      </c>
      <c r="G65" s="278">
        <v>1583.3999999999999</v>
      </c>
      <c r="H65" s="278">
        <v>1683.8</v>
      </c>
      <c r="I65" s="278">
        <v>1703.5000000000002</v>
      </c>
      <c r="J65" s="278">
        <v>1734</v>
      </c>
      <c r="K65" s="276">
        <v>1673</v>
      </c>
      <c r="L65" s="276">
        <v>1622.8</v>
      </c>
      <c r="M65" s="276">
        <v>0.69108000000000003</v>
      </c>
    </row>
    <row r="66" spans="1:13">
      <c r="A66" s="267">
        <v>56</v>
      </c>
      <c r="B66" s="276" t="s">
        <v>63</v>
      </c>
      <c r="C66" s="277">
        <v>1610.45</v>
      </c>
      <c r="D66" s="278">
        <v>1609.8666666666668</v>
      </c>
      <c r="E66" s="278">
        <v>1593.7333333333336</v>
      </c>
      <c r="F66" s="278">
        <v>1577.0166666666669</v>
      </c>
      <c r="G66" s="278">
        <v>1560.8833333333337</v>
      </c>
      <c r="H66" s="278">
        <v>1626.5833333333335</v>
      </c>
      <c r="I66" s="278">
        <v>1642.7166666666667</v>
      </c>
      <c r="J66" s="278">
        <v>1659.4333333333334</v>
      </c>
      <c r="K66" s="276">
        <v>1626</v>
      </c>
      <c r="L66" s="276">
        <v>1593.15</v>
      </c>
      <c r="M66" s="276">
        <v>6.2655000000000003</v>
      </c>
    </row>
    <row r="67" spans="1:13">
      <c r="A67" s="267">
        <v>57</v>
      </c>
      <c r="B67" s="276" t="s">
        <v>320</v>
      </c>
      <c r="C67" s="277">
        <v>5341.3</v>
      </c>
      <c r="D67" s="278">
        <v>5289.2333333333336</v>
      </c>
      <c r="E67" s="278">
        <v>5214.5166666666673</v>
      </c>
      <c r="F67" s="278">
        <v>5087.7333333333336</v>
      </c>
      <c r="G67" s="278">
        <v>5013.0166666666673</v>
      </c>
      <c r="H67" s="278">
        <v>5416.0166666666673</v>
      </c>
      <c r="I67" s="278">
        <v>5490.7333333333345</v>
      </c>
      <c r="J67" s="278">
        <v>5617.5166666666673</v>
      </c>
      <c r="K67" s="276">
        <v>5363.95</v>
      </c>
      <c r="L67" s="276">
        <v>5162.45</v>
      </c>
      <c r="M67" s="276">
        <v>0.4123</v>
      </c>
    </row>
    <row r="68" spans="1:13">
      <c r="A68" s="267">
        <v>58</v>
      </c>
      <c r="B68" s="276" t="s">
        <v>234</v>
      </c>
      <c r="C68" s="277">
        <v>1336.55</v>
      </c>
      <c r="D68" s="278">
        <v>1342.8500000000001</v>
      </c>
      <c r="E68" s="278">
        <v>1325.7000000000003</v>
      </c>
      <c r="F68" s="278">
        <v>1314.8500000000001</v>
      </c>
      <c r="G68" s="278">
        <v>1297.7000000000003</v>
      </c>
      <c r="H68" s="278">
        <v>1353.7000000000003</v>
      </c>
      <c r="I68" s="278">
        <v>1370.8500000000004</v>
      </c>
      <c r="J68" s="278">
        <v>1381.7000000000003</v>
      </c>
      <c r="K68" s="276">
        <v>1360</v>
      </c>
      <c r="L68" s="276">
        <v>1332</v>
      </c>
      <c r="M68" s="276">
        <v>0.77932999999999997</v>
      </c>
    </row>
    <row r="69" spans="1:13">
      <c r="A69" s="267">
        <v>59</v>
      </c>
      <c r="B69" s="276" t="s">
        <v>321</v>
      </c>
      <c r="C69" s="277">
        <v>341</v>
      </c>
      <c r="D69" s="278">
        <v>340.45</v>
      </c>
      <c r="E69" s="278">
        <v>338.84999999999997</v>
      </c>
      <c r="F69" s="278">
        <v>336.7</v>
      </c>
      <c r="G69" s="278">
        <v>335.09999999999997</v>
      </c>
      <c r="H69" s="278">
        <v>342.59999999999997</v>
      </c>
      <c r="I69" s="278">
        <v>344.2</v>
      </c>
      <c r="J69" s="278">
        <v>346.34999999999997</v>
      </c>
      <c r="K69" s="276">
        <v>342.05</v>
      </c>
      <c r="L69" s="276">
        <v>338.3</v>
      </c>
      <c r="M69" s="276">
        <v>2.1548799999999999</v>
      </c>
    </row>
    <row r="70" spans="1:13">
      <c r="A70" s="267">
        <v>60</v>
      </c>
      <c r="B70" s="276" t="s">
        <v>65</v>
      </c>
      <c r="C70" s="277">
        <v>118.1</v>
      </c>
      <c r="D70" s="278">
        <v>118.71666666666665</v>
      </c>
      <c r="E70" s="278">
        <v>116.73333333333331</v>
      </c>
      <c r="F70" s="278">
        <v>115.36666666666665</v>
      </c>
      <c r="G70" s="278">
        <v>113.3833333333333</v>
      </c>
      <c r="H70" s="278">
        <v>120.08333333333331</v>
      </c>
      <c r="I70" s="278">
        <v>122.06666666666666</v>
      </c>
      <c r="J70" s="278">
        <v>123.43333333333332</v>
      </c>
      <c r="K70" s="276">
        <v>120.7</v>
      </c>
      <c r="L70" s="276">
        <v>117.35</v>
      </c>
      <c r="M70" s="276">
        <v>129.08375000000001</v>
      </c>
    </row>
    <row r="71" spans="1:13">
      <c r="A71" s="267">
        <v>61</v>
      </c>
      <c r="B71" s="276" t="s">
        <v>313</v>
      </c>
      <c r="C71" s="277">
        <v>799.9</v>
      </c>
      <c r="D71" s="278">
        <v>794.80000000000007</v>
      </c>
      <c r="E71" s="278">
        <v>777.60000000000014</v>
      </c>
      <c r="F71" s="278">
        <v>755.30000000000007</v>
      </c>
      <c r="G71" s="278">
        <v>738.10000000000014</v>
      </c>
      <c r="H71" s="278">
        <v>817.10000000000014</v>
      </c>
      <c r="I71" s="278">
        <v>834.30000000000018</v>
      </c>
      <c r="J71" s="278">
        <v>856.60000000000014</v>
      </c>
      <c r="K71" s="276">
        <v>812</v>
      </c>
      <c r="L71" s="276">
        <v>772.5</v>
      </c>
      <c r="M71" s="276">
        <v>10.38646</v>
      </c>
    </row>
    <row r="72" spans="1:13">
      <c r="A72" s="267">
        <v>62</v>
      </c>
      <c r="B72" s="276" t="s">
        <v>66</v>
      </c>
      <c r="C72" s="277">
        <v>689.75</v>
      </c>
      <c r="D72" s="278">
        <v>688.0333333333333</v>
      </c>
      <c r="E72" s="278">
        <v>683.96666666666658</v>
      </c>
      <c r="F72" s="278">
        <v>678.18333333333328</v>
      </c>
      <c r="G72" s="278">
        <v>674.11666666666656</v>
      </c>
      <c r="H72" s="278">
        <v>693.81666666666661</v>
      </c>
      <c r="I72" s="278">
        <v>697.88333333333321</v>
      </c>
      <c r="J72" s="278">
        <v>703.66666666666663</v>
      </c>
      <c r="K72" s="276">
        <v>692.1</v>
      </c>
      <c r="L72" s="276">
        <v>682.25</v>
      </c>
      <c r="M72" s="276">
        <v>6.9293500000000003</v>
      </c>
    </row>
    <row r="73" spans="1:13">
      <c r="A73" s="267">
        <v>63</v>
      </c>
      <c r="B73" s="276" t="s">
        <v>67</v>
      </c>
      <c r="C73" s="277">
        <v>556.70000000000005</v>
      </c>
      <c r="D73" s="278">
        <v>558.23333333333335</v>
      </c>
      <c r="E73" s="278">
        <v>549.2166666666667</v>
      </c>
      <c r="F73" s="278">
        <v>541.73333333333335</v>
      </c>
      <c r="G73" s="278">
        <v>532.7166666666667</v>
      </c>
      <c r="H73" s="278">
        <v>565.7166666666667</v>
      </c>
      <c r="I73" s="278">
        <v>574.73333333333335</v>
      </c>
      <c r="J73" s="278">
        <v>582.2166666666667</v>
      </c>
      <c r="K73" s="276">
        <v>567.25</v>
      </c>
      <c r="L73" s="276">
        <v>550.75</v>
      </c>
      <c r="M73" s="276">
        <v>32.793460000000003</v>
      </c>
    </row>
    <row r="74" spans="1:13">
      <c r="A74" s="267">
        <v>64</v>
      </c>
      <c r="B74" s="276" t="s">
        <v>1045</v>
      </c>
      <c r="C74" s="277">
        <v>9380.9500000000007</v>
      </c>
      <c r="D74" s="278">
        <v>9401.9833333333336</v>
      </c>
      <c r="E74" s="278">
        <v>9309.9666666666672</v>
      </c>
      <c r="F74" s="278">
        <v>9238.9833333333336</v>
      </c>
      <c r="G74" s="278">
        <v>9146.9666666666672</v>
      </c>
      <c r="H74" s="278">
        <v>9472.9666666666672</v>
      </c>
      <c r="I74" s="278">
        <v>9564.9833333333336</v>
      </c>
      <c r="J74" s="278">
        <v>9635.9666666666672</v>
      </c>
      <c r="K74" s="276">
        <v>9494</v>
      </c>
      <c r="L74" s="276">
        <v>9331</v>
      </c>
      <c r="M74" s="276">
        <v>1.4749999999999999E-2</v>
      </c>
    </row>
    <row r="75" spans="1:13">
      <c r="A75" s="267">
        <v>65</v>
      </c>
      <c r="B75" s="276" t="s">
        <v>69</v>
      </c>
      <c r="C75" s="277">
        <v>516.20000000000005</v>
      </c>
      <c r="D75" s="278">
        <v>512.36666666666667</v>
      </c>
      <c r="E75" s="278">
        <v>505.93333333333339</v>
      </c>
      <c r="F75" s="278">
        <v>495.66666666666674</v>
      </c>
      <c r="G75" s="278">
        <v>489.23333333333346</v>
      </c>
      <c r="H75" s="278">
        <v>522.63333333333333</v>
      </c>
      <c r="I75" s="278">
        <v>529.06666666666649</v>
      </c>
      <c r="J75" s="278">
        <v>539.33333333333326</v>
      </c>
      <c r="K75" s="276">
        <v>518.79999999999995</v>
      </c>
      <c r="L75" s="276">
        <v>502.1</v>
      </c>
      <c r="M75" s="276">
        <v>173.81441000000001</v>
      </c>
    </row>
    <row r="76" spans="1:13" s="16" customFormat="1">
      <c r="A76" s="267">
        <v>66</v>
      </c>
      <c r="B76" s="276" t="s">
        <v>70</v>
      </c>
      <c r="C76" s="277">
        <v>36.35</v>
      </c>
      <c r="D76" s="278">
        <v>36.466666666666669</v>
      </c>
      <c r="E76" s="278">
        <v>35.983333333333334</v>
      </c>
      <c r="F76" s="278">
        <v>35.616666666666667</v>
      </c>
      <c r="G76" s="278">
        <v>35.133333333333333</v>
      </c>
      <c r="H76" s="278">
        <v>36.833333333333336</v>
      </c>
      <c r="I76" s="278">
        <v>37.31666666666667</v>
      </c>
      <c r="J76" s="278">
        <v>37.683333333333337</v>
      </c>
      <c r="K76" s="276">
        <v>36.950000000000003</v>
      </c>
      <c r="L76" s="276">
        <v>36.1</v>
      </c>
      <c r="M76" s="276">
        <v>316.31031999999999</v>
      </c>
    </row>
    <row r="77" spans="1:13" s="16" customFormat="1">
      <c r="A77" s="267">
        <v>67</v>
      </c>
      <c r="B77" s="276" t="s">
        <v>71</v>
      </c>
      <c r="C77" s="277">
        <v>460</v>
      </c>
      <c r="D77" s="278">
        <v>459.3</v>
      </c>
      <c r="E77" s="278">
        <v>456.1</v>
      </c>
      <c r="F77" s="278">
        <v>452.2</v>
      </c>
      <c r="G77" s="278">
        <v>449</v>
      </c>
      <c r="H77" s="278">
        <v>463.20000000000005</v>
      </c>
      <c r="I77" s="278">
        <v>466.4</v>
      </c>
      <c r="J77" s="278">
        <v>470.30000000000007</v>
      </c>
      <c r="K77" s="276">
        <v>462.5</v>
      </c>
      <c r="L77" s="276">
        <v>455.4</v>
      </c>
      <c r="M77" s="276">
        <v>30.744589999999999</v>
      </c>
    </row>
    <row r="78" spans="1:13" s="16" customFormat="1">
      <c r="A78" s="267">
        <v>68</v>
      </c>
      <c r="B78" s="276" t="s">
        <v>322</v>
      </c>
      <c r="C78" s="277">
        <v>728.1</v>
      </c>
      <c r="D78" s="278">
        <v>729.7833333333333</v>
      </c>
      <c r="E78" s="278">
        <v>720.66666666666663</v>
      </c>
      <c r="F78" s="278">
        <v>713.23333333333335</v>
      </c>
      <c r="G78" s="278">
        <v>704.11666666666667</v>
      </c>
      <c r="H78" s="278">
        <v>737.21666666666658</v>
      </c>
      <c r="I78" s="278">
        <v>746.33333333333337</v>
      </c>
      <c r="J78" s="278">
        <v>753.76666666666654</v>
      </c>
      <c r="K78" s="276">
        <v>738.9</v>
      </c>
      <c r="L78" s="276">
        <v>722.35</v>
      </c>
      <c r="M78" s="276">
        <v>1.07142</v>
      </c>
    </row>
    <row r="79" spans="1:13" s="16" customFormat="1">
      <c r="A79" s="267">
        <v>69</v>
      </c>
      <c r="B79" s="276" t="s">
        <v>324</v>
      </c>
      <c r="C79" s="277">
        <v>177.35</v>
      </c>
      <c r="D79" s="278">
        <v>177.78333333333333</v>
      </c>
      <c r="E79" s="278">
        <v>174.56666666666666</v>
      </c>
      <c r="F79" s="278">
        <v>171.78333333333333</v>
      </c>
      <c r="G79" s="278">
        <v>168.56666666666666</v>
      </c>
      <c r="H79" s="278">
        <v>180.56666666666666</v>
      </c>
      <c r="I79" s="278">
        <v>183.7833333333333</v>
      </c>
      <c r="J79" s="278">
        <v>186.56666666666666</v>
      </c>
      <c r="K79" s="276">
        <v>181</v>
      </c>
      <c r="L79" s="276">
        <v>175</v>
      </c>
      <c r="M79" s="276">
        <v>4.3555200000000003</v>
      </c>
    </row>
    <row r="80" spans="1:13" s="16" customFormat="1">
      <c r="A80" s="267">
        <v>70</v>
      </c>
      <c r="B80" s="276" t="s">
        <v>325</v>
      </c>
      <c r="C80" s="277">
        <v>3898.9</v>
      </c>
      <c r="D80" s="278">
        <v>3904.3333333333335</v>
      </c>
      <c r="E80" s="278">
        <v>3855.0166666666669</v>
      </c>
      <c r="F80" s="278">
        <v>3811.1333333333332</v>
      </c>
      <c r="G80" s="278">
        <v>3761.8166666666666</v>
      </c>
      <c r="H80" s="278">
        <v>3948.2166666666672</v>
      </c>
      <c r="I80" s="278">
        <v>3997.5333333333338</v>
      </c>
      <c r="J80" s="278">
        <v>4041.4166666666674</v>
      </c>
      <c r="K80" s="276">
        <v>3953.65</v>
      </c>
      <c r="L80" s="276">
        <v>3860.45</v>
      </c>
      <c r="M80" s="276">
        <v>0.10452</v>
      </c>
    </row>
    <row r="81" spans="1:13" s="16" customFormat="1">
      <c r="A81" s="267">
        <v>71</v>
      </c>
      <c r="B81" s="276" t="s">
        <v>326</v>
      </c>
      <c r="C81" s="277">
        <v>782.6</v>
      </c>
      <c r="D81" s="278">
        <v>782.13333333333333</v>
      </c>
      <c r="E81" s="278">
        <v>775.4666666666667</v>
      </c>
      <c r="F81" s="278">
        <v>768.33333333333337</v>
      </c>
      <c r="G81" s="278">
        <v>761.66666666666674</v>
      </c>
      <c r="H81" s="278">
        <v>789.26666666666665</v>
      </c>
      <c r="I81" s="278">
        <v>795.93333333333339</v>
      </c>
      <c r="J81" s="278">
        <v>803.06666666666661</v>
      </c>
      <c r="K81" s="276">
        <v>788.8</v>
      </c>
      <c r="L81" s="276">
        <v>775</v>
      </c>
      <c r="M81" s="276">
        <v>0.51783999999999997</v>
      </c>
    </row>
    <row r="82" spans="1:13" s="16" customFormat="1">
      <c r="A82" s="267">
        <v>72</v>
      </c>
      <c r="B82" s="276" t="s">
        <v>327</v>
      </c>
      <c r="C82" s="277">
        <v>78.650000000000006</v>
      </c>
      <c r="D82" s="278">
        <v>77.483333333333334</v>
      </c>
      <c r="E82" s="278">
        <v>74.366666666666674</v>
      </c>
      <c r="F82" s="278">
        <v>70.083333333333343</v>
      </c>
      <c r="G82" s="278">
        <v>66.966666666666683</v>
      </c>
      <c r="H82" s="278">
        <v>81.766666666666666</v>
      </c>
      <c r="I82" s="278">
        <v>84.883333333333312</v>
      </c>
      <c r="J82" s="278">
        <v>89.166666666666657</v>
      </c>
      <c r="K82" s="276">
        <v>80.599999999999994</v>
      </c>
      <c r="L82" s="276">
        <v>73.2</v>
      </c>
      <c r="M82" s="276">
        <v>115.94338999999999</v>
      </c>
    </row>
    <row r="83" spans="1:13" s="16" customFormat="1">
      <c r="A83" s="267">
        <v>73</v>
      </c>
      <c r="B83" s="276" t="s">
        <v>72</v>
      </c>
      <c r="C83" s="277">
        <v>13324.15</v>
      </c>
      <c r="D83" s="278">
        <v>13379.733333333332</v>
      </c>
      <c r="E83" s="278">
        <v>13199.416666666664</v>
      </c>
      <c r="F83" s="278">
        <v>13074.683333333332</v>
      </c>
      <c r="G83" s="278">
        <v>12894.366666666665</v>
      </c>
      <c r="H83" s="278">
        <v>13504.466666666664</v>
      </c>
      <c r="I83" s="278">
        <v>13684.783333333333</v>
      </c>
      <c r="J83" s="278">
        <v>13809.516666666663</v>
      </c>
      <c r="K83" s="276">
        <v>13560.05</v>
      </c>
      <c r="L83" s="276">
        <v>13255</v>
      </c>
      <c r="M83" s="276">
        <v>1.08504</v>
      </c>
    </row>
    <row r="84" spans="1:13" s="16" customFormat="1">
      <c r="A84" s="267">
        <v>74</v>
      </c>
      <c r="B84" s="276" t="s">
        <v>74</v>
      </c>
      <c r="C84" s="277">
        <v>399.6</v>
      </c>
      <c r="D84" s="278">
        <v>401.2833333333333</v>
      </c>
      <c r="E84" s="278">
        <v>396.61666666666662</v>
      </c>
      <c r="F84" s="278">
        <v>393.63333333333333</v>
      </c>
      <c r="G84" s="278">
        <v>388.96666666666664</v>
      </c>
      <c r="H84" s="278">
        <v>404.26666666666659</v>
      </c>
      <c r="I84" s="278">
        <v>408.93333333333334</v>
      </c>
      <c r="J84" s="278">
        <v>411.91666666666657</v>
      </c>
      <c r="K84" s="276">
        <v>405.95</v>
      </c>
      <c r="L84" s="276">
        <v>398.3</v>
      </c>
      <c r="M84" s="276">
        <v>71.034909999999996</v>
      </c>
    </row>
    <row r="85" spans="1:13" s="16" customFormat="1">
      <c r="A85" s="267">
        <v>75</v>
      </c>
      <c r="B85" s="276" t="s">
        <v>328</v>
      </c>
      <c r="C85" s="277">
        <v>241.25</v>
      </c>
      <c r="D85" s="278">
        <v>240.5</v>
      </c>
      <c r="E85" s="278">
        <v>237</v>
      </c>
      <c r="F85" s="278">
        <v>232.75</v>
      </c>
      <c r="G85" s="278">
        <v>229.25</v>
      </c>
      <c r="H85" s="278">
        <v>244.75</v>
      </c>
      <c r="I85" s="278">
        <v>248.25</v>
      </c>
      <c r="J85" s="278">
        <v>252.5</v>
      </c>
      <c r="K85" s="276">
        <v>244</v>
      </c>
      <c r="L85" s="276">
        <v>236.25</v>
      </c>
      <c r="M85" s="276">
        <v>5.1048</v>
      </c>
    </row>
    <row r="86" spans="1:13" s="16" customFormat="1">
      <c r="A86" s="267">
        <v>76</v>
      </c>
      <c r="B86" s="276" t="s">
        <v>75</v>
      </c>
      <c r="C86" s="277">
        <v>3752.6</v>
      </c>
      <c r="D86" s="278">
        <v>3761.2000000000003</v>
      </c>
      <c r="E86" s="278">
        <v>3736.4000000000005</v>
      </c>
      <c r="F86" s="278">
        <v>3720.2000000000003</v>
      </c>
      <c r="G86" s="278">
        <v>3695.4000000000005</v>
      </c>
      <c r="H86" s="278">
        <v>3777.4000000000005</v>
      </c>
      <c r="I86" s="278">
        <v>3802.2000000000007</v>
      </c>
      <c r="J86" s="278">
        <v>3818.4000000000005</v>
      </c>
      <c r="K86" s="276">
        <v>3786</v>
      </c>
      <c r="L86" s="276">
        <v>3745</v>
      </c>
      <c r="M86" s="276">
        <v>4.6618300000000001</v>
      </c>
    </row>
    <row r="87" spans="1:13" s="16" customFormat="1">
      <c r="A87" s="267">
        <v>77</v>
      </c>
      <c r="B87" s="276" t="s">
        <v>314</v>
      </c>
      <c r="C87" s="277">
        <v>624.15</v>
      </c>
      <c r="D87" s="278">
        <v>626.0333333333333</v>
      </c>
      <c r="E87" s="278">
        <v>617.11666666666656</v>
      </c>
      <c r="F87" s="278">
        <v>610.08333333333326</v>
      </c>
      <c r="G87" s="278">
        <v>601.16666666666652</v>
      </c>
      <c r="H87" s="278">
        <v>633.06666666666661</v>
      </c>
      <c r="I87" s="278">
        <v>641.98333333333335</v>
      </c>
      <c r="J87" s="278">
        <v>649.01666666666665</v>
      </c>
      <c r="K87" s="276">
        <v>634.95000000000005</v>
      </c>
      <c r="L87" s="276">
        <v>619</v>
      </c>
      <c r="M87" s="276">
        <v>4.3051899999999996</v>
      </c>
    </row>
    <row r="88" spans="1:13" s="16" customFormat="1">
      <c r="A88" s="267">
        <v>78</v>
      </c>
      <c r="B88" s="276" t="s">
        <v>323</v>
      </c>
      <c r="C88" s="277">
        <v>203.2</v>
      </c>
      <c r="D88" s="278">
        <v>202.53333333333333</v>
      </c>
      <c r="E88" s="278">
        <v>199.16666666666666</v>
      </c>
      <c r="F88" s="278">
        <v>195.13333333333333</v>
      </c>
      <c r="G88" s="278">
        <v>191.76666666666665</v>
      </c>
      <c r="H88" s="278">
        <v>206.56666666666666</v>
      </c>
      <c r="I88" s="278">
        <v>209.93333333333334</v>
      </c>
      <c r="J88" s="278">
        <v>213.96666666666667</v>
      </c>
      <c r="K88" s="276">
        <v>205.9</v>
      </c>
      <c r="L88" s="276">
        <v>198.5</v>
      </c>
      <c r="M88" s="276">
        <v>11.34431</v>
      </c>
    </row>
    <row r="89" spans="1:13" s="16" customFormat="1">
      <c r="A89" s="267">
        <v>79</v>
      </c>
      <c r="B89" s="276" t="s">
        <v>76</v>
      </c>
      <c r="C89" s="277">
        <v>469</v>
      </c>
      <c r="D89" s="278">
        <v>469.25</v>
      </c>
      <c r="E89" s="278">
        <v>465.65</v>
      </c>
      <c r="F89" s="278">
        <v>462.29999999999995</v>
      </c>
      <c r="G89" s="278">
        <v>458.69999999999993</v>
      </c>
      <c r="H89" s="278">
        <v>472.6</v>
      </c>
      <c r="I89" s="278">
        <v>476.20000000000005</v>
      </c>
      <c r="J89" s="278">
        <v>479.55000000000007</v>
      </c>
      <c r="K89" s="276">
        <v>472.85</v>
      </c>
      <c r="L89" s="276">
        <v>465.9</v>
      </c>
      <c r="M89" s="276">
        <v>26.30386</v>
      </c>
    </row>
    <row r="90" spans="1:13" s="16" customFormat="1">
      <c r="A90" s="267">
        <v>80</v>
      </c>
      <c r="B90" s="276" t="s">
        <v>77</v>
      </c>
      <c r="C90" s="277">
        <v>119.95</v>
      </c>
      <c r="D90" s="278">
        <v>121.46666666666665</v>
      </c>
      <c r="E90" s="278">
        <v>117.08333333333331</v>
      </c>
      <c r="F90" s="278">
        <v>114.21666666666665</v>
      </c>
      <c r="G90" s="278">
        <v>109.83333333333331</v>
      </c>
      <c r="H90" s="278">
        <v>124.33333333333331</v>
      </c>
      <c r="I90" s="278">
        <v>128.71666666666667</v>
      </c>
      <c r="J90" s="278">
        <v>131.58333333333331</v>
      </c>
      <c r="K90" s="276">
        <v>125.85</v>
      </c>
      <c r="L90" s="276">
        <v>118.6</v>
      </c>
      <c r="M90" s="276">
        <v>390.64487000000003</v>
      </c>
    </row>
    <row r="91" spans="1:13" s="16" customFormat="1">
      <c r="A91" s="267">
        <v>81</v>
      </c>
      <c r="B91" s="276" t="s">
        <v>332</v>
      </c>
      <c r="C91" s="277">
        <v>477.4</v>
      </c>
      <c r="D91" s="278">
        <v>481.73333333333335</v>
      </c>
      <c r="E91" s="278">
        <v>470.66666666666669</v>
      </c>
      <c r="F91" s="278">
        <v>463.93333333333334</v>
      </c>
      <c r="G91" s="278">
        <v>452.86666666666667</v>
      </c>
      <c r="H91" s="278">
        <v>488.4666666666667</v>
      </c>
      <c r="I91" s="278">
        <v>499.5333333333333</v>
      </c>
      <c r="J91" s="278">
        <v>506.26666666666671</v>
      </c>
      <c r="K91" s="276">
        <v>492.8</v>
      </c>
      <c r="L91" s="276">
        <v>475</v>
      </c>
      <c r="M91" s="276">
        <v>5.4037300000000004</v>
      </c>
    </row>
    <row r="92" spans="1:13" s="16" customFormat="1">
      <c r="A92" s="267">
        <v>82</v>
      </c>
      <c r="B92" s="276" t="s">
        <v>333</v>
      </c>
      <c r="C92" s="277">
        <v>514.1</v>
      </c>
      <c r="D92" s="278">
        <v>514.81666666666661</v>
      </c>
      <c r="E92" s="278">
        <v>509.38333333333321</v>
      </c>
      <c r="F92" s="278">
        <v>504.66666666666663</v>
      </c>
      <c r="G92" s="278">
        <v>499.23333333333323</v>
      </c>
      <c r="H92" s="278">
        <v>519.53333333333319</v>
      </c>
      <c r="I92" s="278">
        <v>524.96666666666658</v>
      </c>
      <c r="J92" s="278">
        <v>529.68333333333317</v>
      </c>
      <c r="K92" s="276">
        <v>520.25</v>
      </c>
      <c r="L92" s="276">
        <v>510.1</v>
      </c>
      <c r="M92" s="276">
        <v>2.3335599999999999</v>
      </c>
    </row>
    <row r="93" spans="1:13" s="16" customFormat="1">
      <c r="A93" s="267">
        <v>83</v>
      </c>
      <c r="B93" s="276" t="s">
        <v>335</v>
      </c>
      <c r="C93" s="277">
        <v>378.2</v>
      </c>
      <c r="D93" s="278">
        <v>381.26666666666671</v>
      </c>
      <c r="E93" s="278">
        <v>373.53333333333342</v>
      </c>
      <c r="F93" s="278">
        <v>368.86666666666673</v>
      </c>
      <c r="G93" s="278">
        <v>361.13333333333344</v>
      </c>
      <c r="H93" s="278">
        <v>385.93333333333339</v>
      </c>
      <c r="I93" s="278">
        <v>393.66666666666663</v>
      </c>
      <c r="J93" s="278">
        <v>398.33333333333337</v>
      </c>
      <c r="K93" s="276">
        <v>389</v>
      </c>
      <c r="L93" s="276">
        <v>376.6</v>
      </c>
      <c r="M93" s="276">
        <v>0.94616999999999996</v>
      </c>
    </row>
    <row r="94" spans="1:13" s="16" customFormat="1">
      <c r="A94" s="267">
        <v>84</v>
      </c>
      <c r="B94" s="276" t="s">
        <v>329</v>
      </c>
      <c r="C94" s="277">
        <v>531.79999999999995</v>
      </c>
      <c r="D94" s="278">
        <v>535.26666666666665</v>
      </c>
      <c r="E94" s="278">
        <v>521.5333333333333</v>
      </c>
      <c r="F94" s="278">
        <v>511.26666666666665</v>
      </c>
      <c r="G94" s="278">
        <v>497.5333333333333</v>
      </c>
      <c r="H94" s="278">
        <v>545.5333333333333</v>
      </c>
      <c r="I94" s="278">
        <v>559.26666666666665</v>
      </c>
      <c r="J94" s="278">
        <v>569.5333333333333</v>
      </c>
      <c r="K94" s="276">
        <v>549</v>
      </c>
      <c r="L94" s="276">
        <v>525</v>
      </c>
      <c r="M94" s="276">
        <v>1.4140299999999999</v>
      </c>
    </row>
    <row r="95" spans="1:13" s="16" customFormat="1">
      <c r="A95" s="267">
        <v>85</v>
      </c>
      <c r="B95" s="276" t="s">
        <v>78</v>
      </c>
      <c r="C95" s="277">
        <v>126.3</v>
      </c>
      <c r="D95" s="278">
        <v>126.73333333333335</v>
      </c>
      <c r="E95" s="278">
        <v>125.4666666666667</v>
      </c>
      <c r="F95" s="278">
        <v>124.63333333333335</v>
      </c>
      <c r="G95" s="278">
        <v>123.3666666666667</v>
      </c>
      <c r="H95" s="278">
        <v>127.56666666666669</v>
      </c>
      <c r="I95" s="278">
        <v>128.83333333333334</v>
      </c>
      <c r="J95" s="278">
        <v>129.66666666666669</v>
      </c>
      <c r="K95" s="276">
        <v>128</v>
      </c>
      <c r="L95" s="276">
        <v>125.9</v>
      </c>
      <c r="M95" s="276">
        <v>12.813969999999999</v>
      </c>
    </row>
    <row r="96" spans="1:13" s="16" customFormat="1">
      <c r="A96" s="267">
        <v>86</v>
      </c>
      <c r="B96" s="276" t="s">
        <v>330</v>
      </c>
      <c r="C96" s="277">
        <v>267.25</v>
      </c>
      <c r="D96" s="278">
        <v>265.23333333333335</v>
      </c>
      <c r="E96" s="278">
        <v>262.01666666666671</v>
      </c>
      <c r="F96" s="278">
        <v>256.78333333333336</v>
      </c>
      <c r="G96" s="278">
        <v>253.56666666666672</v>
      </c>
      <c r="H96" s="278">
        <v>270.4666666666667</v>
      </c>
      <c r="I96" s="278">
        <v>273.68333333333339</v>
      </c>
      <c r="J96" s="278">
        <v>278.91666666666669</v>
      </c>
      <c r="K96" s="276">
        <v>268.45</v>
      </c>
      <c r="L96" s="276">
        <v>260</v>
      </c>
      <c r="M96" s="276">
        <v>2.4851800000000002</v>
      </c>
    </row>
    <row r="97" spans="1:13" s="16" customFormat="1">
      <c r="A97" s="267">
        <v>87</v>
      </c>
      <c r="B97" s="276" t="s">
        <v>338</v>
      </c>
      <c r="C97" s="277">
        <v>516.95000000000005</v>
      </c>
      <c r="D97" s="278">
        <v>517.23333333333335</v>
      </c>
      <c r="E97" s="278">
        <v>512.4666666666667</v>
      </c>
      <c r="F97" s="278">
        <v>507.98333333333335</v>
      </c>
      <c r="G97" s="278">
        <v>503.2166666666667</v>
      </c>
      <c r="H97" s="278">
        <v>521.7166666666667</v>
      </c>
      <c r="I97" s="278">
        <v>526.48333333333335</v>
      </c>
      <c r="J97" s="278">
        <v>530.9666666666667</v>
      </c>
      <c r="K97" s="276">
        <v>522</v>
      </c>
      <c r="L97" s="276">
        <v>512.75</v>
      </c>
      <c r="M97" s="276">
        <v>8.0074199999999998</v>
      </c>
    </row>
    <row r="98" spans="1:13" s="16" customFormat="1">
      <c r="A98" s="267">
        <v>88</v>
      </c>
      <c r="B98" s="276" t="s">
        <v>336</v>
      </c>
      <c r="C98" s="277">
        <v>1139.3499999999999</v>
      </c>
      <c r="D98" s="278">
        <v>1145.9833333333333</v>
      </c>
      <c r="E98" s="278">
        <v>1100.1666666666667</v>
      </c>
      <c r="F98" s="278">
        <v>1060.9833333333333</v>
      </c>
      <c r="G98" s="278">
        <v>1015.1666666666667</v>
      </c>
      <c r="H98" s="278">
        <v>1185.1666666666667</v>
      </c>
      <c r="I98" s="278">
        <v>1230.9833333333333</v>
      </c>
      <c r="J98" s="278">
        <v>1270.1666666666667</v>
      </c>
      <c r="K98" s="276">
        <v>1191.8</v>
      </c>
      <c r="L98" s="276">
        <v>1106.8</v>
      </c>
      <c r="M98" s="276">
        <v>4.6658900000000001</v>
      </c>
    </row>
    <row r="99" spans="1:13" s="16" customFormat="1">
      <c r="A99" s="267">
        <v>89</v>
      </c>
      <c r="B99" s="276" t="s">
        <v>337</v>
      </c>
      <c r="C99" s="277">
        <v>14.5</v>
      </c>
      <c r="D99" s="278">
        <v>14.6</v>
      </c>
      <c r="E99" s="278">
        <v>14.299999999999999</v>
      </c>
      <c r="F99" s="278">
        <v>14.1</v>
      </c>
      <c r="G99" s="278">
        <v>13.799999999999999</v>
      </c>
      <c r="H99" s="278">
        <v>14.799999999999999</v>
      </c>
      <c r="I99" s="278">
        <v>15.1</v>
      </c>
      <c r="J99" s="278">
        <v>15.299999999999999</v>
      </c>
      <c r="K99" s="276">
        <v>14.9</v>
      </c>
      <c r="L99" s="276">
        <v>14.4</v>
      </c>
      <c r="M99" s="276">
        <v>73.316000000000003</v>
      </c>
    </row>
    <row r="100" spans="1:13" s="16" customFormat="1">
      <c r="A100" s="267">
        <v>90</v>
      </c>
      <c r="B100" s="276" t="s">
        <v>339</v>
      </c>
      <c r="C100" s="277">
        <v>227.2</v>
      </c>
      <c r="D100" s="278">
        <v>225.33333333333334</v>
      </c>
      <c r="E100" s="278">
        <v>220.86666666666667</v>
      </c>
      <c r="F100" s="278">
        <v>214.53333333333333</v>
      </c>
      <c r="G100" s="278">
        <v>210.06666666666666</v>
      </c>
      <c r="H100" s="278">
        <v>231.66666666666669</v>
      </c>
      <c r="I100" s="278">
        <v>236.13333333333333</v>
      </c>
      <c r="J100" s="278">
        <v>242.4666666666667</v>
      </c>
      <c r="K100" s="276">
        <v>229.8</v>
      </c>
      <c r="L100" s="276">
        <v>219</v>
      </c>
      <c r="M100" s="276">
        <v>4.10656</v>
      </c>
    </row>
    <row r="101" spans="1:13">
      <c r="A101" s="267">
        <v>91</v>
      </c>
      <c r="B101" s="276" t="s">
        <v>80</v>
      </c>
      <c r="C101" s="277">
        <v>396.65</v>
      </c>
      <c r="D101" s="278">
        <v>391.65000000000003</v>
      </c>
      <c r="E101" s="278">
        <v>384.55000000000007</v>
      </c>
      <c r="F101" s="278">
        <v>372.45000000000005</v>
      </c>
      <c r="G101" s="278">
        <v>365.35000000000008</v>
      </c>
      <c r="H101" s="278">
        <v>403.75000000000006</v>
      </c>
      <c r="I101" s="278">
        <v>410.85000000000008</v>
      </c>
      <c r="J101" s="278">
        <v>422.95000000000005</v>
      </c>
      <c r="K101" s="276">
        <v>398.75</v>
      </c>
      <c r="L101" s="276">
        <v>379.55</v>
      </c>
      <c r="M101" s="276">
        <v>22.64152</v>
      </c>
    </row>
    <row r="102" spans="1:13">
      <c r="A102" s="267">
        <v>92</v>
      </c>
      <c r="B102" s="276" t="s">
        <v>340</v>
      </c>
      <c r="C102" s="277">
        <v>3382.5</v>
      </c>
      <c r="D102" s="278">
        <v>3405.6</v>
      </c>
      <c r="E102" s="278">
        <v>3330.2</v>
      </c>
      <c r="F102" s="278">
        <v>3277.9</v>
      </c>
      <c r="G102" s="278">
        <v>3202.5</v>
      </c>
      <c r="H102" s="278">
        <v>3457.8999999999996</v>
      </c>
      <c r="I102" s="278">
        <v>3533.3</v>
      </c>
      <c r="J102" s="278">
        <v>3585.5999999999995</v>
      </c>
      <c r="K102" s="276">
        <v>3481</v>
      </c>
      <c r="L102" s="276">
        <v>3353.3</v>
      </c>
      <c r="M102" s="276">
        <v>0.13550999999999999</v>
      </c>
    </row>
    <row r="103" spans="1:13">
      <c r="A103" s="267">
        <v>93</v>
      </c>
      <c r="B103" s="276" t="s">
        <v>81</v>
      </c>
      <c r="C103" s="277">
        <v>615.20000000000005</v>
      </c>
      <c r="D103" s="278">
        <v>615.9</v>
      </c>
      <c r="E103" s="278">
        <v>612.29999999999995</v>
      </c>
      <c r="F103" s="278">
        <v>609.4</v>
      </c>
      <c r="G103" s="278">
        <v>605.79999999999995</v>
      </c>
      <c r="H103" s="278">
        <v>618.79999999999995</v>
      </c>
      <c r="I103" s="278">
        <v>622.40000000000009</v>
      </c>
      <c r="J103" s="278">
        <v>625.29999999999995</v>
      </c>
      <c r="K103" s="276">
        <v>619.5</v>
      </c>
      <c r="L103" s="276">
        <v>613</v>
      </c>
      <c r="M103" s="276">
        <v>1.6314</v>
      </c>
    </row>
    <row r="104" spans="1:13">
      <c r="A104" s="267">
        <v>94</v>
      </c>
      <c r="B104" s="276" t="s">
        <v>334</v>
      </c>
      <c r="C104" s="277">
        <v>294.14999999999998</v>
      </c>
      <c r="D104" s="278">
        <v>294.68333333333334</v>
      </c>
      <c r="E104" s="278">
        <v>292.9666666666667</v>
      </c>
      <c r="F104" s="278">
        <v>291.78333333333336</v>
      </c>
      <c r="G104" s="278">
        <v>290.06666666666672</v>
      </c>
      <c r="H104" s="278">
        <v>295.86666666666667</v>
      </c>
      <c r="I104" s="278">
        <v>297.58333333333326</v>
      </c>
      <c r="J104" s="278">
        <v>298.76666666666665</v>
      </c>
      <c r="K104" s="276">
        <v>296.39999999999998</v>
      </c>
      <c r="L104" s="276">
        <v>293.5</v>
      </c>
      <c r="M104" s="276">
        <v>2.7261500000000001</v>
      </c>
    </row>
    <row r="105" spans="1:13">
      <c r="A105" s="267">
        <v>95</v>
      </c>
      <c r="B105" s="276" t="s">
        <v>342</v>
      </c>
      <c r="C105" s="277">
        <v>229.35</v>
      </c>
      <c r="D105" s="278">
        <v>232.11666666666667</v>
      </c>
      <c r="E105" s="278">
        <v>224.73333333333335</v>
      </c>
      <c r="F105" s="278">
        <v>220.11666666666667</v>
      </c>
      <c r="G105" s="278">
        <v>212.73333333333335</v>
      </c>
      <c r="H105" s="278">
        <v>236.73333333333335</v>
      </c>
      <c r="I105" s="278">
        <v>244.11666666666667</v>
      </c>
      <c r="J105" s="278">
        <v>248.73333333333335</v>
      </c>
      <c r="K105" s="276">
        <v>239.5</v>
      </c>
      <c r="L105" s="276">
        <v>227.5</v>
      </c>
      <c r="M105" s="276">
        <v>9.9174299999999995</v>
      </c>
    </row>
    <row r="106" spans="1:13">
      <c r="A106" s="267">
        <v>96</v>
      </c>
      <c r="B106" s="276" t="s">
        <v>343</v>
      </c>
      <c r="C106" s="277">
        <v>110.75</v>
      </c>
      <c r="D106" s="278">
        <v>110.53333333333335</v>
      </c>
      <c r="E106" s="278">
        <v>108.81666666666669</v>
      </c>
      <c r="F106" s="278">
        <v>106.88333333333334</v>
      </c>
      <c r="G106" s="278">
        <v>105.16666666666669</v>
      </c>
      <c r="H106" s="278">
        <v>112.4666666666667</v>
      </c>
      <c r="I106" s="278">
        <v>114.18333333333337</v>
      </c>
      <c r="J106" s="278">
        <v>116.1166666666667</v>
      </c>
      <c r="K106" s="276">
        <v>112.25</v>
      </c>
      <c r="L106" s="276">
        <v>108.6</v>
      </c>
      <c r="M106" s="276">
        <v>15.56439</v>
      </c>
    </row>
    <row r="107" spans="1:13">
      <c r="A107" s="267">
        <v>97</v>
      </c>
      <c r="B107" s="276" t="s">
        <v>82</v>
      </c>
      <c r="C107" s="277">
        <v>377.5</v>
      </c>
      <c r="D107" s="278">
        <v>379.55</v>
      </c>
      <c r="E107" s="278">
        <v>372.85</v>
      </c>
      <c r="F107" s="278">
        <v>368.2</v>
      </c>
      <c r="G107" s="278">
        <v>361.5</v>
      </c>
      <c r="H107" s="278">
        <v>384.20000000000005</v>
      </c>
      <c r="I107" s="278">
        <v>390.9</v>
      </c>
      <c r="J107" s="278">
        <v>395.55000000000007</v>
      </c>
      <c r="K107" s="276">
        <v>386.25</v>
      </c>
      <c r="L107" s="276">
        <v>374.9</v>
      </c>
      <c r="M107" s="276">
        <v>62.079770000000003</v>
      </c>
    </row>
    <row r="108" spans="1:13">
      <c r="A108" s="267">
        <v>98</v>
      </c>
      <c r="B108" s="284" t="s">
        <v>344</v>
      </c>
      <c r="C108" s="277">
        <v>529.9</v>
      </c>
      <c r="D108" s="278">
        <v>531.38333333333333</v>
      </c>
      <c r="E108" s="278">
        <v>522.76666666666665</v>
      </c>
      <c r="F108" s="278">
        <v>515.63333333333333</v>
      </c>
      <c r="G108" s="278">
        <v>507.01666666666665</v>
      </c>
      <c r="H108" s="278">
        <v>538.51666666666665</v>
      </c>
      <c r="I108" s="278">
        <v>547.13333333333321</v>
      </c>
      <c r="J108" s="278">
        <v>554.26666666666665</v>
      </c>
      <c r="K108" s="276">
        <v>540</v>
      </c>
      <c r="L108" s="276">
        <v>524.25</v>
      </c>
      <c r="M108" s="276">
        <v>4.5420999999999996</v>
      </c>
    </row>
    <row r="109" spans="1:13">
      <c r="A109" s="267">
        <v>99</v>
      </c>
      <c r="B109" s="276" t="s">
        <v>83</v>
      </c>
      <c r="C109" s="277">
        <v>786.8</v>
      </c>
      <c r="D109" s="278">
        <v>786.48333333333323</v>
      </c>
      <c r="E109" s="278">
        <v>782.61666666666645</v>
      </c>
      <c r="F109" s="278">
        <v>778.43333333333317</v>
      </c>
      <c r="G109" s="278">
        <v>774.56666666666638</v>
      </c>
      <c r="H109" s="278">
        <v>790.66666666666652</v>
      </c>
      <c r="I109" s="278">
        <v>794.5333333333333</v>
      </c>
      <c r="J109" s="278">
        <v>798.71666666666658</v>
      </c>
      <c r="K109" s="276">
        <v>790.35</v>
      </c>
      <c r="L109" s="276">
        <v>782.3</v>
      </c>
      <c r="M109" s="276">
        <v>38.177239999999998</v>
      </c>
    </row>
    <row r="110" spans="1:13">
      <c r="A110" s="267">
        <v>100</v>
      </c>
      <c r="B110" s="276" t="s">
        <v>84</v>
      </c>
      <c r="C110" s="277">
        <v>145.5</v>
      </c>
      <c r="D110" s="278">
        <v>145</v>
      </c>
      <c r="E110" s="278">
        <v>144</v>
      </c>
      <c r="F110" s="278">
        <v>142.5</v>
      </c>
      <c r="G110" s="278">
        <v>141.5</v>
      </c>
      <c r="H110" s="278">
        <v>146.5</v>
      </c>
      <c r="I110" s="278">
        <v>147.5</v>
      </c>
      <c r="J110" s="278">
        <v>149</v>
      </c>
      <c r="K110" s="276">
        <v>146</v>
      </c>
      <c r="L110" s="276">
        <v>143.5</v>
      </c>
      <c r="M110" s="276">
        <v>161.19570999999999</v>
      </c>
    </row>
    <row r="111" spans="1:13">
      <c r="A111" s="267">
        <v>101</v>
      </c>
      <c r="B111" s="276" t="s">
        <v>345</v>
      </c>
      <c r="C111" s="277">
        <v>376.35</v>
      </c>
      <c r="D111" s="278">
        <v>373.06666666666666</v>
      </c>
      <c r="E111" s="278">
        <v>361.83333333333331</v>
      </c>
      <c r="F111" s="278">
        <v>347.31666666666666</v>
      </c>
      <c r="G111" s="278">
        <v>336.08333333333331</v>
      </c>
      <c r="H111" s="278">
        <v>387.58333333333331</v>
      </c>
      <c r="I111" s="278">
        <v>398.81666666666666</v>
      </c>
      <c r="J111" s="278">
        <v>413.33333333333331</v>
      </c>
      <c r="K111" s="276">
        <v>384.3</v>
      </c>
      <c r="L111" s="276">
        <v>358.55</v>
      </c>
      <c r="M111" s="276">
        <v>17.467300000000002</v>
      </c>
    </row>
    <row r="112" spans="1:13">
      <c r="A112" s="267">
        <v>102</v>
      </c>
      <c r="B112" s="276" t="s">
        <v>3634</v>
      </c>
      <c r="C112" s="277">
        <v>2534.1</v>
      </c>
      <c r="D112" s="278">
        <v>2530.65</v>
      </c>
      <c r="E112" s="278">
        <v>2508.4500000000003</v>
      </c>
      <c r="F112" s="278">
        <v>2482.8000000000002</v>
      </c>
      <c r="G112" s="278">
        <v>2460.6000000000004</v>
      </c>
      <c r="H112" s="278">
        <v>2556.3000000000002</v>
      </c>
      <c r="I112" s="278">
        <v>2578.5</v>
      </c>
      <c r="J112" s="278">
        <v>2604.15</v>
      </c>
      <c r="K112" s="276">
        <v>2552.85</v>
      </c>
      <c r="L112" s="276">
        <v>2505</v>
      </c>
      <c r="M112" s="276">
        <v>2.3658800000000002</v>
      </c>
    </row>
    <row r="113" spans="1:13">
      <c r="A113" s="267">
        <v>103</v>
      </c>
      <c r="B113" s="276" t="s">
        <v>85</v>
      </c>
      <c r="C113" s="277">
        <v>1611.5</v>
      </c>
      <c r="D113" s="278">
        <v>1612.3499999999997</v>
      </c>
      <c r="E113" s="278">
        <v>1597.2499999999993</v>
      </c>
      <c r="F113" s="278">
        <v>1582.9999999999995</v>
      </c>
      <c r="G113" s="278">
        <v>1567.8999999999992</v>
      </c>
      <c r="H113" s="278">
        <v>1626.5999999999995</v>
      </c>
      <c r="I113" s="278">
        <v>1641.6999999999998</v>
      </c>
      <c r="J113" s="278">
        <v>1655.9499999999996</v>
      </c>
      <c r="K113" s="276">
        <v>1627.45</v>
      </c>
      <c r="L113" s="276">
        <v>1598.1</v>
      </c>
      <c r="M113" s="276">
        <v>4.4778900000000004</v>
      </c>
    </row>
    <row r="114" spans="1:13">
      <c r="A114" s="267">
        <v>104</v>
      </c>
      <c r="B114" s="276" t="s">
        <v>86</v>
      </c>
      <c r="C114" s="277">
        <v>407.85</v>
      </c>
      <c r="D114" s="278">
        <v>410.58333333333331</v>
      </c>
      <c r="E114" s="278">
        <v>403.51666666666665</v>
      </c>
      <c r="F114" s="278">
        <v>399.18333333333334</v>
      </c>
      <c r="G114" s="278">
        <v>392.11666666666667</v>
      </c>
      <c r="H114" s="278">
        <v>414.91666666666663</v>
      </c>
      <c r="I114" s="278">
        <v>421.98333333333335</v>
      </c>
      <c r="J114" s="278">
        <v>426.31666666666661</v>
      </c>
      <c r="K114" s="276">
        <v>417.65</v>
      </c>
      <c r="L114" s="276">
        <v>406.25</v>
      </c>
      <c r="M114" s="276">
        <v>32.384099999999997</v>
      </c>
    </row>
    <row r="115" spans="1:13">
      <c r="A115" s="267">
        <v>105</v>
      </c>
      <c r="B115" s="276" t="s">
        <v>236</v>
      </c>
      <c r="C115" s="277">
        <v>799.5</v>
      </c>
      <c r="D115" s="278">
        <v>793.66666666666663</v>
      </c>
      <c r="E115" s="278">
        <v>783.83333333333326</v>
      </c>
      <c r="F115" s="278">
        <v>768.16666666666663</v>
      </c>
      <c r="G115" s="278">
        <v>758.33333333333326</v>
      </c>
      <c r="H115" s="278">
        <v>809.33333333333326</v>
      </c>
      <c r="I115" s="278">
        <v>819.16666666666652</v>
      </c>
      <c r="J115" s="278">
        <v>834.83333333333326</v>
      </c>
      <c r="K115" s="276">
        <v>803.5</v>
      </c>
      <c r="L115" s="276">
        <v>778</v>
      </c>
      <c r="M115" s="276">
        <v>5.9245599999999996</v>
      </c>
    </row>
    <row r="116" spans="1:13">
      <c r="A116" s="267">
        <v>106</v>
      </c>
      <c r="B116" s="276" t="s">
        <v>346</v>
      </c>
      <c r="C116" s="277">
        <v>782.7</v>
      </c>
      <c r="D116" s="278">
        <v>783.5333333333333</v>
      </c>
      <c r="E116" s="278">
        <v>774.51666666666665</v>
      </c>
      <c r="F116" s="278">
        <v>766.33333333333337</v>
      </c>
      <c r="G116" s="278">
        <v>757.31666666666672</v>
      </c>
      <c r="H116" s="278">
        <v>791.71666666666658</v>
      </c>
      <c r="I116" s="278">
        <v>800.73333333333323</v>
      </c>
      <c r="J116" s="278">
        <v>808.91666666666652</v>
      </c>
      <c r="K116" s="276">
        <v>792.55</v>
      </c>
      <c r="L116" s="276">
        <v>775.35</v>
      </c>
      <c r="M116" s="276">
        <v>0.34286</v>
      </c>
    </row>
    <row r="117" spans="1:13">
      <c r="A117" s="267">
        <v>107</v>
      </c>
      <c r="B117" s="276" t="s">
        <v>331</v>
      </c>
      <c r="C117" s="277">
        <v>1899.6</v>
      </c>
      <c r="D117" s="278">
        <v>1901.2666666666667</v>
      </c>
      <c r="E117" s="278">
        <v>1887.5333333333333</v>
      </c>
      <c r="F117" s="278">
        <v>1875.4666666666667</v>
      </c>
      <c r="G117" s="278">
        <v>1861.7333333333333</v>
      </c>
      <c r="H117" s="278">
        <v>1913.3333333333333</v>
      </c>
      <c r="I117" s="278">
        <v>1927.0666666666664</v>
      </c>
      <c r="J117" s="278">
        <v>1939.1333333333332</v>
      </c>
      <c r="K117" s="276">
        <v>1915</v>
      </c>
      <c r="L117" s="276">
        <v>1889.2</v>
      </c>
      <c r="M117" s="276">
        <v>0.18679000000000001</v>
      </c>
    </row>
    <row r="118" spans="1:13">
      <c r="A118" s="267">
        <v>108</v>
      </c>
      <c r="B118" s="276" t="s">
        <v>237</v>
      </c>
      <c r="C118" s="277">
        <v>362.55</v>
      </c>
      <c r="D118" s="278">
        <v>355.76666666666671</v>
      </c>
      <c r="E118" s="278">
        <v>343.43333333333339</v>
      </c>
      <c r="F118" s="278">
        <v>324.31666666666666</v>
      </c>
      <c r="G118" s="278">
        <v>311.98333333333335</v>
      </c>
      <c r="H118" s="278">
        <v>374.88333333333344</v>
      </c>
      <c r="I118" s="278">
        <v>387.21666666666681</v>
      </c>
      <c r="J118" s="278">
        <v>406.33333333333348</v>
      </c>
      <c r="K118" s="276">
        <v>368.1</v>
      </c>
      <c r="L118" s="276">
        <v>336.65</v>
      </c>
      <c r="M118" s="276">
        <v>32.603749999999998</v>
      </c>
    </row>
    <row r="119" spans="1:13">
      <c r="A119" s="267">
        <v>109</v>
      </c>
      <c r="B119" s="276" t="s">
        <v>2995</v>
      </c>
      <c r="C119" s="277">
        <v>215.65</v>
      </c>
      <c r="D119" s="278">
        <v>216.20000000000002</v>
      </c>
      <c r="E119" s="278">
        <v>213.95000000000005</v>
      </c>
      <c r="F119" s="278">
        <v>212.25000000000003</v>
      </c>
      <c r="G119" s="278">
        <v>210.00000000000006</v>
      </c>
      <c r="H119" s="278">
        <v>217.90000000000003</v>
      </c>
      <c r="I119" s="278">
        <v>220.14999999999998</v>
      </c>
      <c r="J119" s="278">
        <v>221.85000000000002</v>
      </c>
      <c r="K119" s="276">
        <v>218.45</v>
      </c>
      <c r="L119" s="276">
        <v>214.5</v>
      </c>
      <c r="M119" s="276">
        <v>2.0332300000000001</v>
      </c>
    </row>
    <row r="120" spans="1:13">
      <c r="A120" s="267">
        <v>110</v>
      </c>
      <c r="B120" s="276" t="s">
        <v>235</v>
      </c>
      <c r="C120" s="277">
        <v>188.55</v>
      </c>
      <c r="D120" s="278">
        <v>188.28333333333333</v>
      </c>
      <c r="E120" s="278">
        <v>186.76666666666665</v>
      </c>
      <c r="F120" s="278">
        <v>184.98333333333332</v>
      </c>
      <c r="G120" s="278">
        <v>183.46666666666664</v>
      </c>
      <c r="H120" s="278">
        <v>190.06666666666666</v>
      </c>
      <c r="I120" s="278">
        <v>191.58333333333337</v>
      </c>
      <c r="J120" s="278">
        <v>193.36666666666667</v>
      </c>
      <c r="K120" s="276">
        <v>189.8</v>
      </c>
      <c r="L120" s="276">
        <v>186.5</v>
      </c>
      <c r="M120" s="276">
        <v>18.97832</v>
      </c>
    </row>
    <row r="121" spans="1:13">
      <c r="A121" s="267">
        <v>111</v>
      </c>
      <c r="B121" s="276" t="s">
        <v>87</v>
      </c>
      <c r="C121" s="277">
        <v>595.1</v>
      </c>
      <c r="D121" s="278">
        <v>597.56666666666672</v>
      </c>
      <c r="E121" s="278">
        <v>589.53333333333342</v>
      </c>
      <c r="F121" s="278">
        <v>583.9666666666667</v>
      </c>
      <c r="G121" s="278">
        <v>575.93333333333339</v>
      </c>
      <c r="H121" s="278">
        <v>603.13333333333344</v>
      </c>
      <c r="I121" s="278">
        <v>611.16666666666674</v>
      </c>
      <c r="J121" s="278">
        <v>616.73333333333346</v>
      </c>
      <c r="K121" s="276">
        <v>605.6</v>
      </c>
      <c r="L121" s="276">
        <v>592</v>
      </c>
      <c r="M121" s="276">
        <v>15.30565</v>
      </c>
    </row>
    <row r="122" spans="1:13">
      <c r="A122" s="267">
        <v>112</v>
      </c>
      <c r="B122" s="276" t="s">
        <v>347</v>
      </c>
      <c r="C122" s="277">
        <v>545.35</v>
      </c>
      <c r="D122" s="278">
        <v>541.11666666666667</v>
      </c>
      <c r="E122" s="278">
        <v>532.23333333333335</v>
      </c>
      <c r="F122" s="278">
        <v>519.11666666666667</v>
      </c>
      <c r="G122" s="278">
        <v>510.23333333333335</v>
      </c>
      <c r="H122" s="278">
        <v>554.23333333333335</v>
      </c>
      <c r="I122" s="278">
        <v>563.11666666666679</v>
      </c>
      <c r="J122" s="278">
        <v>576.23333333333335</v>
      </c>
      <c r="K122" s="276">
        <v>550</v>
      </c>
      <c r="L122" s="276">
        <v>528</v>
      </c>
      <c r="M122" s="276">
        <v>9.3040400000000005</v>
      </c>
    </row>
    <row r="123" spans="1:13">
      <c r="A123" s="267">
        <v>113</v>
      </c>
      <c r="B123" s="276" t="s">
        <v>88</v>
      </c>
      <c r="C123" s="277">
        <v>513.65</v>
      </c>
      <c r="D123" s="278">
        <v>515.16666666666663</v>
      </c>
      <c r="E123" s="278">
        <v>510.7833333333333</v>
      </c>
      <c r="F123" s="278">
        <v>507.91666666666663</v>
      </c>
      <c r="G123" s="278">
        <v>503.5333333333333</v>
      </c>
      <c r="H123" s="278">
        <v>518.0333333333333</v>
      </c>
      <c r="I123" s="278">
        <v>522.41666666666674</v>
      </c>
      <c r="J123" s="278">
        <v>525.2833333333333</v>
      </c>
      <c r="K123" s="276">
        <v>519.54999999999995</v>
      </c>
      <c r="L123" s="276">
        <v>512.29999999999995</v>
      </c>
      <c r="M123" s="276">
        <v>39.258360000000003</v>
      </c>
    </row>
    <row r="124" spans="1:13">
      <c r="A124" s="267">
        <v>114</v>
      </c>
      <c r="B124" s="276" t="s">
        <v>238</v>
      </c>
      <c r="C124" s="277">
        <v>1086.5999999999999</v>
      </c>
      <c r="D124" s="278">
        <v>1086.1000000000001</v>
      </c>
      <c r="E124" s="278">
        <v>1063.2000000000003</v>
      </c>
      <c r="F124" s="278">
        <v>1039.8000000000002</v>
      </c>
      <c r="G124" s="278">
        <v>1016.9000000000003</v>
      </c>
      <c r="H124" s="278">
        <v>1109.5000000000002</v>
      </c>
      <c r="I124" s="278">
        <v>1132.4000000000003</v>
      </c>
      <c r="J124" s="278">
        <v>1155.8000000000002</v>
      </c>
      <c r="K124" s="276">
        <v>1109</v>
      </c>
      <c r="L124" s="276">
        <v>1062.7</v>
      </c>
      <c r="M124" s="276">
        <v>1.92482</v>
      </c>
    </row>
    <row r="125" spans="1:13">
      <c r="A125" s="267">
        <v>115</v>
      </c>
      <c r="B125" s="276" t="s">
        <v>348</v>
      </c>
      <c r="C125" s="277">
        <v>86.75</v>
      </c>
      <c r="D125" s="278">
        <v>87.483333333333334</v>
      </c>
      <c r="E125" s="278">
        <v>85.566666666666663</v>
      </c>
      <c r="F125" s="278">
        <v>84.383333333333326</v>
      </c>
      <c r="G125" s="278">
        <v>82.466666666666654</v>
      </c>
      <c r="H125" s="278">
        <v>88.666666666666671</v>
      </c>
      <c r="I125" s="278">
        <v>90.583333333333329</v>
      </c>
      <c r="J125" s="278">
        <v>91.76666666666668</v>
      </c>
      <c r="K125" s="276">
        <v>89.4</v>
      </c>
      <c r="L125" s="276">
        <v>86.3</v>
      </c>
      <c r="M125" s="276">
        <v>3.84863</v>
      </c>
    </row>
    <row r="126" spans="1:13">
      <c r="A126" s="267">
        <v>116</v>
      </c>
      <c r="B126" s="276" t="s">
        <v>355</v>
      </c>
      <c r="C126" s="277">
        <v>400.25</v>
      </c>
      <c r="D126" s="278">
        <v>402.68333333333334</v>
      </c>
      <c r="E126" s="278">
        <v>392.56666666666666</v>
      </c>
      <c r="F126" s="278">
        <v>384.88333333333333</v>
      </c>
      <c r="G126" s="278">
        <v>374.76666666666665</v>
      </c>
      <c r="H126" s="278">
        <v>410.36666666666667</v>
      </c>
      <c r="I126" s="278">
        <v>420.48333333333335</v>
      </c>
      <c r="J126" s="278">
        <v>428.16666666666669</v>
      </c>
      <c r="K126" s="276">
        <v>412.8</v>
      </c>
      <c r="L126" s="276">
        <v>395</v>
      </c>
      <c r="M126" s="276">
        <v>4.3011900000000001</v>
      </c>
    </row>
    <row r="127" spans="1:13">
      <c r="A127" s="267">
        <v>117</v>
      </c>
      <c r="B127" s="276" t="s">
        <v>356</v>
      </c>
      <c r="C127" s="277">
        <v>159</v>
      </c>
      <c r="D127" s="278">
        <v>161.03333333333333</v>
      </c>
      <c r="E127" s="278">
        <v>155.66666666666666</v>
      </c>
      <c r="F127" s="278">
        <v>152.33333333333331</v>
      </c>
      <c r="G127" s="278">
        <v>146.96666666666664</v>
      </c>
      <c r="H127" s="278">
        <v>164.36666666666667</v>
      </c>
      <c r="I127" s="278">
        <v>169.73333333333335</v>
      </c>
      <c r="J127" s="278">
        <v>173.06666666666669</v>
      </c>
      <c r="K127" s="276">
        <v>166.4</v>
      </c>
      <c r="L127" s="276">
        <v>157.69999999999999</v>
      </c>
      <c r="M127" s="276">
        <v>4.89893</v>
      </c>
    </row>
    <row r="128" spans="1:13">
      <c r="A128" s="267">
        <v>118</v>
      </c>
      <c r="B128" s="276" t="s">
        <v>349</v>
      </c>
      <c r="C128" s="277">
        <v>121.3</v>
      </c>
      <c r="D128" s="278">
        <v>122.15000000000002</v>
      </c>
      <c r="E128" s="278">
        <v>119.30000000000004</v>
      </c>
      <c r="F128" s="278">
        <v>117.30000000000003</v>
      </c>
      <c r="G128" s="278">
        <v>114.45000000000005</v>
      </c>
      <c r="H128" s="278">
        <v>124.15000000000003</v>
      </c>
      <c r="I128" s="278">
        <v>127.00000000000003</v>
      </c>
      <c r="J128" s="278">
        <v>129.00000000000003</v>
      </c>
      <c r="K128" s="276">
        <v>125</v>
      </c>
      <c r="L128" s="276">
        <v>120.15</v>
      </c>
      <c r="M128" s="276">
        <v>12.582319999999999</v>
      </c>
    </row>
    <row r="129" spans="1:13">
      <c r="A129" s="267">
        <v>119</v>
      </c>
      <c r="B129" s="276" t="s">
        <v>350</v>
      </c>
      <c r="C129" s="277">
        <v>384.7</v>
      </c>
      <c r="D129" s="278">
        <v>386.91666666666669</v>
      </c>
      <c r="E129" s="278">
        <v>381.88333333333338</v>
      </c>
      <c r="F129" s="278">
        <v>379.06666666666672</v>
      </c>
      <c r="G129" s="278">
        <v>374.03333333333342</v>
      </c>
      <c r="H129" s="278">
        <v>389.73333333333335</v>
      </c>
      <c r="I129" s="278">
        <v>394.76666666666665</v>
      </c>
      <c r="J129" s="278">
        <v>397.58333333333331</v>
      </c>
      <c r="K129" s="276">
        <v>391.95</v>
      </c>
      <c r="L129" s="276">
        <v>384.1</v>
      </c>
      <c r="M129" s="276">
        <v>0.69791000000000003</v>
      </c>
    </row>
    <row r="130" spans="1:13">
      <c r="A130" s="267">
        <v>120</v>
      </c>
      <c r="B130" s="276" t="s">
        <v>351</v>
      </c>
      <c r="C130" s="277">
        <v>910.25</v>
      </c>
      <c r="D130" s="278">
        <v>905.05000000000007</v>
      </c>
      <c r="E130" s="278">
        <v>878.20000000000016</v>
      </c>
      <c r="F130" s="278">
        <v>846.15000000000009</v>
      </c>
      <c r="G130" s="278">
        <v>819.30000000000018</v>
      </c>
      <c r="H130" s="278">
        <v>937.10000000000014</v>
      </c>
      <c r="I130" s="278">
        <v>963.95</v>
      </c>
      <c r="J130" s="278">
        <v>996.00000000000011</v>
      </c>
      <c r="K130" s="276">
        <v>931.9</v>
      </c>
      <c r="L130" s="276">
        <v>873</v>
      </c>
      <c r="M130" s="276">
        <v>31.261800000000001</v>
      </c>
    </row>
    <row r="131" spans="1:13">
      <c r="A131" s="267">
        <v>121</v>
      </c>
      <c r="B131" s="276" t="s">
        <v>352</v>
      </c>
      <c r="C131" s="277">
        <v>171.7</v>
      </c>
      <c r="D131" s="278">
        <v>172.26666666666665</v>
      </c>
      <c r="E131" s="278">
        <v>170.18333333333331</v>
      </c>
      <c r="F131" s="278">
        <v>168.66666666666666</v>
      </c>
      <c r="G131" s="278">
        <v>166.58333333333331</v>
      </c>
      <c r="H131" s="278">
        <v>173.7833333333333</v>
      </c>
      <c r="I131" s="278">
        <v>175.86666666666667</v>
      </c>
      <c r="J131" s="278">
        <v>177.3833333333333</v>
      </c>
      <c r="K131" s="276">
        <v>174.35</v>
      </c>
      <c r="L131" s="276">
        <v>170.75</v>
      </c>
      <c r="M131" s="276">
        <v>23.392869999999998</v>
      </c>
    </row>
    <row r="132" spans="1:13">
      <c r="A132" s="267">
        <v>122</v>
      </c>
      <c r="B132" s="276" t="s">
        <v>1220</v>
      </c>
      <c r="C132" s="277">
        <v>740.7</v>
      </c>
      <c r="D132" s="278">
        <v>738.69999999999993</v>
      </c>
      <c r="E132" s="278">
        <v>733.14999999999986</v>
      </c>
      <c r="F132" s="278">
        <v>725.59999999999991</v>
      </c>
      <c r="G132" s="278">
        <v>720.04999999999984</v>
      </c>
      <c r="H132" s="278">
        <v>746.24999999999989</v>
      </c>
      <c r="I132" s="278">
        <v>751.79999999999984</v>
      </c>
      <c r="J132" s="278">
        <v>759.34999999999991</v>
      </c>
      <c r="K132" s="276">
        <v>744.25</v>
      </c>
      <c r="L132" s="276">
        <v>731.15</v>
      </c>
      <c r="M132" s="276">
        <v>0.46511999999999998</v>
      </c>
    </row>
    <row r="133" spans="1:13">
      <c r="A133" s="267">
        <v>123</v>
      </c>
      <c r="B133" s="276" t="s">
        <v>90</v>
      </c>
      <c r="C133" s="277">
        <v>14.25</v>
      </c>
      <c r="D133" s="278">
        <v>14.516666666666666</v>
      </c>
      <c r="E133" s="278">
        <v>13.833333333333332</v>
      </c>
      <c r="F133" s="278">
        <v>13.416666666666666</v>
      </c>
      <c r="G133" s="278">
        <v>12.733333333333333</v>
      </c>
      <c r="H133" s="278">
        <v>14.933333333333332</v>
      </c>
      <c r="I133" s="278">
        <v>15.616666666666665</v>
      </c>
      <c r="J133" s="278">
        <v>16.033333333333331</v>
      </c>
      <c r="K133" s="276">
        <v>15.2</v>
      </c>
      <c r="L133" s="276">
        <v>14.1</v>
      </c>
      <c r="M133" s="276">
        <v>136.68052</v>
      </c>
    </row>
    <row r="134" spans="1:13">
      <c r="A134" s="267">
        <v>124</v>
      </c>
      <c r="B134" s="276" t="s">
        <v>91</v>
      </c>
      <c r="C134" s="277">
        <v>3717.9</v>
      </c>
      <c r="D134" s="278">
        <v>3693.6333333333332</v>
      </c>
      <c r="E134" s="278">
        <v>3660.2666666666664</v>
      </c>
      <c r="F134" s="278">
        <v>3602.6333333333332</v>
      </c>
      <c r="G134" s="278">
        <v>3569.2666666666664</v>
      </c>
      <c r="H134" s="278">
        <v>3751.2666666666664</v>
      </c>
      <c r="I134" s="278">
        <v>3784.6333333333332</v>
      </c>
      <c r="J134" s="278">
        <v>3842.2666666666664</v>
      </c>
      <c r="K134" s="276">
        <v>3727</v>
      </c>
      <c r="L134" s="276">
        <v>3636</v>
      </c>
      <c r="M134" s="276">
        <v>10.97589</v>
      </c>
    </row>
    <row r="135" spans="1:13">
      <c r="A135" s="267">
        <v>125</v>
      </c>
      <c r="B135" s="276" t="s">
        <v>357</v>
      </c>
      <c r="C135" s="277">
        <v>13334.95</v>
      </c>
      <c r="D135" s="278">
        <v>13326.983333333332</v>
      </c>
      <c r="E135" s="278">
        <v>12958.966666666664</v>
      </c>
      <c r="F135" s="278">
        <v>12582.983333333332</v>
      </c>
      <c r="G135" s="278">
        <v>12214.966666666664</v>
      </c>
      <c r="H135" s="278">
        <v>13702.966666666664</v>
      </c>
      <c r="I135" s="278">
        <v>14070.98333333333</v>
      </c>
      <c r="J135" s="278">
        <v>14446.966666666664</v>
      </c>
      <c r="K135" s="276">
        <v>13695</v>
      </c>
      <c r="L135" s="276">
        <v>12951</v>
      </c>
      <c r="M135" s="276">
        <v>0.96924999999999994</v>
      </c>
    </row>
    <row r="136" spans="1:13">
      <c r="A136" s="267">
        <v>126</v>
      </c>
      <c r="B136" s="276" t="s">
        <v>93</v>
      </c>
      <c r="C136" s="277">
        <v>235.4</v>
      </c>
      <c r="D136" s="278">
        <v>230.1</v>
      </c>
      <c r="E136" s="278">
        <v>219.79999999999998</v>
      </c>
      <c r="F136" s="278">
        <v>204.2</v>
      </c>
      <c r="G136" s="278">
        <v>193.89999999999998</v>
      </c>
      <c r="H136" s="278">
        <v>245.7</v>
      </c>
      <c r="I136" s="278">
        <v>256</v>
      </c>
      <c r="J136" s="278">
        <v>271.60000000000002</v>
      </c>
      <c r="K136" s="276">
        <v>240.4</v>
      </c>
      <c r="L136" s="276">
        <v>214.5</v>
      </c>
      <c r="M136" s="276">
        <v>691.26113999999995</v>
      </c>
    </row>
    <row r="137" spans="1:13">
      <c r="A137" s="267">
        <v>127</v>
      </c>
      <c r="B137" s="276" t="s">
        <v>231</v>
      </c>
      <c r="C137" s="277">
        <v>2627.05</v>
      </c>
      <c r="D137" s="278">
        <v>2636.8333333333335</v>
      </c>
      <c r="E137" s="278">
        <v>2595.2166666666672</v>
      </c>
      <c r="F137" s="278">
        <v>2563.3833333333337</v>
      </c>
      <c r="G137" s="278">
        <v>2521.7666666666673</v>
      </c>
      <c r="H137" s="278">
        <v>2668.666666666667</v>
      </c>
      <c r="I137" s="278">
        <v>2710.2833333333328</v>
      </c>
      <c r="J137" s="278">
        <v>2742.1166666666668</v>
      </c>
      <c r="K137" s="276">
        <v>2678.45</v>
      </c>
      <c r="L137" s="276">
        <v>2605</v>
      </c>
      <c r="M137" s="276">
        <v>4.5243200000000003</v>
      </c>
    </row>
    <row r="138" spans="1:13">
      <c r="A138" s="267">
        <v>128</v>
      </c>
      <c r="B138" s="276" t="s">
        <v>94</v>
      </c>
      <c r="C138" s="277">
        <v>5038.95</v>
      </c>
      <c r="D138" s="278">
        <v>5032.2333333333336</v>
      </c>
      <c r="E138" s="278">
        <v>5012.7166666666672</v>
      </c>
      <c r="F138" s="278">
        <v>4986.4833333333336</v>
      </c>
      <c r="G138" s="278">
        <v>4966.9666666666672</v>
      </c>
      <c r="H138" s="278">
        <v>5058.4666666666672</v>
      </c>
      <c r="I138" s="278">
        <v>5077.9833333333336</v>
      </c>
      <c r="J138" s="278">
        <v>5104.2166666666672</v>
      </c>
      <c r="K138" s="276">
        <v>5051.75</v>
      </c>
      <c r="L138" s="276">
        <v>5006</v>
      </c>
      <c r="M138" s="276">
        <v>8.32456</v>
      </c>
    </row>
    <row r="139" spans="1:13">
      <c r="A139" s="267">
        <v>129</v>
      </c>
      <c r="B139" s="276" t="s">
        <v>1263</v>
      </c>
      <c r="C139" s="277">
        <v>815.7</v>
      </c>
      <c r="D139" s="278">
        <v>817.19999999999993</v>
      </c>
      <c r="E139" s="278">
        <v>803.49999999999989</v>
      </c>
      <c r="F139" s="278">
        <v>791.3</v>
      </c>
      <c r="G139" s="278">
        <v>777.59999999999991</v>
      </c>
      <c r="H139" s="278">
        <v>829.39999999999986</v>
      </c>
      <c r="I139" s="278">
        <v>843.09999999999991</v>
      </c>
      <c r="J139" s="278">
        <v>855.29999999999984</v>
      </c>
      <c r="K139" s="276">
        <v>830.9</v>
      </c>
      <c r="L139" s="276">
        <v>805</v>
      </c>
      <c r="M139" s="276">
        <v>1.11056</v>
      </c>
    </row>
    <row r="140" spans="1:13">
      <c r="A140" s="267">
        <v>130</v>
      </c>
      <c r="B140" s="276" t="s">
        <v>239</v>
      </c>
      <c r="C140" s="277">
        <v>74.7</v>
      </c>
      <c r="D140" s="278">
        <v>75.3</v>
      </c>
      <c r="E140" s="278">
        <v>73.8</v>
      </c>
      <c r="F140" s="278">
        <v>72.900000000000006</v>
      </c>
      <c r="G140" s="278">
        <v>71.400000000000006</v>
      </c>
      <c r="H140" s="278">
        <v>76.199999999999989</v>
      </c>
      <c r="I140" s="278">
        <v>77.699999999999989</v>
      </c>
      <c r="J140" s="278">
        <v>78.59999999999998</v>
      </c>
      <c r="K140" s="276">
        <v>76.8</v>
      </c>
      <c r="L140" s="276">
        <v>74.400000000000006</v>
      </c>
      <c r="M140" s="276">
        <v>9.5343300000000006</v>
      </c>
    </row>
    <row r="141" spans="1:13">
      <c r="A141" s="267">
        <v>131</v>
      </c>
      <c r="B141" s="276" t="s">
        <v>95</v>
      </c>
      <c r="C141" s="277">
        <v>2470.1</v>
      </c>
      <c r="D141" s="278">
        <v>2474.1833333333329</v>
      </c>
      <c r="E141" s="278">
        <v>2441.9166666666661</v>
      </c>
      <c r="F141" s="278">
        <v>2413.7333333333331</v>
      </c>
      <c r="G141" s="278">
        <v>2381.4666666666662</v>
      </c>
      <c r="H141" s="278">
        <v>2502.3666666666659</v>
      </c>
      <c r="I141" s="278">
        <v>2534.6333333333332</v>
      </c>
      <c r="J141" s="278">
        <v>2562.8166666666657</v>
      </c>
      <c r="K141" s="276">
        <v>2506.4499999999998</v>
      </c>
      <c r="L141" s="276">
        <v>2446</v>
      </c>
      <c r="M141" s="276">
        <v>14.62297</v>
      </c>
    </row>
    <row r="142" spans="1:13">
      <c r="A142" s="267">
        <v>132</v>
      </c>
      <c r="B142" s="276" t="s">
        <v>359</v>
      </c>
      <c r="C142" s="277">
        <v>342.1</v>
      </c>
      <c r="D142" s="278">
        <v>341.8</v>
      </c>
      <c r="E142" s="278">
        <v>339.15000000000003</v>
      </c>
      <c r="F142" s="278">
        <v>336.20000000000005</v>
      </c>
      <c r="G142" s="278">
        <v>333.55000000000007</v>
      </c>
      <c r="H142" s="278">
        <v>344.75</v>
      </c>
      <c r="I142" s="278">
        <v>347.4</v>
      </c>
      <c r="J142" s="278">
        <v>350.34999999999997</v>
      </c>
      <c r="K142" s="276">
        <v>344.45</v>
      </c>
      <c r="L142" s="276">
        <v>338.85</v>
      </c>
      <c r="M142" s="276">
        <v>2.4376500000000001</v>
      </c>
    </row>
    <row r="143" spans="1:13">
      <c r="A143" s="267">
        <v>133</v>
      </c>
      <c r="B143" s="276" t="s">
        <v>360</v>
      </c>
      <c r="C143" s="277">
        <v>100.45</v>
      </c>
      <c r="D143" s="278">
        <v>100.91666666666667</v>
      </c>
      <c r="E143" s="278">
        <v>99.083333333333343</v>
      </c>
      <c r="F143" s="278">
        <v>97.716666666666669</v>
      </c>
      <c r="G143" s="278">
        <v>95.88333333333334</v>
      </c>
      <c r="H143" s="278">
        <v>102.28333333333335</v>
      </c>
      <c r="I143" s="278">
        <v>104.11666666666669</v>
      </c>
      <c r="J143" s="278">
        <v>105.48333333333335</v>
      </c>
      <c r="K143" s="276">
        <v>102.75</v>
      </c>
      <c r="L143" s="276">
        <v>99.55</v>
      </c>
      <c r="M143" s="276">
        <v>9.2738999999999994</v>
      </c>
    </row>
    <row r="144" spans="1:13">
      <c r="A144" s="267">
        <v>134</v>
      </c>
      <c r="B144" s="276" t="s">
        <v>361</v>
      </c>
      <c r="C144" s="277">
        <v>160.9</v>
      </c>
      <c r="D144" s="278">
        <v>161.18333333333331</v>
      </c>
      <c r="E144" s="278">
        <v>159.36666666666662</v>
      </c>
      <c r="F144" s="278">
        <v>157.83333333333331</v>
      </c>
      <c r="G144" s="278">
        <v>156.01666666666662</v>
      </c>
      <c r="H144" s="278">
        <v>162.71666666666661</v>
      </c>
      <c r="I144" s="278">
        <v>164.53333333333327</v>
      </c>
      <c r="J144" s="278">
        <v>166.06666666666661</v>
      </c>
      <c r="K144" s="276">
        <v>163</v>
      </c>
      <c r="L144" s="276">
        <v>159.65</v>
      </c>
      <c r="M144" s="276">
        <v>1.8193600000000001</v>
      </c>
    </row>
    <row r="145" spans="1:13">
      <c r="A145" s="267">
        <v>135</v>
      </c>
      <c r="B145" s="276" t="s">
        <v>240</v>
      </c>
      <c r="C145" s="277">
        <v>418.4</v>
      </c>
      <c r="D145" s="278">
        <v>421.4666666666667</v>
      </c>
      <c r="E145" s="278">
        <v>413.93333333333339</v>
      </c>
      <c r="F145" s="278">
        <v>409.4666666666667</v>
      </c>
      <c r="G145" s="278">
        <v>401.93333333333339</v>
      </c>
      <c r="H145" s="278">
        <v>425.93333333333339</v>
      </c>
      <c r="I145" s="278">
        <v>433.4666666666667</v>
      </c>
      <c r="J145" s="278">
        <v>437.93333333333339</v>
      </c>
      <c r="K145" s="276">
        <v>429</v>
      </c>
      <c r="L145" s="276">
        <v>417</v>
      </c>
      <c r="M145" s="276">
        <v>8.5086700000000004</v>
      </c>
    </row>
    <row r="146" spans="1:13">
      <c r="A146" s="267">
        <v>136</v>
      </c>
      <c r="B146" s="276" t="s">
        <v>241</v>
      </c>
      <c r="C146" s="277">
        <v>1170.25</v>
      </c>
      <c r="D146" s="278">
        <v>1165.7833333333333</v>
      </c>
      <c r="E146" s="278">
        <v>1156.5666666666666</v>
      </c>
      <c r="F146" s="278">
        <v>1142.8833333333332</v>
      </c>
      <c r="G146" s="278">
        <v>1133.6666666666665</v>
      </c>
      <c r="H146" s="278">
        <v>1179.4666666666667</v>
      </c>
      <c r="I146" s="278">
        <v>1188.6833333333334</v>
      </c>
      <c r="J146" s="278">
        <v>1202.3666666666668</v>
      </c>
      <c r="K146" s="276">
        <v>1175</v>
      </c>
      <c r="L146" s="276">
        <v>1152.0999999999999</v>
      </c>
      <c r="M146" s="276">
        <v>0.71901999999999999</v>
      </c>
    </row>
    <row r="147" spans="1:13">
      <c r="A147" s="267">
        <v>137</v>
      </c>
      <c r="B147" s="276" t="s">
        <v>242</v>
      </c>
      <c r="C147" s="277">
        <v>78.349999999999994</v>
      </c>
      <c r="D147" s="278">
        <v>78.716666666666654</v>
      </c>
      <c r="E147" s="278">
        <v>77.933333333333309</v>
      </c>
      <c r="F147" s="278">
        <v>77.516666666666652</v>
      </c>
      <c r="G147" s="278">
        <v>76.733333333333306</v>
      </c>
      <c r="H147" s="278">
        <v>79.133333333333312</v>
      </c>
      <c r="I147" s="278">
        <v>79.916666666666643</v>
      </c>
      <c r="J147" s="278">
        <v>80.333333333333314</v>
      </c>
      <c r="K147" s="276">
        <v>79.5</v>
      </c>
      <c r="L147" s="276">
        <v>78.3</v>
      </c>
      <c r="M147" s="276">
        <v>28.681609999999999</v>
      </c>
    </row>
    <row r="148" spans="1:13">
      <c r="A148" s="267">
        <v>138</v>
      </c>
      <c r="B148" s="276" t="s">
        <v>96</v>
      </c>
      <c r="C148" s="277">
        <v>69.599999999999994</v>
      </c>
      <c r="D148" s="278">
        <v>69.766666666666666</v>
      </c>
      <c r="E148" s="278">
        <v>69.233333333333334</v>
      </c>
      <c r="F148" s="278">
        <v>68.866666666666674</v>
      </c>
      <c r="G148" s="278">
        <v>68.333333333333343</v>
      </c>
      <c r="H148" s="278">
        <v>70.133333333333326</v>
      </c>
      <c r="I148" s="278">
        <v>70.666666666666657</v>
      </c>
      <c r="J148" s="278">
        <v>71.033333333333317</v>
      </c>
      <c r="K148" s="276">
        <v>70.3</v>
      </c>
      <c r="L148" s="276">
        <v>69.400000000000006</v>
      </c>
      <c r="M148" s="276">
        <v>12.0633</v>
      </c>
    </row>
    <row r="149" spans="1:13">
      <c r="A149" s="267">
        <v>139</v>
      </c>
      <c r="B149" s="276" t="s">
        <v>362</v>
      </c>
      <c r="C149" s="277">
        <v>549.6</v>
      </c>
      <c r="D149" s="278">
        <v>550</v>
      </c>
      <c r="E149" s="278">
        <v>538.6</v>
      </c>
      <c r="F149" s="278">
        <v>527.6</v>
      </c>
      <c r="G149" s="278">
        <v>516.20000000000005</v>
      </c>
      <c r="H149" s="278">
        <v>561</v>
      </c>
      <c r="I149" s="278">
        <v>572.40000000000009</v>
      </c>
      <c r="J149" s="278">
        <v>583.4</v>
      </c>
      <c r="K149" s="276">
        <v>561.4</v>
      </c>
      <c r="L149" s="276">
        <v>539</v>
      </c>
      <c r="M149" s="276">
        <v>4.7748900000000001</v>
      </c>
    </row>
    <row r="150" spans="1:13">
      <c r="A150" s="267">
        <v>140</v>
      </c>
      <c r="B150" s="276" t="s">
        <v>1297</v>
      </c>
      <c r="C150" s="277">
        <v>1747.55</v>
      </c>
      <c r="D150" s="278">
        <v>1744.8833333333332</v>
      </c>
      <c r="E150" s="278">
        <v>1662.7666666666664</v>
      </c>
      <c r="F150" s="278">
        <v>1577.9833333333331</v>
      </c>
      <c r="G150" s="278">
        <v>1495.8666666666663</v>
      </c>
      <c r="H150" s="278">
        <v>1829.6666666666665</v>
      </c>
      <c r="I150" s="278">
        <v>1911.7833333333333</v>
      </c>
      <c r="J150" s="278">
        <v>1996.5666666666666</v>
      </c>
      <c r="K150" s="276">
        <v>1827</v>
      </c>
      <c r="L150" s="276">
        <v>1660.1</v>
      </c>
      <c r="M150" s="276">
        <v>0.16749</v>
      </c>
    </row>
    <row r="151" spans="1:13">
      <c r="A151" s="267">
        <v>141</v>
      </c>
      <c r="B151" s="276" t="s">
        <v>97</v>
      </c>
      <c r="C151" s="277">
        <v>1340.25</v>
      </c>
      <c r="D151" s="278">
        <v>1345.7833333333333</v>
      </c>
      <c r="E151" s="278">
        <v>1327.6166666666666</v>
      </c>
      <c r="F151" s="278">
        <v>1314.9833333333333</v>
      </c>
      <c r="G151" s="278">
        <v>1296.8166666666666</v>
      </c>
      <c r="H151" s="278">
        <v>1358.4166666666665</v>
      </c>
      <c r="I151" s="278">
        <v>1376.5833333333335</v>
      </c>
      <c r="J151" s="278">
        <v>1389.2166666666665</v>
      </c>
      <c r="K151" s="276">
        <v>1363.95</v>
      </c>
      <c r="L151" s="276">
        <v>1333.15</v>
      </c>
      <c r="M151" s="276">
        <v>22.686589999999999</v>
      </c>
    </row>
    <row r="152" spans="1:13">
      <c r="A152" s="267">
        <v>143</v>
      </c>
      <c r="B152" s="276" t="s">
        <v>98</v>
      </c>
      <c r="C152" s="277">
        <v>192.95</v>
      </c>
      <c r="D152" s="278">
        <v>194.26666666666665</v>
      </c>
      <c r="E152" s="278">
        <v>191.08333333333331</v>
      </c>
      <c r="F152" s="278">
        <v>189.21666666666667</v>
      </c>
      <c r="G152" s="278">
        <v>186.03333333333333</v>
      </c>
      <c r="H152" s="278">
        <v>196.1333333333333</v>
      </c>
      <c r="I152" s="278">
        <v>199.31666666666663</v>
      </c>
      <c r="J152" s="278">
        <v>201.18333333333328</v>
      </c>
      <c r="K152" s="276">
        <v>197.45</v>
      </c>
      <c r="L152" s="276">
        <v>192.4</v>
      </c>
      <c r="M152" s="276">
        <v>56.410850000000003</v>
      </c>
    </row>
    <row r="153" spans="1:13">
      <c r="A153" s="267">
        <v>144</v>
      </c>
      <c r="B153" s="276" t="s">
        <v>243</v>
      </c>
      <c r="C153" s="277">
        <v>8.75</v>
      </c>
      <c r="D153" s="278">
        <v>8.7833333333333332</v>
      </c>
      <c r="E153" s="278">
        <v>8.6666666666666661</v>
      </c>
      <c r="F153" s="278">
        <v>8.5833333333333321</v>
      </c>
      <c r="G153" s="278">
        <v>8.466666666666665</v>
      </c>
      <c r="H153" s="278">
        <v>8.8666666666666671</v>
      </c>
      <c r="I153" s="278">
        <v>8.9833333333333343</v>
      </c>
      <c r="J153" s="278">
        <v>9.0666666666666682</v>
      </c>
      <c r="K153" s="276">
        <v>8.9</v>
      </c>
      <c r="L153" s="276">
        <v>8.6999999999999993</v>
      </c>
      <c r="M153" s="276">
        <v>35.297460000000001</v>
      </c>
    </row>
    <row r="154" spans="1:13">
      <c r="A154" s="267">
        <v>145</v>
      </c>
      <c r="B154" s="276" t="s">
        <v>364</v>
      </c>
      <c r="C154" s="277">
        <v>343.85</v>
      </c>
      <c r="D154" s="278">
        <v>345.53333333333336</v>
      </c>
      <c r="E154" s="278">
        <v>341.76666666666671</v>
      </c>
      <c r="F154" s="278">
        <v>339.68333333333334</v>
      </c>
      <c r="G154" s="278">
        <v>335.91666666666669</v>
      </c>
      <c r="H154" s="278">
        <v>347.61666666666673</v>
      </c>
      <c r="I154" s="278">
        <v>351.38333333333338</v>
      </c>
      <c r="J154" s="278">
        <v>353.46666666666675</v>
      </c>
      <c r="K154" s="276">
        <v>349.3</v>
      </c>
      <c r="L154" s="276">
        <v>343.45</v>
      </c>
      <c r="M154" s="276">
        <v>0.86870999999999998</v>
      </c>
    </row>
    <row r="155" spans="1:13">
      <c r="A155" s="267">
        <v>146</v>
      </c>
      <c r="B155" s="276" t="s">
        <v>99</v>
      </c>
      <c r="C155" s="277">
        <v>67.75</v>
      </c>
      <c r="D155" s="278">
        <v>67.916666666666671</v>
      </c>
      <c r="E155" s="278">
        <v>67.333333333333343</v>
      </c>
      <c r="F155" s="278">
        <v>66.916666666666671</v>
      </c>
      <c r="G155" s="278">
        <v>66.333333333333343</v>
      </c>
      <c r="H155" s="278">
        <v>68.333333333333343</v>
      </c>
      <c r="I155" s="278">
        <v>68.916666666666686</v>
      </c>
      <c r="J155" s="278">
        <v>69.333333333333343</v>
      </c>
      <c r="K155" s="276">
        <v>68.5</v>
      </c>
      <c r="L155" s="276">
        <v>67.5</v>
      </c>
      <c r="M155" s="276">
        <v>195.17090999999999</v>
      </c>
    </row>
    <row r="156" spans="1:13">
      <c r="A156" s="267">
        <v>147</v>
      </c>
      <c r="B156" s="276" t="s">
        <v>367</v>
      </c>
      <c r="C156" s="277">
        <v>364.4</v>
      </c>
      <c r="D156" s="278">
        <v>362.65000000000003</v>
      </c>
      <c r="E156" s="278">
        <v>357.95000000000005</v>
      </c>
      <c r="F156" s="278">
        <v>351.5</v>
      </c>
      <c r="G156" s="278">
        <v>346.8</v>
      </c>
      <c r="H156" s="278">
        <v>369.10000000000008</v>
      </c>
      <c r="I156" s="278">
        <v>373.8</v>
      </c>
      <c r="J156" s="278">
        <v>380.25000000000011</v>
      </c>
      <c r="K156" s="276">
        <v>367.35</v>
      </c>
      <c r="L156" s="276">
        <v>356.2</v>
      </c>
      <c r="M156" s="276">
        <v>3.01193</v>
      </c>
    </row>
    <row r="157" spans="1:13">
      <c r="A157" s="267">
        <v>148</v>
      </c>
      <c r="B157" s="276" t="s">
        <v>366</v>
      </c>
      <c r="C157" s="277">
        <v>2498.6999999999998</v>
      </c>
      <c r="D157" s="278">
        <v>2507.3333333333335</v>
      </c>
      <c r="E157" s="278">
        <v>2474.666666666667</v>
      </c>
      <c r="F157" s="278">
        <v>2450.6333333333337</v>
      </c>
      <c r="G157" s="278">
        <v>2417.9666666666672</v>
      </c>
      <c r="H157" s="278">
        <v>2531.3666666666668</v>
      </c>
      <c r="I157" s="278">
        <v>2564.0333333333338</v>
      </c>
      <c r="J157" s="278">
        <v>2588.0666666666666</v>
      </c>
      <c r="K157" s="276">
        <v>2540</v>
      </c>
      <c r="L157" s="276">
        <v>2483.3000000000002</v>
      </c>
      <c r="M157" s="276">
        <v>0.74356</v>
      </c>
    </row>
    <row r="158" spans="1:13">
      <c r="A158" s="267">
        <v>149</v>
      </c>
      <c r="B158" s="276" t="s">
        <v>368</v>
      </c>
      <c r="C158" s="277">
        <v>634.9</v>
      </c>
      <c r="D158" s="278">
        <v>635.68333333333339</v>
      </c>
      <c r="E158" s="278">
        <v>629.36666666666679</v>
      </c>
      <c r="F158" s="278">
        <v>623.83333333333337</v>
      </c>
      <c r="G158" s="278">
        <v>617.51666666666677</v>
      </c>
      <c r="H158" s="278">
        <v>641.21666666666681</v>
      </c>
      <c r="I158" s="278">
        <v>647.53333333333342</v>
      </c>
      <c r="J158" s="278">
        <v>653.06666666666683</v>
      </c>
      <c r="K158" s="276">
        <v>642</v>
      </c>
      <c r="L158" s="276">
        <v>630.15</v>
      </c>
      <c r="M158" s="276">
        <v>0.52134999999999998</v>
      </c>
    </row>
    <row r="159" spans="1:13">
      <c r="A159" s="267">
        <v>150</v>
      </c>
      <c r="B159" s="276" t="s">
        <v>2940</v>
      </c>
      <c r="C159" s="277">
        <v>598.85</v>
      </c>
      <c r="D159" s="278">
        <v>598.29999999999995</v>
      </c>
      <c r="E159" s="278">
        <v>583.59999999999991</v>
      </c>
      <c r="F159" s="278">
        <v>568.34999999999991</v>
      </c>
      <c r="G159" s="278">
        <v>553.64999999999986</v>
      </c>
      <c r="H159" s="278">
        <v>613.54999999999995</v>
      </c>
      <c r="I159" s="278">
        <v>628.25</v>
      </c>
      <c r="J159" s="278">
        <v>643.5</v>
      </c>
      <c r="K159" s="276">
        <v>613</v>
      </c>
      <c r="L159" s="276">
        <v>583.04999999999995</v>
      </c>
      <c r="M159" s="276">
        <v>3.5872700000000002</v>
      </c>
    </row>
    <row r="160" spans="1:13">
      <c r="A160" s="267">
        <v>151</v>
      </c>
      <c r="B160" s="276" t="s">
        <v>370</v>
      </c>
      <c r="C160" s="277">
        <v>158</v>
      </c>
      <c r="D160" s="278">
        <v>158.85</v>
      </c>
      <c r="E160" s="278">
        <v>155.69999999999999</v>
      </c>
      <c r="F160" s="278">
        <v>153.4</v>
      </c>
      <c r="G160" s="278">
        <v>150.25</v>
      </c>
      <c r="H160" s="278">
        <v>161.14999999999998</v>
      </c>
      <c r="I160" s="278">
        <v>164.3</v>
      </c>
      <c r="J160" s="278">
        <v>166.59999999999997</v>
      </c>
      <c r="K160" s="276">
        <v>162</v>
      </c>
      <c r="L160" s="276">
        <v>156.55000000000001</v>
      </c>
      <c r="M160" s="276">
        <v>16.98199</v>
      </c>
    </row>
    <row r="161" spans="1:13">
      <c r="A161" s="267">
        <v>152</v>
      </c>
      <c r="B161" s="276" t="s">
        <v>244</v>
      </c>
      <c r="C161" s="277">
        <v>79.400000000000006</v>
      </c>
      <c r="D161" s="278">
        <v>79.88333333333334</v>
      </c>
      <c r="E161" s="278">
        <v>78.666666666666686</v>
      </c>
      <c r="F161" s="278">
        <v>77.933333333333351</v>
      </c>
      <c r="G161" s="278">
        <v>76.716666666666697</v>
      </c>
      <c r="H161" s="278">
        <v>80.616666666666674</v>
      </c>
      <c r="I161" s="278">
        <v>81.833333333333343</v>
      </c>
      <c r="J161" s="278">
        <v>82.566666666666663</v>
      </c>
      <c r="K161" s="276">
        <v>81.099999999999994</v>
      </c>
      <c r="L161" s="276">
        <v>79.150000000000006</v>
      </c>
      <c r="M161" s="276">
        <v>16.171579999999999</v>
      </c>
    </row>
    <row r="162" spans="1:13">
      <c r="A162" s="267">
        <v>153</v>
      </c>
      <c r="B162" s="276" t="s">
        <v>369</v>
      </c>
      <c r="C162" s="277">
        <v>80</v>
      </c>
      <c r="D162" s="278">
        <v>79.683333333333337</v>
      </c>
      <c r="E162" s="278">
        <v>78.966666666666669</v>
      </c>
      <c r="F162" s="278">
        <v>77.933333333333337</v>
      </c>
      <c r="G162" s="278">
        <v>77.216666666666669</v>
      </c>
      <c r="H162" s="278">
        <v>80.716666666666669</v>
      </c>
      <c r="I162" s="278">
        <v>81.433333333333337</v>
      </c>
      <c r="J162" s="278">
        <v>82.466666666666669</v>
      </c>
      <c r="K162" s="276">
        <v>80.400000000000006</v>
      </c>
      <c r="L162" s="276">
        <v>78.650000000000006</v>
      </c>
      <c r="M162" s="276">
        <v>32.169969999999999</v>
      </c>
    </row>
    <row r="163" spans="1:13">
      <c r="A163" s="267">
        <v>154</v>
      </c>
      <c r="B163" s="276" t="s">
        <v>100</v>
      </c>
      <c r="C163" s="277">
        <v>124.4</v>
      </c>
      <c r="D163" s="278">
        <v>125.03333333333335</v>
      </c>
      <c r="E163" s="278">
        <v>123.2166666666667</v>
      </c>
      <c r="F163" s="278">
        <v>122.03333333333335</v>
      </c>
      <c r="G163" s="278">
        <v>120.2166666666667</v>
      </c>
      <c r="H163" s="278">
        <v>126.2166666666667</v>
      </c>
      <c r="I163" s="278">
        <v>128.03333333333333</v>
      </c>
      <c r="J163" s="278">
        <v>129.2166666666667</v>
      </c>
      <c r="K163" s="276">
        <v>126.85</v>
      </c>
      <c r="L163" s="276">
        <v>123.85</v>
      </c>
      <c r="M163" s="276">
        <v>189.03163000000001</v>
      </c>
    </row>
    <row r="164" spans="1:13">
      <c r="A164" s="267">
        <v>155</v>
      </c>
      <c r="B164" s="276" t="s">
        <v>375</v>
      </c>
      <c r="C164" s="277">
        <v>2027.3</v>
      </c>
      <c r="D164" s="278">
        <v>2027.3</v>
      </c>
      <c r="E164" s="278">
        <v>1986.65</v>
      </c>
      <c r="F164" s="278">
        <v>1946.0000000000002</v>
      </c>
      <c r="G164" s="278">
        <v>1905.3500000000004</v>
      </c>
      <c r="H164" s="278">
        <v>2067.9499999999998</v>
      </c>
      <c r="I164" s="278">
        <v>2108.6</v>
      </c>
      <c r="J164" s="278">
        <v>2149.2499999999995</v>
      </c>
      <c r="K164" s="276">
        <v>2067.9499999999998</v>
      </c>
      <c r="L164" s="276">
        <v>1986.65</v>
      </c>
      <c r="M164" s="276">
        <v>1.29131</v>
      </c>
    </row>
    <row r="165" spans="1:13">
      <c r="A165" s="267">
        <v>156</v>
      </c>
      <c r="B165" s="276" t="s">
        <v>376</v>
      </c>
      <c r="C165" s="277">
        <v>2238.1</v>
      </c>
      <c r="D165" s="278">
        <v>2234.3666666666668</v>
      </c>
      <c r="E165" s="278">
        <v>2213.7333333333336</v>
      </c>
      <c r="F165" s="278">
        <v>2189.3666666666668</v>
      </c>
      <c r="G165" s="278">
        <v>2168.7333333333336</v>
      </c>
      <c r="H165" s="278">
        <v>2258.7333333333336</v>
      </c>
      <c r="I165" s="278">
        <v>2279.3666666666668</v>
      </c>
      <c r="J165" s="278">
        <v>2303.7333333333336</v>
      </c>
      <c r="K165" s="276">
        <v>2255</v>
      </c>
      <c r="L165" s="276">
        <v>2210</v>
      </c>
      <c r="M165" s="276">
        <v>0.14369000000000001</v>
      </c>
    </row>
    <row r="166" spans="1:13">
      <c r="A166" s="267">
        <v>157</v>
      </c>
      <c r="B166" s="276" t="s">
        <v>372</v>
      </c>
      <c r="C166" s="277">
        <v>303.10000000000002</v>
      </c>
      <c r="D166" s="278">
        <v>303.55</v>
      </c>
      <c r="E166" s="278">
        <v>301.55</v>
      </c>
      <c r="F166" s="278">
        <v>300</v>
      </c>
      <c r="G166" s="278">
        <v>298</v>
      </c>
      <c r="H166" s="278">
        <v>305.10000000000002</v>
      </c>
      <c r="I166" s="278">
        <v>307.10000000000002</v>
      </c>
      <c r="J166" s="278">
        <v>308.65000000000003</v>
      </c>
      <c r="K166" s="276">
        <v>305.55</v>
      </c>
      <c r="L166" s="276">
        <v>302</v>
      </c>
      <c r="M166" s="276">
        <v>0.93596000000000001</v>
      </c>
    </row>
    <row r="167" spans="1:13">
      <c r="A167" s="267">
        <v>158</v>
      </c>
      <c r="B167" s="276" t="s">
        <v>382</v>
      </c>
      <c r="C167" s="277">
        <v>286.64999999999998</v>
      </c>
      <c r="D167" s="278">
        <v>288.05</v>
      </c>
      <c r="E167" s="278">
        <v>282.10000000000002</v>
      </c>
      <c r="F167" s="278">
        <v>277.55</v>
      </c>
      <c r="G167" s="278">
        <v>271.60000000000002</v>
      </c>
      <c r="H167" s="278">
        <v>292.60000000000002</v>
      </c>
      <c r="I167" s="278">
        <v>298.54999999999995</v>
      </c>
      <c r="J167" s="278">
        <v>303.10000000000002</v>
      </c>
      <c r="K167" s="276">
        <v>294</v>
      </c>
      <c r="L167" s="276">
        <v>283.5</v>
      </c>
      <c r="M167" s="276">
        <v>5.9675200000000004</v>
      </c>
    </row>
    <row r="168" spans="1:13">
      <c r="A168" s="267">
        <v>159</v>
      </c>
      <c r="B168" s="276" t="s">
        <v>373</v>
      </c>
      <c r="C168" s="277">
        <v>119.85</v>
      </c>
      <c r="D168" s="278">
        <v>120.95</v>
      </c>
      <c r="E168" s="278">
        <v>117.9</v>
      </c>
      <c r="F168" s="278">
        <v>115.95</v>
      </c>
      <c r="G168" s="278">
        <v>112.9</v>
      </c>
      <c r="H168" s="278">
        <v>122.9</v>
      </c>
      <c r="I168" s="278">
        <v>125.94999999999999</v>
      </c>
      <c r="J168" s="278">
        <v>127.9</v>
      </c>
      <c r="K168" s="276">
        <v>124</v>
      </c>
      <c r="L168" s="276">
        <v>119</v>
      </c>
      <c r="M168" s="276">
        <v>1.0156499999999999</v>
      </c>
    </row>
    <row r="169" spans="1:13">
      <c r="A169" s="267">
        <v>160</v>
      </c>
      <c r="B169" s="276" t="s">
        <v>374</v>
      </c>
      <c r="C169" s="277">
        <v>198.1</v>
      </c>
      <c r="D169" s="278">
        <v>198.63333333333333</v>
      </c>
      <c r="E169" s="278">
        <v>195.66666666666666</v>
      </c>
      <c r="F169" s="278">
        <v>193.23333333333332</v>
      </c>
      <c r="G169" s="278">
        <v>190.26666666666665</v>
      </c>
      <c r="H169" s="278">
        <v>201.06666666666666</v>
      </c>
      <c r="I169" s="278">
        <v>204.03333333333336</v>
      </c>
      <c r="J169" s="278">
        <v>206.46666666666667</v>
      </c>
      <c r="K169" s="276">
        <v>201.6</v>
      </c>
      <c r="L169" s="276">
        <v>196.2</v>
      </c>
      <c r="M169" s="276">
        <v>4.25169</v>
      </c>
    </row>
    <row r="170" spans="1:13">
      <c r="A170" s="267">
        <v>161</v>
      </c>
      <c r="B170" s="276" t="s">
        <v>245</v>
      </c>
      <c r="C170" s="277">
        <v>141.35</v>
      </c>
      <c r="D170" s="278">
        <v>141.4</v>
      </c>
      <c r="E170" s="278">
        <v>140.15</v>
      </c>
      <c r="F170" s="278">
        <v>138.94999999999999</v>
      </c>
      <c r="G170" s="278">
        <v>137.69999999999999</v>
      </c>
      <c r="H170" s="278">
        <v>142.60000000000002</v>
      </c>
      <c r="I170" s="278">
        <v>143.85000000000002</v>
      </c>
      <c r="J170" s="278">
        <v>145.05000000000004</v>
      </c>
      <c r="K170" s="276">
        <v>142.65</v>
      </c>
      <c r="L170" s="276">
        <v>140.19999999999999</v>
      </c>
      <c r="M170" s="276">
        <v>3.3251599999999999</v>
      </c>
    </row>
    <row r="171" spans="1:13">
      <c r="A171" s="267">
        <v>162</v>
      </c>
      <c r="B171" s="276" t="s">
        <v>378</v>
      </c>
      <c r="C171" s="277">
        <v>5889.95</v>
      </c>
      <c r="D171" s="278">
        <v>5896.6500000000005</v>
      </c>
      <c r="E171" s="278">
        <v>5843.3000000000011</v>
      </c>
      <c r="F171" s="278">
        <v>5796.6500000000005</v>
      </c>
      <c r="G171" s="278">
        <v>5743.3000000000011</v>
      </c>
      <c r="H171" s="278">
        <v>5943.3000000000011</v>
      </c>
      <c r="I171" s="278">
        <v>5996.6500000000015</v>
      </c>
      <c r="J171" s="278">
        <v>6043.3000000000011</v>
      </c>
      <c r="K171" s="276">
        <v>5950</v>
      </c>
      <c r="L171" s="276">
        <v>5850</v>
      </c>
      <c r="M171" s="276">
        <v>7.2050000000000003E-2</v>
      </c>
    </row>
    <row r="172" spans="1:13">
      <c r="A172" s="267">
        <v>163</v>
      </c>
      <c r="B172" s="276" t="s">
        <v>379</v>
      </c>
      <c r="C172" s="277">
        <v>1550.55</v>
      </c>
      <c r="D172" s="278">
        <v>1549.3833333333332</v>
      </c>
      <c r="E172" s="278">
        <v>1541.1666666666665</v>
      </c>
      <c r="F172" s="278">
        <v>1531.7833333333333</v>
      </c>
      <c r="G172" s="278">
        <v>1523.5666666666666</v>
      </c>
      <c r="H172" s="278">
        <v>1558.7666666666664</v>
      </c>
      <c r="I172" s="278">
        <v>1566.9833333333331</v>
      </c>
      <c r="J172" s="278">
        <v>1576.3666666666663</v>
      </c>
      <c r="K172" s="276">
        <v>1557.6</v>
      </c>
      <c r="L172" s="276">
        <v>1540</v>
      </c>
      <c r="M172" s="276">
        <v>0.37191999999999997</v>
      </c>
    </row>
    <row r="173" spans="1:13">
      <c r="A173" s="267">
        <v>164</v>
      </c>
      <c r="B173" s="276" t="s">
        <v>101</v>
      </c>
      <c r="C173" s="277">
        <v>524.75</v>
      </c>
      <c r="D173" s="278">
        <v>523.35</v>
      </c>
      <c r="E173" s="278">
        <v>517.40000000000009</v>
      </c>
      <c r="F173" s="278">
        <v>510.05000000000007</v>
      </c>
      <c r="G173" s="278">
        <v>504.10000000000014</v>
      </c>
      <c r="H173" s="278">
        <v>530.70000000000005</v>
      </c>
      <c r="I173" s="278">
        <v>536.65000000000009</v>
      </c>
      <c r="J173" s="278">
        <v>544</v>
      </c>
      <c r="K173" s="276">
        <v>529.29999999999995</v>
      </c>
      <c r="L173" s="276">
        <v>516</v>
      </c>
      <c r="M173" s="276">
        <v>15.63932</v>
      </c>
    </row>
    <row r="174" spans="1:13">
      <c r="A174" s="267">
        <v>165</v>
      </c>
      <c r="B174" s="276" t="s">
        <v>387</v>
      </c>
      <c r="C174" s="277">
        <v>54.75</v>
      </c>
      <c r="D174" s="278">
        <v>54.966666666666669</v>
      </c>
      <c r="E174" s="278">
        <v>54.283333333333339</v>
      </c>
      <c r="F174" s="278">
        <v>53.81666666666667</v>
      </c>
      <c r="G174" s="278">
        <v>53.13333333333334</v>
      </c>
      <c r="H174" s="278">
        <v>55.433333333333337</v>
      </c>
      <c r="I174" s="278">
        <v>56.116666666666674</v>
      </c>
      <c r="J174" s="278">
        <v>56.583333333333336</v>
      </c>
      <c r="K174" s="276">
        <v>55.65</v>
      </c>
      <c r="L174" s="276">
        <v>54.5</v>
      </c>
      <c r="M174" s="276">
        <v>17.59441</v>
      </c>
    </row>
    <row r="175" spans="1:13">
      <c r="A175" s="267">
        <v>166</v>
      </c>
      <c r="B175" s="276" t="s">
        <v>1396</v>
      </c>
      <c r="C175" s="277">
        <v>3710.5</v>
      </c>
      <c r="D175" s="278">
        <v>3719.1666666666665</v>
      </c>
      <c r="E175" s="278">
        <v>3691.333333333333</v>
      </c>
      <c r="F175" s="278">
        <v>3672.1666666666665</v>
      </c>
      <c r="G175" s="278">
        <v>3644.333333333333</v>
      </c>
      <c r="H175" s="278">
        <v>3738.333333333333</v>
      </c>
      <c r="I175" s="278">
        <v>3766.1666666666661</v>
      </c>
      <c r="J175" s="278">
        <v>3785.333333333333</v>
      </c>
      <c r="K175" s="276">
        <v>3747</v>
      </c>
      <c r="L175" s="276">
        <v>3700</v>
      </c>
      <c r="M175" s="276">
        <v>0.24157000000000001</v>
      </c>
    </row>
    <row r="176" spans="1:13">
      <c r="A176" s="267">
        <v>167</v>
      </c>
      <c r="B176" s="276" t="s">
        <v>103</v>
      </c>
      <c r="C176" s="277">
        <v>28</v>
      </c>
      <c r="D176" s="278">
        <v>28.383333333333336</v>
      </c>
      <c r="E176" s="278">
        <v>27.416666666666671</v>
      </c>
      <c r="F176" s="278">
        <v>26.833333333333336</v>
      </c>
      <c r="G176" s="278">
        <v>25.866666666666671</v>
      </c>
      <c r="H176" s="278">
        <v>28.966666666666672</v>
      </c>
      <c r="I176" s="278">
        <v>29.933333333333334</v>
      </c>
      <c r="J176" s="278">
        <v>30.516666666666673</v>
      </c>
      <c r="K176" s="276">
        <v>29.35</v>
      </c>
      <c r="L176" s="276">
        <v>27.8</v>
      </c>
      <c r="M176" s="276">
        <v>292.19702000000001</v>
      </c>
    </row>
    <row r="177" spans="1:13">
      <c r="A177" s="267">
        <v>168</v>
      </c>
      <c r="B177" s="276" t="s">
        <v>388</v>
      </c>
      <c r="C177" s="277">
        <v>246.9</v>
      </c>
      <c r="D177" s="278">
        <v>248.18333333333331</v>
      </c>
      <c r="E177" s="278">
        <v>243.46666666666661</v>
      </c>
      <c r="F177" s="278">
        <v>240.0333333333333</v>
      </c>
      <c r="G177" s="278">
        <v>235.31666666666661</v>
      </c>
      <c r="H177" s="278">
        <v>251.61666666666662</v>
      </c>
      <c r="I177" s="278">
        <v>256.33333333333331</v>
      </c>
      <c r="J177" s="278">
        <v>259.76666666666665</v>
      </c>
      <c r="K177" s="276">
        <v>252.9</v>
      </c>
      <c r="L177" s="276">
        <v>244.75</v>
      </c>
      <c r="M177" s="276">
        <v>12.40287</v>
      </c>
    </row>
    <row r="178" spans="1:13">
      <c r="A178" s="267">
        <v>169</v>
      </c>
      <c r="B178" s="276" t="s">
        <v>380</v>
      </c>
      <c r="C178" s="277">
        <v>998.9</v>
      </c>
      <c r="D178" s="278">
        <v>1004.3000000000001</v>
      </c>
      <c r="E178" s="278">
        <v>990.60000000000014</v>
      </c>
      <c r="F178" s="278">
        <v>982.30000000000007</v>
      </c>
      <c r="G178" s="278">
        <v>968.60000000000014</v>
      </c>
      <c r="H178" s="278">
        <v>1012.6000000000001</v>
      </c>
      <c r="I178" s="278">
        <v>1026.3000000000002</v>
      </c>
      <c r="J178" s="278">
        <v>1034.6000000000001</v>
      </c>
      <c r="K178" s="276">
        <v>1018</v>
      </c>
      <c r="L178" s="276">
        <v>996</v>
      </c>
      <c r="M178" s="276">
        <v>0.65302000000000004</v>
      </c>
    </row>
    <row r="179" spans="1:13">
      <c r="A179" s="267">
        <v>170</v>
      </c>
      <c r="B179" s="276" t="s">
        <v>246</v>
      </c>
      <c r="C179" s="277">
        <v>529.15</v>
      </c>
      <c r="D179" s="278">
        <v>529.65</v>
      </c>
      <c r="E179" s="278">
        <v>526.84999999999991</v>
      </c>
      <c r="F179" s="278">
        <v>524.54999999999995</v>
      </c>
      <c r="G179" s="278">
        <v>521.74999999999989</v>
      </c>
      <c r="H179" s="278">
        <v>531.94999999999993</v>
      </c>
      <c r="I179" s="278">
        <v>534.74999999999989</v>
      </c>
      <c r="J179" s="278">
        <v>537.04999999999995</v>
      </c>
      <c r="K179" s="276">
        <v>532.45000000000005</v>
      </c>
      <c r="L179" s="276">
        <v>527.35</v>
      </c>
      <c r="M179" s="276">
        <v>0.70160999999999996</v>
      </c>
    </row>
    <row r="180" spans="1:13">
      <c r="A180" s="267">
        <v>171</v>
      </c>
      <c r="B180" s="276" t="s">
        <v>104</v>
      </c>
      <c r="C180" s="277">
        <v>720.65</v>
      </c>
      <c r="D180" s="278">
        <v>722.1</v>
      </c>
      <c r="E180" s="278">
        <v>714.2</v>
      </c>
      <c r="F180" s="278">
        <v>707.75</v>
      </c>
      <c r="G180" s="278">
        <v>699.85</v>
      </c>
      <c r="H180" s="278">
        <v>728.55000000000007</v>
      </c>
      <c r="I180" s="278">
        <v>736.44999999999993</v>
      </c>
      <c r="J180" s="278">
        <v>742.90000000000009</v>
      </c>
      <c r="K180" s="276">
        <v>730</v>
      </c>
      <c r="L180" s="276">
        <v>715.65</v>
      </c>
      <c r="M180" s="276">
        <v>11.861000000000001</v>
      </c>
    </row>
    <row r="181" spans="1:13">
      <c r="A181" s="267">
        <v>172</v>
      </c>
      <c r="B181" s="276" t="s">
        <v>247</v>
      </c>
      <c r="C181" s="277">
        <v>474.65</v>
      </c>
      <c r="D181" s="278">
        <v>469.33333333333331</v>
      </c>
      <c r="E181" s="278">
        <v>455.31666666666661</v>
      </c>
      <c r="F181" s="278">
        <v>435.98333333333329</v>
      </c>
      <c r="G181" s="278">
        <v>421.96666666666658</v>
      </c>
      <c r="H181" s="278">
        <v>488.66666666666663</v>
      </c>
      <c r="I181" s="278">
        <v>502.68333333333339</v>
      </c>
      <c r="J181" s="278">
        <v>522.01666666666665</v>
      </c>
      <c r="K181" s="276">
        <v>483.35</v>
      </c>
      <c r="L181" s="276">
        <v>450</v>
      </c>
      <c r="M181" s="276">
        <v>4.9376899999999999</v>
      </c>
    </row>
    <row r="182" spans="1:13">
      <c r="A182" s="267">
        <v>173</v>
      </c>
      <c r="B182" s="276" t="s">
        <v>248</v>
      </c>
      <c r="C182" s="277">
        <v>1348.15</v>
      </c>
      <c r="D182" s="278">
        <v>1350</v>
      </c>
      <c r="E182" s="278">
        <v>1295.1500000000001</v>
      </c>
      <c r="F182" s="278">
        <v>1242.1500000000001</v>
      </c>
      <c r="G182" s="278">
        <v>1187.3000000000002</v>
      </c>
      <c r="H182" s="278">
        <v>1403</v>
      </c>
      <c r="I182" s="278">
        <v>1457.85</v>
      </c>
      <c r="J182" s="278">
        <v>1510.85</v>
      </c>
      <c r="K182" s="276">
        <v>1404.85</v>
      </c>
      <c r="L182" s="276">
        <v>1297</v>
      </c>
      <c r="M182" s="276">
        <v>40.273609999999998</v>
      </c>
    </row>
    <row r="183" spans="1:13">
      <c r="A183" s="267">
        <v>174</v>
      </c>
      <c r="B183" s="276" t="s">
        <v>389</v>
      </c>
      <c r="C183" s="277">
        <v>90.95</v>
      </c>
      <c r="D183" s="278">
        <v>90.75</v>
      </c>
      <c r="E183" s="278">
        <v>89.7</v>
      </c>
      <c r="F183" s="278">
        <v>88.45</v>
      </c>
      <c r="G183" s="278">
        <v>87.4</v>
      </c>
      <c r="H183" s="278">
        <v>92</v>
      </c>
      <c r="I183" s="278">
        <v>93.050000000000011</v>
      </c>
      <c r="J183" s="278">
        <v>94.3</v>
      </c>
      <c r="K183" s="276">
        <v>91.8</v>
      </c>
      <c r="L183" s="276">
        <v>89.5</v>
      </c>
      <c r="M183" s="276">
        <v>28.27684</v>
      </c>
    </row>
    <row r="184" spans="1:13">
      <c r="A184" s="267">
        <v>175</v>
      </c>
      <c r="B184" s="276" t="s">
        <v>381</v>
      </c>
      <c r="C184" s="277">
        <v>380.15</v>
      </c>
      <c r="D184" s="278">
        <v>382.4666666666667</v>
      </c>
      <c r="E184" s="278">
        <v>377.63333333333338</v>
      </c>
      <c r="F184" s="278">
        <v>375.11666666666667</v>
      </c>
      <c r="G184" s="278">
        <v>370.28333333333336</v>
      </c>
      <c r="H184" s="278">
        <v>384.98333333333341</v>
      </c>
      <c r="I184" s="278">
        <v>389.81666666666666</v>
      </c>
      <c r="J184" s="278">
        <v>392.33333333333343</v>
      </c>
      <c r="K184" s="276">
        <v>387.3</v>
      </c>
      <c r="L184" s="276">
        <v>379.95</v>
      </c>
      <c r="M184" s="276">
        <v>11.751860000000001</v>
      </c>
    </row>
    <row r="185" spans="1:13">
      <c r="A185" s="267">
        <v>176</v>
      </c>
      <c r="B185" s="276" t="s">
        <v>249</v>
      </c>
      <c r="C185" s="277">
        <v>288.8</v>
      </c>
      <c r="D185" s="278">
        <v>290.56666666666666</v>
      </c>
      <c r="E185" s="278">
        <v>285.23333333333335</v>
      </c>
      <c r="F185" s="278">
        <v>281.66666666666669</v>
      </c>
      <c r="G185" s="278">
        <v>276.33333333333337</v>
      </c>
      <c r="H185" s="278">
        <v>294.13333333333333</v>
      </c>
      <c r="I185" s="278">
        <v>299.4666666666667</v>
      </c>
      <c r="J185" s="278">
        <v>303.0333333333333</v>
      </c>
      <c r="K185" s="276">
        <v>295.89999999999998</v>
      </c>
      <c r="L185" s="276">
        <v>287</v>
      </c>
      <c r="M185" s="276">
        <v>9.1496399999999998</v>
      </c>
    </row>
    <row r="186" spans="1:13">
      <c r="A186" s="267">
        <v>177</v>
      </c>
      <c r="B186" s="276" t="s">
        <v>105</v>
      </c>
      <c r="C186" s="277">
        <v>914.8</v>
      </c>
      <c r="D186" s="278">
        <v>917.0333333333333</v>
      </c>
      <c r="E186" s="278">
        <v>908.76666666666665</v>
      </c>
      <c r="F186" s="278">
        <v>902.73333333333335</v>
      </c>
      <c r="G186" s="278">
        <v>894.4666666666667</v>
      </c>
      <c r="H186" s="278">
        <v>923.06666666666661</v>
      </c>
      <c r="I186" s="278">
        <v>931.33333333333326</v>
      </c>
      <c r="J186" s="278">
        <v>937.36666666666656</v>
      </c>
      <c r="K186" s="276">
        <v>925.3</v>
      </c>
      <c r="L186" s="276">
        <v>911</v>
      </c>
      <c r="M186" s="276">
        <v>13.901160000000001</v>
      </c>
    </row>
    <row r="187" spans="1:13">
      <c r="A187" s="267">
        <v>178</v>
      </c>
      <c r="B187" s="276" t="s">
        <v>383</v>
      </c>
      <c r="C187" s="277">
        <v>88.85</v>
      </c>
      <c r="D187" s="278">
        <v>89.183333333333337</v>
      </c>
      <c r="E187" s="278">
        <v>87.866666666666674</v>
      </c>
      <c r="F187" s="278">
        <v>86.88333333333334</v>
      </c>
      <c r="G187" s="278">
        <v>85.566666666666677</v>
      </c>
      <c r="H187" s="278">
        <v>90.166666666666671</v>
      </c>
      <c r="I187" s="278">
        <v>91.483333333333334</v>
      </c>
      <c r="J187" s="278">
        <v>92.466666666666669</v>
      </c>
      <c r="K187" s="276">
        <v>90.5</v>
      </c>
      <c r="L187" s="276">
        <v>88.2</v>
      </c>
      <c r="M187" s="276">
        <v>35.332079999999998</v>
      </c>
    </row>
    <row r="188" spans="1:13">
      <c r="A188" s="267">
        <v>179</v>
      </c>
      <c r="B188" s="276" t="s">
        <v>384</v>
      </c>
      <c r="C188" s="277">
        <v>664.95</v>
      </c>
      <c r="D188" s="278">
        <v>658.4666666666667</v>
      </c>
      <c r="E188" s="278">
        <v>642.93333333333339</v>
      </c>
      <c r="F188" s="278">
        <v>620.91666666666674</v>
      </c>
      <c r="G188" s="278">
        <v>605.38333333333344</v>
      </c>
      <c r="H188" s="278">
        <v>680.48333333333335</v>
      </c>
      <c r="I188" s="278">
        <v>696.01666666666665</v>
      </c>
      <c r="J188" s="278">
        <v>718.0333333333333</v>
      </c>
      <c r="K188" s="276">
        <v>674</v>
      </c>
      <c r="L188" s="276">
        <v>636.45000000000005</v>
      </c>
      <c r="M188" s="276">
        <v>0.45737</v>
      </c>
    </row>
    <row r="189" spans="1:13">
      <c r="A189" s="267">
        <v>180</v>
      </c>
      <c r="B189" s="276" t="s">
        <v>1439</v>
      </c>
      <c r="C189" s="277">
        <v>215.05</v>
      </c>
      <c r="D189" s="278">
        <v>209.85000000000002</v>
      </c>
      <c r="E189" s="278">
        <v>201.30000000000004</v>
      </c>
      <c r="F189" s="278">
        <v>187.55</v>
      </c>
      <c r="G189" s="278">
        <v>179.00000000000003</v>
      </c>
      <c r="H189" s="278">
        <v>223.60000000000005</v>
      </c>
      <c r="I189" s="278">
        <v>232.15</v>
      </c>
      <c r="J189" s="278">
        <v>245.90000000000006</v>
      </c>
      <c r="K189" s="276">
        <v>218.4</v>
      </c>
      <c r="L189" s="276">
        <v>196.1</v>
      </c>
      <c r="M189" s="276">
        <v>23.85547</v>
      </c>
    </row>
    <row r="190" spans="1:13">
      <c r="A190" s="267">
        <v>181</v>
      </c>
      <c r="B190" s="276" t="s">
        <v>390</v>
      </c>
      <c r="C190" s="277">
        <v>76.75</v>
      </c>
      <c r="D190" s="278">
        <v>77.516666666666666</v>
      </c>
      <c r="E190" s="278">
        <v>75.533333333333331</v>
      </c>
      <c r="F190" s="278">
        <v>74.316666666666663</v>
      </c>
      <c r="G190" s="278">
        <v>72.333333333333329</v>
      </c>
      <c r="H190" s="278">
        <v>78.733333333333334</v>
      </c>
      <c r="I190" s="278">
        <v>80.716666666666654</v>
      </c>
      <c r="J190" s="278">
        <v>81.933333333333337</v>
      </c>
      <c r="K190" s="276">
        <v>79.5</v>
      </c>
      <c r="L190" s="276">
        <v>76.3</v>
      </c>
      <c r="M190" s="276">
        <v>12.03969</v>
      </c>
    </row>
    <row r="191" spans="1:13">
      <c r="A191" s="267">
        <v>182</v>
      </c>
      <c r="B191" s="276" t="s">
        <v>250</v>
      </c>
      <c r="C191" s="277">
        <v>230.1</v>
      </c>
      <c r="D191" s="278">
        <v>232.61666666666665</v>
      </c>
      <c r="E191" s="278">
        <v>226.5333333333333</v>
      </c>
      <c r="F191" s="278">
        <v>222.96666666666667</v>
      </c>
      <c r="G191" s="278">
        <v>216.88333333333333</v>
      </c>
      <c r="H191" s="278">
        <v>236.18333333333328</v>
      </c>
      <c r="I191" s="278">
        <v>242.26666666666659</v>
      </c>
      <c r="J191" s="278">
        <v>245.83333333333326</v>
      </c>
      <c r="K191" s="276">
        <v>238.7</v>
      </c>
      <c r="L191" s="276">
        <v>229.05</v>
      </c>
      <c r="M191" s="276">
        <v>15.43566</v>
      </c>
    </row>
    <row r="192" spans="1:13">
      <c r="A192" s="267">
        <v>183</v>
      </c>
      <c r="B192" s="276" t="s">
        <v>385</v>
      </c>
      <c r="C192" s="277">
        <v>353.05</v>
      </c>
      <c r="D192" s="278">
        <v>353.31666666666666</v>
      </c>
      <c r="E192" s="278">
        <v>348.83333333333331</v>
      </c>
      <c r="F192" s="278">
        <v>344.61666666666667</v>
      </c>
      <c r="G192" s="278">
        <v>340.13333333333333</v>
      </c>
      <c r="H192" s="278">
        <v>357.5333333333333</v>
      </c>
      <c r="I192" s="278">
        <v>362.01666666666665</v>
      </c>
      <c r="J192" s="278">
        <v>366.23333333333329</v>
      </c>
      <c r="K192" s="276">
        <v>357.8</v>
      </c>
      <c r="L192" s="276">
        <v>349.1</v>
      </c>
      <c r="M192" s="276">
        <v>1.0506899999999999</v>
      </c>
    </row>
    <row r="193" spans="1:13">
      <c r="A193" s="267">
        <v>184</v>
      </c>
      <c r="B193" s="276" t="s">
        <v>386</v>
      </c>
      <c r="C193" s="277">
        <v>360.65</v>
      </c>
      <c r="D193" s="278">
        <v>361.26666666666665</v>
      </c>
      <c r="E193" s="278">
        <v>358.88333333333333</v>
      </c>
      <c r="F193" s="278">
        <v>357.11666666666667</v>
      </c>
      <c r="G193" s="278">
        <v>354.73333333333335</v>
      </c>
      <c r="H193" s="278">
        <v>363.0333333333333</v>
      </c>
      <c r="I193" s="278">
        <v>365.41666666666663</v>
      </c>
      <c r="J193" s="278">
        <v>367.18333333333328</v>
      </c>
      <c r="K193" s="276">
        <v>363.65</v>
      </c>
      <c r="L193" s="276">
        <v>359.5</v>
      </c>
      <c r="M193" s="276">
        <v>3.9902799999999998</v>
      </c>
    </row>
    <row r="194" spans="1:13">
      <c r="A194" s="267">
        <v>185</v>
      </c>
      <c r="B194" s="276" t="s">
        <v>391</v>
      </c>
      <c r="C194" s="277">
        <v>751.3</v>
      </c>
      <c r="D194" s="278">
        <v>754.38333333333321</v>
      </c>
      <c r="E194" s="278">
        <v>746.71666666666647</v>
      </c>
      <c r="F194" s="278">
        <v>742.13333333333321</v>
      </c>
      <c r="G194" s="278">
        <v>734.46666666666647</v>
      </c>
      <c r="H194" s="278">
        <v>758.96666666666647</v>
      </c>
      <c r="I194" s="278">
        <v>766.63333333333321</v>
      </c>
      <c r="J194" s="278">
        <v>771.21666666666647</v>
      </c>
      <c r="K194" s="276">
        <v>762.05</v>
      </c>
      <c r="L194" s="276">
        <v>749.8</v>
      </c>
      <c r="M194" s="276">
        <v>0.18819</v>
      </c>
    </row>
    <row r="195" spans="1:13">
      <c r="A195" s="267">
        <v>186</v>
      </c>
      <c r="B195" s="276" t="s">
        <v>399</v>
      </c>
      <c r="C195" s="277">
        <v>880.05</v>
      </c>
      <c r="D195" s="278">
        <v>877.7833333333333</v>
      </c>
      <c r="E195" s="278">
        <v>870.56666666666661</v>
      </c>
      <c r="F195" s="278">
        <v>861.08333333333326</v>
      </c>
      <c r="G195" s="278">
        <v>853.86666666666656</v>
      </c>
      <c r="H195" s="278">
        <v>887.26666666666665</v>
      </c>
      <c r="I195" s="278">
        <v>894.48333333333335</v>
      </c>
      <c r="J195" s="278">
        <v>903.9666666666667</v>
      </c>
      <c r="K195" s="276">
        <v>885</v>
      </c>
      <c r="L195" s="276">
        <v>868.3</v>
      </c>
      <c r="M195" s="276">
        <v>3.8650600000000002</v>
      </c>
    </row>
    <row r="196" spans="1:13">
      <c r="A196" s="267">
        <v>187</v>
      </c>
      <c r="B196" s="276" t="s">
        <v>392</v>
      </c>
      <c r="C196" s="277">
        <v>34.4</v>
      </c>
      <c r="D196" s="278">
        <v>34.283333333333331</v>
      </c>
      <c r="E196" s="278">
        <v>33.416666666666664</v>
      </c>
      <c r="F196" s="278">
        <v>32.43333333333333</v>
      </c>
      <c r="G196" s="278">
        <v>31.566666666666663</v>
      </c>
      <c r="H196" s="278">
        <v>35.266666666666666</v>
      </c>
      <c r="I196" s="278">
        <v>36.13333333333334</v>
      </c>
      <c r="J196" s="278">
        <v>37.116666666666667</v>
      </c>
      <c r="K196" s="276">
        <v>35.15</v>
      </c>
      <c r="L196" s="276">
        <v>33.299999999999997</v>
      </c>
      <c r="M196" s="276">
        <v>10.24783</v>
      </c>
    </row>
    <row r="197" spans="1:13">
      <c r="A197" s="267">
        <v>188</v>
      </c>
      <c r="B197" s="276" t="s">
        <v>393</v>
      </c>
      <c r="C197" s="277">
        <v>772.8</v>
      </c>
      <c r="D197" s="278">
        <v>775.61666666666667</v>
      </c>
      <c r="E197" s="278">
        <v>766.48333333333335</v>
      </c>
      <c r="F197" s="278">
        <v>760.16666666666663</v>
      </c>
      <c r="G197" s="278">
        <v>751.0333333333333</v>
      </c>
      <c r="H197" s="278">
        <v>781.93333333333339</v>
      </c>
      <c r="I197" s="278">
        <v>791.06666666666683</v>
      </c>
      <c r="J197" s="278">
        <v>797.38333333333344</v>
      </c>
      <c r="K197" s="276">
        <v>784.75</v>
      </c>
      <c r="L197" s="276">
        <v>769.3</v>
      </c>
      <c r="M197" s="276">
        <v>0.52171000000000001</v>
      </c>
    </row>
    <row r="198" spans="1:13">
      <c r="A198" s="267">
        <v>189</v>
      </c>
      <c r="B198" s="276" t="s">
        <v>106</v>
      </c>
      <c r="C198" s="277">
        <v>901.15</v>
      </c>
      <c r="D198" s="278">
        <v>888.83333333333337</v>
      </c>
      <c r="E198" s="278">
        <v>872.66666666666674</v>
      </c>
      <c r="F198" s="278">
        <v>844.18333333333339</v>
      </c>
      <c r="G198" s="278">
        <v>828.01666666666677</v>
      </c>
      <c r="H198" s="278">
        <v>917.31666666666672</v>
      </c>
      <c r="I198" s="278">
        <v>933.48333333333346</v>
      </c>
      <c r="J198" s="278">
        <v>961.9666666666667</v>
      </c>
      <c r="K198" s="276">
        <v>905</v>
      </c>
      <c r="L198" s="276">
        <v>860.35</v>
      </c>
      <c r="M198" s="276">
        <v>80.844350000000006</v>
      </c>
    </row>
    <row r="199" spans="1:13">
      <c r="A199" s="267">
        <v>190</v>
      </c>
      <c r="B199" s="276" t="s">
        <v>108</v>
      </c>
      <c r="C199" s="277">
        <v>885.05</v>
      </c>
      <c r="D199" s="278">
        <v>885.16666666666663</v>
      </c>
      <c r="E199" s="278">
        <v>878.33333333333326</v>
      </c>
      <c r="F199" s="278">
        <v>871.61666666666667</v>
      </c>
      <c r="G199" s="278">
        <v>864.7833333333333</v>
      </c>
      <c r="H199" s="278">
        <v>891.88333333333321</v>
      </c>
      <c r="I199" s="278">
        <v>898.71666666666647</v>
      </c>
      <c r="J199" s="278">
        <v>905.43333333333317</v>
      </c>
      <c r="K199" s="276">
        <v>892</v>
      </c>
      <c r="L199" s="276">
        <v>878.45</v>
      </c>
      <c r="M199" s="276">
        <v>43.781790000000001</v>
      </c>
    </row>
    <row r="200" spans="1:13">
      <c r="A200" s="267">
        <v>191</v>
      </c>
      <c r="B200" s="276" t="s">
        <v>109</v>
      </c>
      <c r="C200" s="277">
        <v>2424.65</v>
      </c>
      <c r="D200" s="278">
        <v>2411.1833333333334</v>
      </c>
      <c r="E200" s="278">
        <v>2378.9666666666667</v>
      </c>
      <c r="F200" s="278">
        <v>2333.2833333333333</v>
      </c>
      <c r="G200" s="278">
        <v>2301.0666666666666</v>
      </c>
      <c r="H200" s="278">
        <v>2456.8666666666668</v>
      </c>
      <c r="I200" s="278">
        <v>2489.0833333333339</v>
      </c>
      <c r="J200" s="278">
        <v>2534.7666666666669</v>
      </c>
      <c r="K200" s="276">
        <v>2443.4</v>
      </c>
      <c r="L200" s="276">
        <v>2365.5</v>
      </c>
      <c r="M200" s="276">
        <v>65.323459999999997</v>
      </c>
    </row>
    <row r="201" spans="1:13">
      <c r="A201" s="267">
        <v>192</v>
      </c>
      <c r="B201" s="276" t="s">
        <v>252</v>
      </c>
      <c r="C201" s="277">
        <v>2862.7</v>
      </c>
      <c r="D201" s="278">
        <v>2847.8166666666671</v>
      </c>
      <c r="E201" s="278">
        <v>2819.8833333333341</v>
      </c>
      <c r="F201" s="278">
        <v>2777.0666666666671</v>
      </c>
      <c r="G201" s="278">
        <v>2749.1333333333341</v>
      </c>
      <c r="H201" s="278">
        <v>2890.6333333333341</v>
      </c>
      <c r="I201" s="278">
        <v>2918.5666666666675</v>
      </c>
      <c r="J201" s="278">
        <v>2961.3833333333341</v>
      </c>
      <c r="K201" s="276">
        <v>2875.75</v>
      </c>
      <c r="L201" s="276">
        <v>2805</v>
      </c>
      <c r="M201" s="276">
        <v>5.0863699999999996</v>
      </c>
    </row>
    <row r="202" spans="1:13">
      <c r="A202" s="267">
        <v>193</v>
      </c>
      <c r="B202" s="276" t="s">
        <v>110</v>
      </c>
      <c r="C202" s="277">
        <v>1410.7</v>
      </c>
      <c r="D202" s="278">
        <v>1407.3333333333333</v>
      </c>
      <c r="E202" s="278">
        <v>1397.8666666666666</v>
      </c>
      <c r="F202" s="278">
        <v>1385.0333333333333</v>
      </c>
      <c r="G202" s="278">
        <v>1375.5666666666666</v>
      </c>
      <c r="H202" s="278">
        <v>1420.1666666666665</v>
      </c>
      <c r="I202" s="278">
        <v>1429.6333333333332</v>
      </c>
      <c r="J202" s="278">
        <v>1442.4666666666665</v>
      </c>
      <c r="K202" s="276">
        <v>1416.8</v>
      </c>
      <c r="L202" s="276">
        <v>1394.5</v>
      </c>
      <c r="M202" s="276">
        <v>84.16046</v>
      </c>
    </row>
    <row r="203" spans="1:13">
      <c r="A203" s="267">
        <v>194</v>
      </c>
      <c r="B203" s="276" t="s">
        <v>253</v>
      </c>
      <c r="C203" s="277">
        <v>648.70000000000005</v>
      </c>
      <c r="D203" s="278">
        <v>650.56666666666672</v>
      </c>
      <c r="E203" s="278">
        <v>645.38333333333344</v>
      </c>
      <c r="F203" s="278">
        <v>642.06666666666672</v>
      </c>
      <c r="G203" s="278">
        <v>636.88333333333344</v>
      </c>
      <c r="H203" s="278">
        <v>653.88333333333344</v>
      </c>
      <c r="I203" s="278">
        <v>659.06666666666661</v>
      </c>
      <c r="J203" s="278">
        <v>662.38333333333344</v>
      </c>
      <c r="K203" s="276">
        <v>655.75</v>
      </c>
      <c r="L203" s="276">
        <v>647.25</v>
      </c>
      <c r="M203" s="276">
        <v>25.408329999999999</v>
      </c>
    </row>
    <row r="204" spans="1:13">
      <c r="A204" s="267">
        <v>195</v>
      </c>
      <c r="B204" s="276" t="s">
        <v>251</v>
      </c>
      <c r="C204" s="277">
        <v>868.55</v>
      </c>
      <c r="D204" s="278">
        <v>873.85</v>
      </c>
      <c r="E204" s="278">
        <v>860.7</v>
      </c>
      <c r="F204" s="278">
        <v>852.85</v>
      </c>
      <c r="G204" s="278">
        <v>839.7</v>
      </c>
      <c r="H204" s="278">
        <v>881.7</v>
      </c>
      <c r="I204" s="278">
        <v>894.84999999999991</v>
      </c>
      <c r="J204" s="278">
        <v>902.7</v>
      </c>
      <c r="K204" s="276">
        <v>887</v>
      </c>
      <c r="L204" s="276">
        <v>866</v>
      </c>
      <c r="M204" s="276">
        <v>4.3529299999999997</v>
      </c>
    </row>
    <row r="205" spans="1:13">
      <c r="A205" s="267">
        <v>196</v>
      </c>
      <c r="B205" s="276" t="s">
        <v>394</v>
      </c>
      <c r="C205" s="277">
        <v>211.6</v>
      </c>
      <c r="D205" s="278">
        <v>211.70000000000002</v>
      </c>
      <c r="E205" s="278">
        <v>209.90000000000003</v>
      </c>
      <c r="F205" s="278">
        <v>208.20000000000002</v>
      </c>
      <c r="G205" s="278">
        <v>206.40000000000003</v>
      </c>
      <c r="H205" s="278">
        <v>213.40000000000003</v>
      </c>
      <c r="I205" s="278">
        <v>215.20000000000005</v>
      </c>
      <c r="J205" s="278">
        <v>216.90000000000003</v>
      </c>
      <c r="K205" s="276">
        <v>213.5</v>
      </c>
      <c r="L205" s="276">
        <v>210</v>
      </c>
      <c r="M205" s="276">
        <v>4.1539700000000002</v>
      </c>
    </row>
    <row r="206" spans="1:13">
      <c r="A206" s="267">
        <v>197</v>
      </c>
      <c r="B206" s="276" t="s">
        <v>395</v>
      </c>
      <c r="C206" s="277">
        <v>316.10000000000002</v>
      </c>
      <c r="D206" s="278">
        <v>318.59999999999997</v>
      </c>
      <c r="E206" s="278">
        <v>312.49999999999994</v>
      </c>
      <c r="F206" s="278">
        <v>308.89999999999998</v>
      </c>
      <c r="G206" s="278">
        <v>302.79999999999995</v>
      </c>
      <c r="H206" s="278">
        <v>322.19999999999993</v>
      </c>
      <c r="I206" s="278">
        <v>328.29999999999995</v>
      </c>
      <c r="J206" s="278">
        <v>331.89999999999992</v>
      </c>
      <c r="K206" s="276">
        <v>324.7</v>
      </c>
      <c r="L206" s="276">
        <v>315</v>
      </c>
      <c r="M206" s="276">
        <v>0.59277000000000002</v>
      </c>
    </row>
    <row r="207" spans="1:13">
      <c r="A207" s="267">
        <v>198</v>
      </c>
      <c r="B207" s="276" t="s">
        <v>111</v>
      </c>
      <c r="C207" s="277">
        <v>3117.5</v>
      </c>
      <c r="D207" s="278">
        <v>3122.5</v>
      </c>
      <c r="E207" s="278">
        <v>3100</v>
      </c>
      <c r="F207" s="278">
        <v>3082.5</v>
      </c>
      <c r="G207" s="278">
        <v>3060</v>
      </c>
      <c r="H207" s="278">
        <v>3140</v>
      </c>
      <c r="I207" s="278">
        <v>3162.5</v>
      </c>
      <c r="J207" s="278">
        <v>3180</v>
      </c>
      <c r="K207" s="276">
        <v>3145</v>
      </c>
      <c r="L207" s="276">
        <v>3105</v>
      </c>
      <c r="M207" s="276">
        <v>10.25407</v>
      </c>
    </row>
    <row r="208" spans="1:13">
      <c r="A208" s="267">
        <v>199</v>
      </c>
      <c r="B208" s="276" t="s">
        <v>396</v>
      </c>
      <c r="C208" s="277">
        <v>23.95</v>
      </c>
      <c r="D208" s="278">
        <v>24.033333333333331</v>
      </c>
      <c r="E208" s="278">
        <v>23.516666666666662</v>
      </c>
      <c r="F208" s="278">
        <v>23.083333333333332</v>
      </c>
      <c r="G208" s="278">
        <v>22.566666666666663</v>
      </c>
      <c r="H208" s="278">
        <v>24.466666666666661</v>
      </c>
      <c r="I208" s="278">
        <v>24.983333333333327</v>
      </c>
      <c r="J208" s="278">
        <v>25.416666666666661</v>
      </c>
      <c r="K208" s="276">
        <v>24.55</v>
      </c>
      <c r="L208" s="276">
        <v>23.6</v>
      </c>
      <c r="M208" s="276">
        <v>103.41141</v>
      </c>
    </row>
    <row r="209" spans="1:13">
      <c r="A209" s="267">
        <v>200</v>
      </c>
      <c r="B209" s="276" t="s">
        <v>398</v>
      </c>
      <c r="C209" s="277">
        <v>159.6</v>
      </c>
      <c r="D209" s="278">
        <v>154.79999999999998</v>
      </c>
      <c r="E209" s="278">
        <v>149.99999999999997</v>
      </c>
      <c r="F209" s="278">
        <v>140.39999999999998</v>
      </c>
      <c r="G209" s="278">
        <v>135.59999999999997</v>
      </c>
      <c r="H209" s="278">
        <v>164.39999999999998</v>
      </c>
      <c r="I209" s="278">
        <v>169.2</v>
      </c>
      <c r="J209" s="278">
        <v>178.79999999999998</v>
      </c>
      <c r="K209" s="276">
        <v>159.6</v>
      </c>
      <c r="L209" s="276">
        <v>145.19999999999999</v>
      </c>
      <c r="M209" s="276">
        <v>17.149249999999999</v>
      </c>
    </row>
    <row r="210" spans="1:13">
      <c r="A210" s="267">
        <v>201</v>
      </c>
      <c r="B210" s="276" t="s">
        <v>114</v>
      </c>
      <c r="C210" s="277">
        <v>251.45</v>
      </c>
      <c r="D210" s="278">
        <v>249.83333333333334</v>
      </c>
      <c r="E210" s="278">
        <v>247.51666666666668</v>
      </c>
      <c r="F210" s="278">
        <v>243.58333333333334</v>
      </c>
      <c r="G210" s="278">
        <v>241.26666666666668</v>
      </c>
      <c r="H210" s="278">
        <v>253.76666666666668</v>
      </c>
      <c r="I210" s="278">
        <v>256.08333333333337</v>
      </c>
      <c r="J210" s="278">
        <v>260.01666666666665</v>
      </c>
      <c r="K210" s="276">
        <v>252.15</v>
      </c>
      <c r="L210" s="276">
        <v>245.9</v>
      </c>
      <c r="M210" s="276">
        <v>192.2253</v>
      </c>
    </row>
    <row r="211" spans="1:13">
      <c r="A211" s="267">
        <v>202</v>
      </c>
      <c r="B211" s="276" t="s">
        <v>400</v>
      </c>
      <c r="C211" s="277">
        <v>58.25</v>
      </c>
      <c r="D211" s="278">
        <v>56.800000000000004</v>
      </c>
      <c r="E211" s="278">
        <v>53.20000000000001</v>
      </c>
      <c r="F211" s="278">
        <v>48.150000000000006</v>
      </c>
      <c r="G211" s="278">
        <v>44.550000000000011</v>
      </c>
      <c r="H211" s="278">
        <v>61.850000000000009</v>
      </c>
      <c r="I211" s="278">
        <v>65.45</v>
      </c>
      <c r="J211" s="278">
        <v>70.5</v>
      </c>
      <c r="K211" s="276">
        <v>60.4</v>
      </c>
      <c r="L211" s="276">
        <v>51.75</v>
      </c>
      <c r="M211" s="276">
        <v>218.06916000000001</v>
      </c>
    </row>
    <row r="212" spans="1:13">
      <c r="A212" s="267">
        <v>203</v>
      </c>
      <c r="B212" s="276" t="s">
        <v>115</v>
      </c>
      <c r="C212" s="277">
        <v>230.6</v>
      </c>
      <c r="D212" s="278">
        <v>231.18333333333331</v>
      </c>
      <c r="E212" s="278">
        <v>227.96666666666661</v>
      </c>
      <c r="F212" s="278">
        <v>225.33333333333331</v>
      </c>
      <c r="G212" s="278">
        <v>222.11666666666662</v>
      </c>
      <c r="H212" s="278">
        <v>233.81666666666661</v>
      </c>
      <c r="I212" s="278">
        <v>237.0333333333333</v>
      </c>
      <c r="J212" s="278">
        <v>239.6666666666666</v>
      </c>
      <c r="K212" s="276">
        <v>234.4</v>
      </c>
      <c r="L212" s="276">
        <v>228.55</v>
      </c>
      <c r="M212" s="276">
        <v>94.124529999999993</v>
      </c>
    </row>
    <row r="213" spans="1:13">
      <c r="A213" s="267">
        <v>204</v>
      </c>
      <c r="B213" s="276" t="s">
        <v>116</v>
      </c>
      <c r="C213" s="277">
        <v>2343.9499999999998</v>
      </c>
      <c r="D213" s="278">
        <v>2333.9500000000003</v>
      </c>
      <c r="E213" s="278">
        <v>2313.0000000000005</v>
      </c>
      <c r="F213" s="278">
        <v>2282.0500000000002</v>
      </c>
      <c r="G213" s="278">
        <v>2261.1000000000004</v>
      </c>
      <c r="H213" s="278">
        <v>2364.9000000000005</v>
      </c>
      <c r="I213" s="278">
        <v>2385.8500000000004</v>
      </c>
      <c r="J213" s="278">
        <v>2416.8000000000006</v>
      </c>
      <c r="K213" s="276">
        <v>2354.9</v>
      </c>
      <c r="L213" s="276">
        <v>2303</v>
      </c>
      <c r="M213" s="276">
        <v>17.486339999999998</v>
      </c>
    </row>
    <row r="214" spans="1:13">
      <c r="A214" s="267">
        <v>205</v>
      </c>
      <c r="B214" s="276" t="s">
        <v>254</v>
      </c>
      <c r="C214" s="277">
        <v>242.15</v>
      </c>
      <c r="D214" s="278">
        <v>242.21666666666667</v>
      </c>
      <c r="E214" s="278">
        <v>239.43333333333334</v>
      </c>
      <c r="F214" s="278">
        <v>236.71666666666667</v>
      </c>
      <c r="G214" s="278">
        <v>233.93333333333334</v>
      </c>
      <c r="H214" s="278">
        <v>244.93333333333334</v>
      </c>
      <c r="I214" s="278">
        <v>247.7166666666667</v>
      </c>
      <c r="J214" s="278">
        <v>250.43333333333334</v>
      </c>
      <c r="K214" s="276">
        <v>245</v>
      </c>
      <c r="L214" s="276">
        <v>239.5</v>
      </c>
      <c r="M214" s="276">
        <v>10.998480000000001</v>
      </c>
    </row>
    <row r="215" spans="1:13">
      <c r="A215" s="267">
        <v>206</v>
      </c>
      <c r="B215" s="276" t="s">
        <v>401</v>
      </c>
      <c r="C215" s="277">
        <v>32752.3</v>
      </c>
      <c r="D215" s="278">
        <v>32509.416666666668</v>
      </c>
      <c r="E215" s="278">
        <v>32069.933333333334</v>
      </c>
      <c r="F215" s="278">
        <v>31387.566666666666</v>
      </c>
      <c r="G215" s="278">
        <v>30948.083333333332</v>
      </c>
      <c r="H215" s="278">
        <v>33191.78333333334</v>
      </c>
      <c r="I215" s="278">
        <v>33631.266666666663</v>
      </c>
      <c r="J215" s="278">
        <v>34313.633333333339</v>
      </c>
      <c r="K215" s="276">
        <v>32948.9</v>
      </c>
      <c r="L215" s="276">
        <v>31827.05</v>
      </c>
      <c r="M215" s="276">
        <v>5.6059999999999999E-2</v>
      </c>
    </row>
    <row r="216" spans="1:13">
      <c r="A216" s="267">
        <v>207</v>
      </c>
      <c r="B216" s="276" t="s">
        <v>397</v>
      </c>
      <c r="C216" s="277">
        <v>44.95</v>
      </c>
      <c r="D216" s="278">
        <v>44.783333333333339</v>
      </c>
      <c r="E216" s="278">
        <v>43.966666666666676</v>
      </c>
      <c r="F216" s="278">
        <v>42.983333333333334</v>
      </c>
      <c r="G216" s="278">
        <v>42.166666666666671</v>
      </c>
      <c r="H216" s="278">
        <v>45.76666666666668</v>
      </c>
      <c r="I216" s="278">
        <v>46.583333333333343</v>
      </c>
      <c r="J216" s="278">
        <v>47.566666666666684</v>
      </c>
      <c r="K216" s="276">
        <v>45.6</v>
      </c>
      <c r="L216" s="276">
        <v>43.8</v>
      </c>
      <c r="M216" s="276">
        <v>51.292769999999997</v>
      </c>
    </row>
    <row r="217" spans="1:13">
      <c r="A217" s="267">
        <v>208</v>
      </c>
      <c r="B217" s="276" t="s">
        <v>255</v>
      </c>
      <c r="C217" s="277">
        <v>40.049999999999997</v>
      </c>
      <c r="D217" s="278">
        <v>40.116666666666667</v>
      </c>
      <c r="E217" s="278">
        <v>39.783333333333331</v>
      </c>
      <c r="F217" s="278">
        <v>39.516666666666666</v>
      </c>
      <c r="G217" s="278">
        <v>39.18333333333333</v>
      </c>
      <c r="H217" s="278">
        <v>40.383333333333333</v>
      </c>
      <c r="I217" s="278">
        <v>40.716666666666661</v>
      </c>
      <c r="J217" s="278">
        <v>40.983333333333334</v>
      </c>
      <c r="K217" s="276">
        <v>40.450000000000003</v>
      </c>
      <c r="L217" s="276">
        <v>39.85</v>
      </c>
      <c r="M217" s="276">
        <v>18.81833</v>
      </c>
    </row>
    <row r="218" spans="1:13">
      <c r="A218" s="267">
        <v>209</v>
      </c>
      <c r="B218" s="276" t="s">
        <v>415</v>
      </c>
      <c r="C218" s="277">
        <v>76.3</v>
      </c>
      <c r="D218" s="278">
        <v>75.066666666666663</v>
      </c>
      <c r="E218" s="278">
        <v>70.083333333333329</v>
      </c>
      <c r="F218" s="278">
        <v>63.86666666666666</v>
      </c>
      <c r="G218" s="278">
        <v>58.883333333333326</v>
      </c>
      <c r="H218" s="278">
        <v>81.283333333333331</v>
      </c>
      <c r="I218" s="278">
        <v>86.26666666666668</v>
      </c>
      <c r="J218" s="278">
        <v>92.483333333333334</v>
      </c>
      <c r="K218" s="276">
        <v>80.05</v>
      </c>
      <c r="L218" s="276">
        <v>68.849999999999994</v>
      </c>
      <c r="M218" s="276">
        <v>289.54892999999998</v>
      </c>
    </row>
    <row r="219" spans="1:13">
      <c r="A219" s="267">
        <v>210</v>
      </c>
      <c r="B219" s="276" t="s">
        <v>117</v>
      </c>
      <c r="C219" s="277">
        <v>206.35</v>
      </c>
      <c r="D219" s="278">
        <v>205.78333333333333</v>
      </c>
      <c r="E219" s="278">
        <v>194.56666666666666</v>
      </c>
      <c r="F219" s="278">
        <v>182.78333333333333</v>
      </c>
      <c r="G219" s="278">
        <v>171.56666666666666</v>
      </c>
      <c r="H219" s="278">
        <v>217.56666666666666</v>
      </c>
      <c r="I219" s="278">
        <v>228.7833333333333</v>
      </c>
      <c r="J219" s="278">
        <v>240.56666666666666</v>
      </c>
      <c r="K219" s="276">
        <v>217</v>
      </c>
      <c r="L219" s="276">
        <v>194</v>
      </c>
      <c r="M219" s="276">
        <v>612.94528000000003</v>
      </c>
    </row>
    <row r="220" spans="1:13">
      <c r="A220" s="267">
        <v>211</v>
      </c>
      <c r="B220" s="276" t="s">
        <v>118</v>
      </c>
      <c r="C220" s="277">
        <v>512.45000000000005</v>
      </c>
      <c r="D220" s="278">
        <v>515.08333333333337</v>
      </c>
      <c r="E220" s="278">
        <v>508.4666666666667</v>
      </c>
      <c r="F220" s="278">
        <v>504.48333333333335</v>
      </c>
      <c r="G220" s="278">
        <v>497.86666666666667</v>
      </c>
      <c r="H220" s="278">
        <v>519.06666666666672</v>
      </c>
      <c r="I220" s="278">
        <v>525.68333333333328</v>
      </c>
      <c r="J220" s="278">
        <v>529.66666666666674</v>
      </c>
      <c r="K220" s="276">
        <v>521.70000000000005</v>
      </c>
      <c r="L220" s="276">
        <v>511.1</v>
      </c>
      <c r="M220" s="276">
        <v>242.63586000000001</v>
      </c>
    </row>
    <row r="221" spans="1:13">
      <c r="A221" s="267">
        <v>213</v>
      </c>
      <c r="B221" s="276" t="s">
        <v>256</v>
      </c>
      <c r="C221" s="277">
        <v>1479.35</v>
      </c>
      <c r="D221" s="278">
        <v>1476.2333333333333</v>
      </c>
      <c r="E221" s="278">
        <v>1462.4666666666667</v>
      </c>
      <c r="F221" s="278">
        <v>1445.5833333333333</v>
      </c>
      <c r="G221" s="278">
        <v>1431.8166666666666</v>
      </c>
      <c r="H221" s="278">
        <v>1493.1166666666668</v>
      </c>
      <c r="I221" s="278">
        <v>1506.8833333333337</v>
      </c>
      <c r="J221" s="278">
        <v>1523.7666666666669</v>
      </c>
      <c r="K221" s="276">
        <v>1490</v>
      </c>
      <c r="L221" s="276">
        <v>1459.35</v>
      </c>
      <c r="M221" s="276">
        <v>5.5407500000000001</v>
      </c>
    </row>
    <row r="222" spans="1:13">
      <c r="A222" s="267">
        <v>214</v>
      </c>
      <c r="B222" s="276" t="s">
        <v>119</v>
      </c>
      <c r="C222" s="277">
        <v>486.25</v>
      </c>
      <c r="D222" s="278">
        <v>485.15000000000003</v>
      </c>
      <c r="E222" s="278">
        <v>482.30000000000007</v>
      </c>
      <c r="F222" s="278">
        <v>478.35</v>
      </c>
      <c r="G222" s="278">
        <v>475.50000000000006</v>
      </c>
      <c r="H222" s="278">
        <v>489.10000000000008</v>
      </c>
      <c r="I222" s="278">
        <v>491.9500000000001</v>
      </c>
      <c r="J222" s="278">
        <v>495.90000000000009</v>
      </c>
      <c r="K222" s="276">
        <v>488</v>
      </c>
      <c r="L222" s="276">
        <v>481.2</v>
      </c>
      <c r="M222" s="276">
        <v>23.296669999999999</v>
      </c>
    </row>
    <row r="223" spans="1:13">
      <c r="A223" s="267">
        <v>215</v>
      </c>
      <c r="B223" s="276" t="s">
        <v>403</v>
      </c>
      <c r="C223" s="277">
        <v>2752.75</v>
      </c>
      <c r="D223" s="278">
        <v>2738.25</v>
      </c>
      <c r="E223" s="278">
        <v>2691.5</v>
      </c>
      <c r="F223" s="278">
        <v>2630.25</v>
      </c>
      <c r="G223" s="278">
        <v>2583.5</v>
      </c>
      <c r="H223" s="278">
        <v>2799.5</v>
      </c>
      <c r="I223" s="278">
        <v>2846.25</v>
      </c>
      <c r="J223" s="278">
        <v>2907.5</v>
      </c>
      <c r="K223" s="276">
        <v>2785</v>
      </c>
      <c r="L223" s="276">
        <v>2677</v>
      </c>
      <c r="M223" s="276">
        <v>5.4350000000000002E-2</v>
      </c>
    </row>
    <row r="224" spans="1:13">
      <c r="A224" s="267">
        <v>216</v>
      </c>
      <c r="B224" s="276" t="s">
        <v>257</v>
      </c>
      <c r="C224" s="277">
        <v>42.2</v>
      </c>
      <c r="D224" s="278">
        <v>42.699999999999996</v>
      </c>
      <c r="E224" s="278">
        <v>41.499999999999993</v>
      </c>
      <c r="F224" s="278">
        <v>40.799999999999997</v>
      </c>
      <c r="G224" s="278">
        <v>39.599999999999994</v>
      </c>
      <c r="H224" s="278">
        <v>43.399999999999991</v>
      </c>
      <c r="I224" s="278">
        <v>44.599999999999994</v>
      </c>
      <c r="J224" s="278">
        <v>45.29999999999999</v>
      </c>
      <c r="K224" s="276">
        <v>43.9</v>
      </c>
      <c r="L224" s="276">
        <v>42</v>
      </c>
      <c r="M224" s="276">
        <v>42.320489999999999</v>
      </c>
    </row>
    <row r="225" spans="1:13">
      <c r="A225" s="267">
        <v>217</v>
      </c>
      <c r="B225" s="276" t="s">
        <v>120</v>
      </c>
      <c r="C225" s="277">
        <v>10</v>
      </c>
      <c r="D225" s="278">
        <v>9.9833333333333325</v>
      </c>
      <c r="E225" s="278">
        <v>9.8166666666666647</v>
      </c>
      <c r="F225" s="278">
        <v>9.6333333333333329</v>
      </c>
      <c r="G225" s="278">
        <v>9.466666666666665</v>
      </c>
      <c r="H225" s="278">
        <v>10.166666666666664</v>
      </c>
      <c r="I225" s="278">
        <v>10.333333333333332</v>
      </c>
      <c r="J225" s="278">
        <v>10.516666666666664</v>
      </c>
      <c r="K225" s="276">
        <v>10.15</v>
      </c>
      <c r="L225" s="276">
        <v>9.8000000000000007</v>
      </c>
      <c r="M225" s="276">
        <v>1624.88886</v>
      </c>
    </row>
    <row r="226" spans="1:13">
      <c r="A226" s="267">
        <v>218</v>
      </c>
      <c r="B226" s="276" t="s">
        <v>404</v>
      </c>
      <c r="C226" s="277">
        <v>40.4</v>
      </c>
      <c r="D226" s="278">
        <v>40.516666666666666</v>
      </c>
      <c r="E226" s="278">
        <v>39.583333333333329</v>
      </c>
      <c r="F226" s="278">
        <v>38.766666666666666</v>
      </c>
      <c r="G226" s="278">
        <v>37.833333333333329</v>
      </c>
      <c r="H226" s="278">
        <v>41.333333333333329</v>
      </c>
      <c r="I226" s="278">
        <v>42.266666666666666</v>
      </c>
      <c r="J226" s="278">
        <v>43.083333333333329</v>
      </c>
      <c r="K226" s="276">
        <v>41.45</v>
      </c>
      <c r="L226" s="276">
        <v>39.700000000000003</v>
      </c>
      <c r="M226" s="276">
        <v>191.20068000000001</v>
      </c>
    </row>
    <row r="227" spans="1:13">
      <c r="A227" s="267">
        <v>219</v>
      </c>
      <c r="B227" s="276" t="s">
        <v>121</v>
      </c>
      <c r="C227" s="277">
        <v>37.75</v>
      </c>
      <c r="D227" s="278">
        <v>37.81666666666667</v>
      </c>
      <c r="E227" s="278">
        <v>37.483333333333341</v>
      </c>
      <c r="F227" s="278">
        <v>37.216666666666669</v>
      </c>
      <c r="G227" s="278">
        <v>36.88333333333334</v>
      </c>
      <c r="H227" s="278">
        <v>38.083333333333343</v>
      </c>
      <c r="I227" s="278">
        <v>38.416666666666671</v>
      </c>
      <c r="J227" s="278">
        <v>38.683333333333344</v>
      </c>
      <c r="K227" s="276">
        <v>38.15</v>
      </c>
      <c r="L227" s="276">
        <v>37.549999999999997</v>
      </c>
      <c r="M227" s="276">
        <v>149.87280000000001</v>
      </c>
    </row>
    <row r="228" spans="1:13">
      <c r="A228" s="267">
        <v>220</v>
      </c>
      <c r="B228" s="276" t="s">
        <v>416</v>
      </c>
      <c r="C228" s="277">
        <v>219.65</v>
      </c>
      <c r="D228" s="278">
        <v>219.61666666666667</v>
      </c>
      <c r="E228" s="278">
        <v>217.33333333333334</v>
      </c>
      <c r="F228" s="278">
        <v>215.01666666666668</v>
      </c>
      <c r="G228" s="278">
        <v>212.73333333333335</v>
      </c>
      <c r="H228" s="278">
        <v>221.93333333333334</v>
      </c>
      <c r="I228" s="278">
        <v>224.21666666666664</v>
      </c>
      <c r="J228" s="278">
        <v>226.53333333333333</v>
      </c>
      <c r="K228" s="276">
        <v>221.9</v>
      </c>
      <c r="L228" s="276">
        <v>217.3</v>
      </c>
      <c r="M228" s="276">
        <v>9.2378199999999993</v>
      </c>
    </row>
    <row r="229" spans="1:13">
      <c r="A229" s="267">
        <v>221</v>
      </c>
      <c r="B229" s="276" t="s">
        <v>405</v>
      </c>
      <c r="C229" s="277">
        <v>1138.95</v>
      </c>
      <c r="D229" s="278">
        <v>1153.3333333333333</v>
      </c>
      <c r="E229" s="278">
        <v>1106.6666666666665</v>
      </c>
      <c r="F229" s="278">
        <v>1074.3833333333332</v>
      </c>
      <c r="G229" s="278">
        <v>1027.7166666666665</v>
      </c>
      <c r="H229" s="278">
        <v>1185.6166666666666</v>
      </c>
      <c r="I229" s="278">
        <v>1232.2833333333331</v>
      </c>
      <c r="J229" s="278">
        <v>1264.5666666666666</v>
      </c>
      <c r="K229" s="276">
        <v>1200</v>
      </c>
      <c r="L229" s="276">
        <v>1121.05</v>
      </c>
      <c r="M229" s="276">
        <v>1.7407999999999999</v>
      </c>
    </row>
    <row r="230" spans="1:13">
      <c r="A230" s="267">
        <v>222</v>
      </c>
      <c r="B230" s="276" t="s">
        <v>406</v>
      </c>
      <c r="C230" s="277">
        <v>9.75</v>
      </c>
      <c r="D230" s="278">
        <v>9.7666666666666675</v>
      </c>
      <c r="E230" s="278">
        <v>9.4833333333333343</v>
      </c>
      <c r="F230" s="278">
        <v>9.2166666666666668</v>
      </c>
      <c r="G230" s="278">
        <v>8.9333333333333336</v>
      </c>
      <c r="H230" s="278">
        <v>10.033333333333335</v>
      </c>
      <c r="I230" s="278">
        <v>10.31666666666667</v>
      </c>
      <c r="J230" s="278">
        <v>10.583333333333336</v>
      </c>
      <c r="K230" s="276">
        <v>10.050000000000001</v>
      </c>
      <c r="L230" s="276">
        <v>9.5</v>
      </c>
      <c r="M230" s="276">
        <v>69.528580000000005</v>
      </c>
    </row>
    <row r="231" spans="1:13">
      <c r="A231" s="267">
        <v>223</v>
      </c>
      <c r="B231" s="276" t="s">
        <v>122</v>
      </c>
      <c r="C231" s="277">
        <v>487.55</v>
      </c>
      <c r="D231" s="278">
        <v>489.06666666666666</v>
      </c>
      <c r="E231" s="278">
        <v>483.7833333333333</v>
      </c>
      <c r="F231" s="278">
        <v>480.01666666666665</v>
      </c>
      <c r="G231" s="278">
        <v>474.73333333333329</v>
      </c>
      <c r="H231" s="278">
        <v>492.83333333333331</v>
      </c>
      <c r="I231" s="278">
        <v>498.11666666666673</v>
      </c>
      <c r="J231" s="278">
        <v>501.88333333333333</v>
      </c>
      <c r="K231" s="276">
        <v>494.35</v>
      </c>
      <c r="L231" s="276">
        <v>485.3</v>
      </c>
      <c r="M231" s="276">
        <v>25.310099999999998</v>
      </c>
    </row>
    <row r="232" spans="1:13">
      <c r="A232" s="267">
        <v>224</v>
      </c>
      <c r="B232" s="276" t="s">
        <v>407</v>
      </c>
      <c r="C232" s="277">
        <v>116.85</v>
      </c>
      <c r="D232" s="278">
        <v>117.06666666666666</v>
      </c>
      <c r="E232" s="278">
        <v>115.88333333333333</v>
      </c>
      <c r="F232" s="278">
        <v>114.91666666666666</v>
      </c>
      <c r="G232" s="278">
        <v>113.73333333333332</v>
      </c>
      <c r="H232" s="278">
        <v>118.03333333333333</v>
      </c>
      <c r="I232" s="278">
        <v>119.21666666666667</v>
      </c>
      <c r="J232" s="278">
        <v>120.18333333333334</v>
      </c>
      <c r="K232" s="276">
        <v>118.25</v>
      </c>
      <c r="L232" s="276">
        <v>116.1</v>
      </c>
      <c r="M232" s="276">
        <v>3.13747</v>
      </c>
    </row>
    <row r="233" spans="1:13">
      <c r="A233" s="267">
        <v>225</v>
      </c>
      <c r="B233" s="276" t="s">
        <v>1603</v>
      </c>
      <c r="C233" s="277">
        <v>1048.5999999999999</v>
      </c>
      <c r="D233" s="278">
        <v>1052.5333333333333</v>
      </c>
      <c r="E233" s="278">
        <v>1028.0666666666666</v>
      </c>
      <c r="F233" s="278">
        <v>1007.5333333333333</v>
      </c>
      <c r="G233" s="278">
        <v>983.06666666666661</v>
      </c>
      <c r="H233" s="278">
        <v>1073.0666666666666</v>
      </c>
      <c r="I233" s="278">
        <v>1097.5333333333333</v>
      </c>
      <c r="J233" s="278">
        <v>1118.0666666666666</v>
      </c>
      <c r="K233" s="276">
        <v>1077</v>
      </c>
      <c r="L233" s="276">
        <v>1032</v>
      </c>
      <c r="M233" s="276">
        <v>0.17115</v>
      </c>
    </row>
    <row r="234" spans="1:13">
      <c r="A234" s="267">
        <v>226</v>
      </c>
      <c r="B234" s="276" t="s">
        <v>260</v>
      </c>
      <c r="C234" s="277">
        <v>130.05000000000001</v>
      </c>
      <c r="D234" s="278">
        <v>130.31666666666666</v>
      </c>
      <c r="E234" s="278">
        <v>128.28333333333333</v>
      </c>
      <c r="F234" s="278">
        <v>126.51666666666668</v>
      </c>
      <c r="G234" s="278">
        <v>124.48333333333335</v>
      </c>
      <c r="H234" s="278">
        <v>132.08333333333331</v>
      </c>
      <c r="I234" s="278">
        <v>134.11666666666662</v>
      </c>
      <c r="J234" s="278">
        <v>135.8833333333333</v>
      </c>
      <c r="K234" s="276">
        <v>132.35</v>
      </c>
      <c r="L234" s="276">
        <v>128.55000000000001</v>
      </c>
      <c r="M234" s="276">
        <v>35.736690000000003</v>
      </c>
    </row>
    <row r="235" spans="1:13">
      <c r="A235" s="267">
        <v>227</v>
      </c>
      <c r="B235" s="276" t="s">
        <v>412</v>
      </c>
      <c r="C235" s="277">
        <v>150.80000000000001</v>
      </c>
      <c r="D235" s="278">
        <v>151.41666666666666</v>
      </c>
      <c r="E235" s="278">
        <v>149.83333333333331</v>
      </c>
      <c r="F235" s="278">
        <v>148.86666666666665</v>
      </c>
      <c r="G235" s="278">
        <v>147.2833333333333</v>
      </c>
      <c r="H235" s="278">
        <v>152.38333333333333</v>
      </c>
      <c r="I235" s="278">
        <v>153.96666666666664</v>
      </c>
      <c r="J235" s="278">
        <v>154.93333333333334</v>
      </c>
      <c r="K235" s="276">
        <v>153</v>
      </c>
      <c r="L235" s="276">
        <v>150.44999999999999</v>
      </c>
      <c r="M235" s="276">
        <v>7.44123</v>
      </c>
    </row>
    <row r="236" spans="1:13">
      <c r="A236" s="267">
        <v>228</v>
      </c>
      <c r="B236" s="276" t="s">
        <v>1615</v>
      </c>
      <c r="C236" s="277">
        <v>5503.55</v>
      </c>
      <c r="D236" s="278">
        <v>5491.1833333333334</v>
      </c>
      <c r="E236" s="278">
        <v>5432.3666666666668</v>
      </c>
      <c r="F236" s="278">
        <v>5361.1833333333334</v>
      </c>
      <c r="G236" s="278">
        <v>5302.3666666666668</v>
      </c>
      <c r="H236" s="278">
        <v>5562.3666666666668</v>
      </c>
      <c r="I236" s="278">
        <v>5621.1833333333343</v>
      </c>
      <c r="J236" s="278">
        <v>5692.3666666666668</v>
      </c>
      <c r="K236" s="276">
        <v>5550</v>
      </c>
      <c r="L236" s="276">
        <v>5420</v>
      </c>
      <c r="M236" s="276">
        <v>1.35595</v>
      </c>
    </row>
    <row r="237" spans="1:13">
      <c r="A237" s="267">
        <v>229</v>
      </c>
      <c r="B237" s="276" t="s">
        <v>259</v>
      </c>
      <c r="C237" s="277">
        <v>92.4</v>
      </c>
      <c r="D237" s="278">
        <v>92.7</v>
      </c>
      <c r="E237" s="278">
        <v>91.5</v>
      </c>
      <c r="F237" s="278">
        <v>90.6</v>
      </c>
      <c r="G237" s="278">
        <v>89.399999999999991</v>
      </c>
      <c r="H237" s="278">
        <v>93.600000000000009</v>
      </c>
      <c r="I237" s="278">
        <v>94.800000000000026</v>
      </c>
      <c r="J237" s="278">
        <v>95.700000000000017</v>
      </c>
      <c r="K237" s="276">
        <v>93.9</v>
      </c>
      <c r="L237" s="276">
        <v>91.8</v>
      </c>
      <c r="M237" s="276">
        <v>35.435989999999997</v>
      </c>
    </row>
    <row r="238" spans="1:13">
      <c r="A238" s="267">
        <v>230</v>
      </c>
      <c r="B238" s="276" t="s">
        <v>123</v>
      </c>
      <c r="C238" s="277">
        <v>1655.85</v>
      </c>
      <c r="D238" s="278">
        <v>1658.8833333333332</v>
      </c>
      <c r="E238" s="278">
        <v>1634.0166666666664</v>
      </c>
      <c r="F238" s="278">
        <v>1612.1833333333332</v>
      </c>
      <c r="G238" s="278">
        <v>1587.3166666666664</v>
      </c>
      <c r="H238" s="278">
        <v>1680.7166666666665</v>
      </c>
      <c r="I238" s="278">
        <v>1705.5833333333333</v>
      </c>
      <c r="J238" s="278">
        <v>1727.4166666666665</v>
      </c>
      <c r="K238" s="276">
        <v>1683.75</v>
      </c>
      <c r="L238" s="276">
        <v>1637.05</v>
      </c>
      <c r="M238" s="276">
        <v>10.85904</v>
      </c>
    </row>
    <row r="239" spans="1:13">
      <c r="A239" s="267">
        <v>231</v>
      </c>
      <c r="B239" s="276" t="s">
        <v>1622</v>
      </c>
      <c r="C239" s="277">
        <v>273.10000000000002</v>
      </c>
      <c r="D239" s="278">
        <v>273.11666666666662</v>
      </c>
      <c r="E239" s="278">
        <v>270.03333333333325</v>
      </c>
      <c r="F239" s="278">
        <v>266.96666666666664</v>
      </c>
      <c r="G239" s="278">
        <v>263.88333333333327</v>
      </c>
      <c r="H239" s="278">
        <v>276.18333333333322</v>
      </c>
      <c r="I239" s="278">
        <v>279.26666666666659</v>
      </c>
      <c r="J239" s="278">
        <v>282.3333333333332</v>
      </c>
      <c r="K239" s="276">
        <v>276.2</v>
      </c>
      <c r="L239" s="276">
        <v>270.05</v>
      </c>
      <c r="M239" s="276">
        <v>2.9008500000000002</v>
      </c>
    </row>
    <row r="240" spans="1:13">
      <c r="A240" s="267">
        <v>232</v>
      </c>
      <c r="B240" s="276" t="s">
        <v>418</v>
      </c>
      <c r="C240" s="277">
        <v>350.25</v>
      </c>
      <c r="D240" s="278">
        <v>342.56666666666666</v>
      </c>
      <c r="E240" s="278">
        <v>322.13333333333333</v>
      </c>
      <c r="F240" s="278">
        <v>294.01666666666665</v>
      </c>
      <c r="G240" s="278">
        <v>273.58333333333331</v>
      </c>
      <c r="H240" s="278">
        <v>370.68333333333334</v>
      </c>
      <c r="I240" s="278">
        <v>391.11666666666662</v>
      </c>
      <c r="J240" s="278">
        <v>419.23333333333335</v>
      </c>
      <c r="K240" s="276">
        <v>363</v>
      </c>
      <c r="L240" s="276">
        <v>314.45</v>
      </c>
      <c r="M240" s="276">
        <v>6.3679399999999999</v>
      </c>
    </row>
    <row r="241" spans="1:13">
      <c r="A241" s="267">
        <v>233</v>
      </c>
      <c r="B241" s="276" t="s">
        <v>124</v>
      </c>
      <c r="C241" s="277">
        <v>921.8</v>
      </c>
      <c r="D241" s="278">
        <v>924.85</v>
      </c>
      <c r="E241" s="278">
        <v>911.95</v>
      </c>
      <c r="F241" s="278">
        <v>902.1</v>
      </c>
      <c r="G241" s="278">
        <v>889.2</v>
      </c>
      <c r="H241" s="278">
        <v>934.7</v>
      </c>
      <c r="I241" s="278">
        <v>947.59999999999991</v>
      </c>
      <c r="J241" s="278">
        <v>957.45</v>
      </c>
      <c r="K241" s="276">
        <v>937.75</v>
      </c>
      <c r="L241" s="276">
        <v>915</v>
      </c>
      <c r="M241" s="276">
        <v>60.68477</v>
      </c>
    </row>
    <row r="242" spans="1:13">
      <c r="A242" s="267">
        <v>234</v>
      </c>
      <c r="B242" s="276" t="s">
        <v>419</v>
      </c>
      <c r="C242" s="277">
        <v>86.5</v>
      </c>
      <c r="D242" s="278">
        <v>86.283333333333346</v>
      </c>
      <c r="E242" s="278">
        <v>85.216666666666697</v>
      </c>
      <c r="F242" s="278">
        <v>83.933333333333351</v>
      </c>
      <c r="G242" s="278">
        <v>82.866666666666703</v>
      </c>
      <c r="H242" s="278">
        <v>87.566666666666691</v>
      </c>
      <c r="I242" s="278">
        <v>88.633333333333326</v>
      </c>
      <c r="J242" s="278">
        <v>89.916666666666686</v>
      </c>
      <c r="K242" s="276">
        <v>87.35</v>
      </c>
      <c r="L242" s="276">
        <v>85</v>
      </c>
      <c r="M242" s="276">
        <v>1.78362</v>
      </c>
    </row>
    <row r="243" spans="1:13">
      <c r="A243" s="267">
        <v>235</v>
      </c>
      <c r="B243" s="276" t="s">
        <v>125</v>
      </c>
      <c r="C243" s="277">
        <v>245.3</v>
      </c>
      <c r="D243" s="278">
        <v>245.91666666666666</v>
      </c>
      <c r="E243" s="278">
        <v>243.0333333333333</v>
      </c>
      <c r="F243" s="278">
        <v>240.76666666666665</v>
      </c>
      <c r="G243" s="278">
        <v>237.8833333333333</v>
      </c>
      <c r="H243" s="278">
        <v>248.18333333333331</v>
      </c>
      <c r="I243" s="278">
        <v>251.06666666666669</v>
      </c>
      <c r="J243" s="278">
        <v>253.33333333333331</v>
      </c>
      <c r="K243" s="276">
        <v>248.8</v>
      </c>
      <c r="L243" s="276">
        <v>243.65</v>
      </c>
      <c r="M243" s="276">
        <v>39.457509999999999</v>
      </c>
    </row>
    <row r="244" spans="1:13">
      <c r="A244" s="267">
        <v>236</v>
      </c>
      <c r="B244" s="276" t="s">
        <v>126</v>
      </c>
      <c r="C244" s="277">
        <v>1165.7</v>
      </c>
      <c r="D244" s="278">
        <v>1162.7333333333333</v>
      </c>
      <c r="E244" s="278">
        <v>1156.5666666666666</v>
      </c>
      <c r="F244" s="278">
        <v>1147.4333333333332</v>
      </c>
      <c r="G244" s="278">
        <v>1141.2666666666664</v>
      </c>
      <c r="H244" s="278">
        <v>1171.8666666666668</v>
      </c>
      <c r="I244" s="278">
        <v>1178.0333333333333</v>
      </c>
      <c r="J244" s="278">
        <v>1187.166666666667</v>
      </c>
      <c r="K244" s="276">
        <v>1168.9000000000001</v>
      </c>
      <c r="L244" s="276">
        <v>1153.5999999999999</v>
      </c>
      <c r="M244" s="276">
        <v>77.884039999999999</v>
      </c>
    </row>
    <row r="245" spans="1:13">
      <c r="A245" s="267">
        <v>237</v>
      </c>
      <c r="B245" s="276" t="s">
        <v>1645</v>
      </c>
      <c r="C245" s="277">
        <v>640.5</v>
      </c>
      <c r="D245" s="278">
        <v>640.76666666666677</v>
      </c>
      <c r="E245" s="278">
        <v>631.63333333333355</v>
      </c>
      <c r="F245" s="278">
        <v>622.76666666666677</v>
      </c>
      <c r="G245" s="278">
        <v>613.63333333333355</v>
      </c>
      <c r="H245" s="278">
        <v>649.63333333333355</v>
      </c>
      <c r="I245" s="278">
        <v>658.76666666666677</v>
      </c>
      <c r="J245" s="278">
        <v>667.63333333333355</v>
      </c>
      <c r="K245" s="276">
        <v>649.9</v>
      </c>
      <c r="L245" s="276">
        <v>631.9</v>
      </c>
      <c r="M245" s="276">
        <v>0.31952999999999998</v>
      </c>
    </row>
    <row r="246" spans="1:13">
      <c r="A246" s="267">
        <v>238</v>
      </c>
      <c r="B246" s="276" t="s">
        <v>420</v>
      </c>
      <c r="C246" s="277">
        <v>282</v>
      </c>
      <c r="D246" s="278">
        <v>283.40000000000003</v>
      </c>
      <c r="E246" s="278">
        <v>279.80000000000007</v>
      </c>
      <c r="F246" s="278">
        <v>277.60000000000002</v>
      </c>
      <c r="G246" s="278">
        <v>274.00000000000006</v>
      </c>
      <c r="H246" s="278">
        <v>285.60000000000008</v>
      </c>
      <c r="I246" s="278">
        <v>289.2000000000001</v>
      </c>
      <c r="J246" s="278">
        <v>291.40000000000009</v>
      </c>
      <c r="K246" s="276">
        <v>287</v>
      </c>
      <c r="L246" s="276">
        <v>281.2</v>
      </c>
      <c r="M246" s="276">
        <v>6.7474299999999996</v>
      </c>
    </row>
    <row r="247" spans="1:13">
      <c r="A247" s="267">
        <v>239</v>
      </c>
      <c r="B247" s="276" t="s">
        <v>421</v>
      </c>
      <c r="C247" s="277">
        <v>318.95</v>
      </c>
      <c r="D247" s="278">
        <v>319.38333333333333</v>
      </c>
      <c r="E247" s="278">
        <v>308.16666666666663</v>
      </c>
      <c r="F247" s="278">
        <v>297.38333333333333</v>
      </c>
      <c r="G247" s="278">
        <v>286.16666666666663</v>
      </c>
      <c r="H247" s="278">
        <v>330.16666666666663</v>
      </c>
      <c r="I247" s="278">
        <v>341.38333333333333</v>
      </c>
      <c r="J247" s="278">
        <v>352.16666666666663</v>
      </c>
      <c r="K247" s="276">
        <v>330.6</v>
      </c>
      <c r="L247" s="276">
        <v>308.60000000000002</v>
      </c>
      <c r="M247" s="276">
        <v>5.4546599999999996</v>
      </c>
    </row>
    <row r="248" spans="1:13">
      <c r="A248" s="267">
        <v>240</v>
      </c>
      <c r="B248" s="276" t="s">
        <v>417</v>
      </c>
      <c r="C248" s="277">
        <v>11.2</v>
      </c>
      <c r="D248" s="278">
        <v>11.233333333333333</v>
      </c>
      <c r="E248" s="278">
        <v>11.116666666666665</v>
      </c>
      <c r="F248" s="278">
        <v>11.033333333333333</v>
      </c>
      <c r="G248" s="278">
        <v>10.916666666666666</v>
      </c>
      <c r="H248" s="278">
        <v>11.316666666666665</v>
      </c>
      <c r="I248" s="278">
        <v>11.433333333333332</v>
      </c>
      <c r="J248" s="278">
        <v>11.516666666666664</v>
      </c>
      <c r="K248" s="276">
        <v>11.35</v>
      </c>
      <c r="L248" s="276">
        <v>11.15</v>
      </c>
      <c r="M248" s="276">
        <v>19.52544</v>
      </c>
    </row>
    <row r="249" spans="1:13">
      <c r="A249" s="267">
        <v>241</v>
      </c>
      <c r="B249" s="276" t="s">
        <v>127</v>
      </c>
      <c r="C249" s="277">
        <v>96.35</v>
      </c>
      <c r="D249" s="278">
        <v>96.55</v>
      </c>
      <c r="E249" s="278">
        <v>95.6</v>
      </c>
      <c r="F249" s="278">
        <v>94.85</v>
      </c>
      <c r="G249" s="278">
        <v>93.899999999999991</v>
      </c>
      <c r="H249" s="278">
        <v>97.3</v>
      </c>
      <c r="I249" s="278">
        <v>98.250000000000014</v>
      </c>
      <c r="J249" s="278">
        <v>99</v>
      </c>
      <c r="K249" s="276">
        <v>97.5</v>
      </c>
      <c r="L249" s="276">
        <v>95.8</v>
      </c>
      <c r="M249" s="276">
        <v>226.30689000000001</v>
      </c>
    </row>
    <row r="250" spans="1:13">
      <c r="A250" s="267">
        <v>242</v>
      </c>
      <c r="B250" s="276" t="s">
        <v>262</v>
      </c>
      <c r="C250" s="277">
        <v>2250.1999999999998</v>
      </c>
      <c r="D250" s="278">
        <v>2246.5666666666666</v>
      </c>
      <c r="E250" s="278">
        <v>2218.6333333333332</v>
      </c>
      <c r="F250" s="278">
        <v>2187.0666666666666</v>
      </c>
      <c r="G250" s="278">
        <v>2159.1333333333332</v>
      </c>
      <c r="H250" s="278">
        <v>2278.1333333333332</v>
      </c>
      <c r="I250" s="278">
        <v>2306.0666666666666</v>
      </c>
      <c r="J250" s="278">
        <v>2337.6333333333332</v>
      </c>
      <c r="K250" s="276">
        <v>2274.5</v>
      </c>
      <c r="L250" s="276">
        <v>2215</v>
      </c>
      <c r="M250" s="276">
        <v>4.1728699999999996</v>
      </c>
    </row>
    <row r="251" spans="1:13">
      <c r="A251" s="267">
        <v>243</v>
      </c>
      <c r="B251" s="276" t="s">
        <v>408</v>
      </c>
      <c r="C251" s="277">
        <v>114.75</v>
      </c>
      <c r="D251" s="278">
        <v>114.25</v>
      </c>
      <c r="E251" s="278">
        <v>111.7</v>
      </c>
      <c r="F251" s="278">
        <v>108.65</v>
      </c>
      <c r="G251" s="278">
        <v>106.10000000000001</v>
      </c>
      <c r="H251" s="278">
        <v>117.3</v>
      </c>
      <c r="I251" s="278">
        <v>119.85000000000001</v>
      </c>
      <c r="J251" s="278">
        <v>122.89999999999999</v>
      </c>
      <c r="K251" s="276">
        <v>116.8</v>
      </c>
      <c r="L251" s="276">
        <v>111.2</v>
      </c>
      <c r="M251" s="276">
        <v>7.4900599999999997</v>
      </c>
    </row>
    <row r="252" spans="1:13">
      <c r="A252" s="267">
        <v>244</v>
      </c>
      <c r="B252" s="276" t="s">
        <v>409</v>
      </c>
      <c r="C252" s="277">
        <v>90.3</v>
      </c>
      <c r="D252" s="278">
        <v>90.583333333333329</v>
      </c>
      <c r="E252" s="278">
        <v>89.766666666666652</v>
      </c>
      <c r="F252" s="278">
        <v>89.23333333333332</v>
      </c>
      <c r="G252" s="278">
        <v>88.416666666666643</v>
      </c>
      <c r="H252" s="278">
        <v>91.11666666666666</v>
      </c>
      <c r="I252" s="278">
        <v>91.933333333333351</v>
      </c>
      <c r="J252" s="278">
        <v>92.466666666666669</v>
      </c>
      <c r="K252" s="276">
        <v>91.4</v>
      </c>
      <c r="L252" s="276">
        <v>90.05</v>
      </c>
      <c r="M252" s="276">
        <v>6.3458100000000002</v>
      </c>
    </row>
    <row r="253" spans="1:13">
      <c r="A253" s="267">
        <v>245</v>
      </c>
      <c r="B253" s="276" t="s">
        <v>2931</v>
      </c>
      <c r="C253" s="277">
        <v>1423.4</v>
      </c>
      <c r="D253" s="278">
        <v>1433.1000000000001</v>
      </c>
      <c r="E253" s="278">
        <v>1410.3000000000002</v>
      </c>
      <c r="F253" s="278">
        <v>1397.2</v>
      </c>
      <c r="G253" s="278">
        <v>1374.4</v>
      </c>
      <c r="H253" s="278">
        <v>1446.2000000000003</v>
      </c>
      <c r="I253" s="278">
        <v>1469</v>
      </c>
      <c r="J253" s="278">
        <v>1482.1000000000004</v>
      </c>
      <c r="K253" s="276">
        <v>1455.9</v>
      </c>
      <c r="L253" s="276">
        <v>1420</v>
      </c>
      <c r="M253" s="276">
        <v>35.600079999999998</v>
      </c>
    </row>
    <row r="254" spans="1:13">
      <c r="A254" s="267">
        <v>246</v>
      </c>
      <c r="B254" s="276" t="s">
        <v>402</v>
      </c>
      <c r="C254" s="277">
        <v>451.95</v>
      </c>
      <c r="D254" s="278">
        <v>453.76666666666665</v>
      </c>
      <c r="E254" s="278">
        <v>448.18333333333328</v>
      </c>
      <c r="F254" s="278">
        <v>444.41666666666663</v>
      </c>
      <c r="G254" s="278">
        <v>438.83333333333326</v>
      </c>
      <c r="H254" s="278">
        <v>457.5333333333333</v>
      </c>
      <c r="I254" s="278">
        <v>463.11666666666667</v>
      </c>
      <c r="J254" s="278">
        <v>466.88333333333333</v>
      </c>
      <c r="K254" s="276">
        <v>459.35</v>
      </c>
      <c r="L254" s="276">
        <v>450</v>
      </c>
      <c r="M254" s="276">
        <v>7.8238399999999997</v>
      </c>
    </row>
    <row r="255" spans="1:13">
      <c r="A255" s="267">
        <v>247</v>
      </c>
      <c r="B255" s="276" t="s">
        <v>128</v>
      </c>
      <c r="C255" s="277">
        <v>214</v>
      </c>
      <c r="D255" s="278">
        <v>214.35</v>
      </c>
      <c r="E255" s="278">
        <v>213.14999999999998</v>
      </c>
      <c r="F255" s="278">
        <v>212.29999999999998</v>
      </c>
      <c r="G255" s="278">
        <v>211.09999999999997</v>
      </c>
      <c r="H255" s="278">
        <v>215.2</v>
      </c>
      <c r="I255" s="278">
        <v>216.39999999999998</v>
      </c>
      <c r="J255" s="278">
        <v>217.25</v>
      </c>
      <c r="K255" s="276">
        <v>215.55</v>
      </c>
      <c r="L255" s="276">
        <v>213.5</v>
      </c>
      <c r="M255" s="276">
        <v>195.5163</v>
      </c>
    </row>
    <row r="256" spans="1:13">
      <c r="A256" s="267">
        <v>248</v>
      </c>
      <c r="B256" s="276" t="s">
        <v>413</v>
      </c>
      <c r="C256" s="277">
        <v>279.95</v>
      </c>
      <c r="D256" s="278">
        <v>281.65000000000003</v>
      </c>
      <c r="E256" s="278">
        <v>276.30000000000007</v>
      </c>
      <c r="F256" s="278">
        <v>272.65000000000003</v>
      </c>
      <c r="G256" s="278">
        <v>267.30000000000007</v>
      </c>
      <c r="H256" s="278">
        <v>285.30000000000007</v>
      </c>
      <c r="I256" s="278">
        <v>290.65000000000009</v>
      </c>
      <c r="J256" s="278">
        <v>294.30000000000007</v>
      </c>
      <c r="K256" s="276">
        <v>287</v>
      </c>
      <c r="L256" s="276">
        <v>278</v>
      </c>
      <c r="M256" s="276">
        <v>0.64810999999999996</v>
      </c>
    </row>
    <row r="257" spans="1:13">
      <c r="A257" s="267">
        <v>249</v>
      </c>
      <c r="B257" s="276" t="s">
        <v>411</v>
      </c>
      <c r="C257" s="277">
        <v>131.15</v>
      </c>
      <c r="D257" s="278">
        <v>131.66666666666666</v>
      </c>
      <c r="E257" s="278">
        <v>129.48333333333332</v>
      </c>
      <c r="F257" s="278">
        <v>127.81666666666666</v>
      </c>
      <c r="G257" s="278">
        <v>125.63333333333333</v>
      </c>
      <c r="H257" s="278">
        <v>133.33333333333331</v>
      </c>
      <c r="I257" s="278">
        <v>135.51666666666665</v>
      </c>
      <c r="J257" s="278">
        <v>137.18333333333331</v>
      </c>
      <c r="K257" s="276">
        <v>133.85</v>
      </c>
      <c r="L257" s="276">
        <v>130</v>
      </c>
      <c r="M257" s="276">
        <v>9.9321599999999997</v>
      </c>
    </row>
    <row r="258" spans="1:13">
      <c r="A258" s="267">
        <v>250</v>
      </c>
      <c r="B258" s="276" t="s">
        <v>431</v>
      </c>
      <c r="C258" s="277">
        <v>24.05</v>
      </c>
      <c r="D258" s="278">
        <v>24.166666666666668</v>
      </c>
      <c r="E258" s="278">
        <v>23.883333333333336</v>
      </c>
      <c r="F258" s="278">
        <v>23.716666666666669</v>
      </c>
      <c r="G258" s="278">
        <v>23.433333333333337</v>
      </c>
      <c r="H258" s="278">
        <v>24.333333333333336</v>
      </c>
      <c r="I258" s="278">
        <v>24.616666666666667</v>
      </c>
      <c r="J258" s="278">
        <v>24.783333333333335</v>
      </c>
      <c r="K258" s="276">
        <v>24.45</v>
      </c>
      <c r="L258" s="276">
        <v>24</v>
      </c>
      <c r="M258" s="276">
        <v>21.824960000000001</v>
      </c>
    </row>
    <row r="259" spans="1:13">
      <c r="A259" s="267">
        <v>251</v>
      </c>
      <c r="B259" s="276" t="s">
        <v>428</v>
      </c>
      <c r="C259" s="277">
        <v>45.65</v>
      </c>
      <c r="D259" s="278">
        <v>45.966666666666669</v>
      </c>
      <c r="E259" s="278">
        <v>45.183333333333337</v>
      </c>
      <c r="F259" s="278">
        <v>44.716666666666669</v>
      </c>
      <c r="G259" s="278">
        <v>43.933333333333337</v>
      </c>
      <c r="H259" s="278">
        <v>46.433333333333337</v>
      </c>
      <c r="I259" s="278">
        <v>47.216666666666669</v>
      </c>
      <c r="J259" s="278">
        <v>47.683333333333337</v>
      </c>
      <c r="K259" s="276">
        <v>46.75</v>
      </c>
      <c r="L259" s="276">
        <v>45.5</v>
      </c>
      <c r="M259" s="276">
        <v>6.0529000000000002</v>
      </c>
    </row>
    <row r="260" spans="1:13">
      <c r="A260" s="267">
        <v>252</v>
      </c>
      <c r="B260" s="276" t="s">
        <v>429</v>
      </c>
      <c r="C260" s="277">
        <v>96.65</v>
      </c>
      <c r="D260" s="278">
        <v>96.266666666666666</v>
      </c>
      <c r="E260" s="278">
        <v>93.833333333333329</v>
      </c>
      <c r="F260" s="278">
        <v>91.016666666666666</v>
      </c>
      <c r="G260" s="278">
        <v>88.583333333333329</v>
      </c>
      <c r="H260" s="278">
        <v>99.083333333333329</v>
      </c>
      <c r="I260" s="278">
        <v>101.51666666666667</v>
      </c>
      <c r="J260" s="278">
        <v>104.33333333333333</v>
      </c>
      <c r="K260" s="276">
        <v>98.7</v>
      </c>
      <c r="L260" s="276">
        <v>93.45</v>
      </c>
      <c r="M260" s="276">
        <v>35.292029999999997</v>
      </c>
    </row>
    <row r="261" spans="1:13">
      <c r="A261" s="267">
        <v>253</v>
      </c>
      <c r="B261" s="276" t="s">
        <v>432</v>
      </c>
      <c r="C261" s="277">
        <v>58.7</v>
      </c>
      <c r="D261" s="278">
        <v>58.733333333333327</v>
      </c>
      <c r="E261" s="278">
        <v>57.966666666666654</v>
      </c>
      <c r="F261" s="278">
        <v>57.233333333333327</v>
      </c>
      <c r="G261" s="278">
        <v>56.466666666666654</v>
      </c>
      <c r="H261" s="278">
        <v>59.466666666666654</v>
      </c>
      <c r="I261" s="278">
        <v>60.23333333333332</v>
      </c>
      <c r="J261" s="278">
        <v>60.966666666666654</v>
      </c>
      <c r="K261" s="276">
        <v>59.5</v>
      </c>
      <c r="L261" s="276">
        <v>58</v>
      </c>
      <c r="M261" s="276">
        <v>45.131880000000002</v>
      </c>
    </row>
    <row r="262" spans="1:13">
      <c r="A262" s="267">
        <v>254</v>
      </c>
      <c r="B262" s="276" t="s">
        <v>422</v>
      </c>
      <c r="C262" s="277">
        <v>1082.45</v>
      </c>
      <c r="D262" s="278">
        <v>1077.8166666666666</v>
      </c>
      <c r="E262" s="278">
        <v>1060.6333333333332</v>
      </c>
      <c r="F262" s="278">
        <v>1038.8166666666666</v>
      </c>
      <c r="G262" s="278">
        <v>1021.6333333333332</v>
      </c>
      <c r="H262" s="278">
        <v>1099.6333333333332</v>
      </c>
      <c r="I262" s="278">
        <v>1116.8166666666666</v>
      </c>
      <c r="J262" s="278">
        <v>1138.6333333333332</v>
      </c>
      <c r="K262" s="276">
        <v>1095</v>
      </c>
      <c r="L262" s="276">
        <v>1056</v>
      </c>
      <c r="M262" s="276">
        <v>1.2315</v>
      </c>
    </row>
    <row r="263" spans="1:13">
      <c r="A263" s="267">
        <v>255</v>
      </c>
      <c r="B263" s="276" t="s">
        <v>436</v>
      </c>
      <c r="C263" s="277">
        <v>2231.0500000000002</v>
      </c>
      <c r="D263" s="278">
        <v>2225.35</v>
      </c>
      <c r="E263" s="278">
        <v>2205.6999999999998</v>
      </c>
      <c r="F263" s="278">
        <v>2180.35</v>
      </c>
      <c r="G263" s="278">
        <v>2160.6999999999998</v>
      </c>
      <c r="H263" s="278">
        <v>2250.6999999999998</v>
      </c>
      <c r="I263" s="278">
        <v>2270.3500000000004</v>
      </c>
      <c r="J263" s="278">
        <v>2295.6999999999998</v>
      </c>
      <c r="K263" s="276">
        <v>2245</v>
      </c>
      <c r="L263" s="276">
        <v>2200</v>
      </c>
      <c r="M263" s="276">
        <v>0.10150000000000001</v>
      </c>
    </row>
    <row r="264" spans="1:13">
      <c r="A264" s="267">
        <v>256</v>
      </c>
      <c r="B264" s="276" t="s">
        <v>433</v>
      </c>
      <c r="C264" s="277">
        <v>79.349999999999994</v>
      </c>
      <c r="D264" s="278">
        <v>80.083333333333329</v>
      </c>
      <c r="E264" s="278">
        <v>78.266666666666652</v>
      </c>
      <c r="F264" s="278">
        <v>77.183333333333323</v>
      </c>
      <c r="G264" s="278">
        <v>75.366666666666646</v>
      </c>
      <c r="H264" s="278">
        <v>81.166666666666657</v>
      </c>
      <c r="I264" s="278">
        <v>82.983333333333348</v>
      </c>
      <c r="J264" s="278">
        <v>84.066666666666663</v>
      </c>
      <c r="K264" s="276">
        <v>81.900000000000006</v>
      </c>
      <c r="L264" s="276">
        <v>79</v>
      </c>
      <c r="M264" s="276">
        <v>26.023350000000001</v>
      </c>
    </row>
    <row r="265" spans="1:13">
      <c r="A265" s="267">
        <v>257</v>
      </c>
      <c r="B265" s="276" t="s">
        <v>129</v>
      </c>
      <c r="C265" s="277">
        <v>285.60000000000002</v>
      </c>
      <c r="D265" s="278">
        <v>282.03333333333336</v>
      </c>
      <c r="E265" s="278">
        <v>276.7166666666667</v>
      </c>
      <c r="F265" s="278">
        <v>267.83333333333331</v>
      </c>
      <c r="G265" s="278">
        <v>262.51666666666665</v>
      </c>
      <c r="H265" s="278">
        <v>290.91666666666674</v>
      </c>
      <c r="I265" s="278">
        <v>296.23333333333346</v>
      </c>
      <c r="J265" s="278">
        <v>305.11666666666679</v>
      </c>
      <c r="K265" s="276">
        <v>287.35000000000002</v>
      </c>
      <c r="L265" s="276">
        <v>273.14999999999998</v>
      </c>
      <c r="M265" s="276">
        <v>166.76228</v>
      </c>
    </row>
    <row r="266" spans="1:13">
      <c r="A266" s="267">
        <v>258</v>
      </c>
      <c r="B266" s="276" t="s">
        <v>423</v>
      </c>
      <c r="C266" s="277">
        <v>1940.55</v>
      </c>
      <c r="D266" s="278">
        <v>1943.5166666666667</v>
      </c>
      <c r="E266" s="278">
        <v>1918.0333333333333</v>
      </c>
      <c r="F266" s="278">
        <v>1895.5166666666667</v>
      </c>
      <c r="G266" s="278">
        <v>1870.0333333333333</v>
      </c>
      <c r="H266" s="278">
        <v>1966.0333333333333</v>
      </c>
      <c r="I266" s="278">
        <v>1991.5166666666664</v>
      </c>
      <c r="J266" s="278">
        <v>2014.0333333333333</v>
      </c>
      <c r="K266" s="276">
        <v>1969</v>
      </c>
      <c r="L266" s="276">
        <v>1921</v>
      </c>
      <c r="M266" s="276">
        <v>2.28322</v>
      </c>
    </row>
    <row r="267" spans="1:13">
      <c r="A267" s="267">
        <v>259</v>
      </c>
      <c r="B267" s="276" t="s">
        <v>424</v>
      </c>
      <c r="C267" s="277">
        <v>337.95</v>
      </c>
      <c r="D267" s="278">
        <v>340.3</v>
      </c>
      <c r="E267" s="278">
        <v>334.65000000000003</v>
      </c>
      <c r="F267" s="278">
        <v>331.35</v>
      </c>
      <c r="G267" s="278">
        <v>325.70000000000005</v>
      </c>
      <c r="H267" s="278">
        <v>343.6</v>
      </c>
      <c r="I267" s="278">
        <v>349.25</v>
      </c>
      <c r="J267" s="278">
        <v>352.55</v>
      </c>
      <c r="K267" s="276">
        <v>345.95</v>
      </c>
      <c r="L267" s="276">
        <v>337</v>
      </c>
      <c r="M267" s="276">
        <v>2.73922</v>
      </c>
    </row>
    <row r="268" spans="1:13">
      <c r="A268" s="267">
        <v>260</v>
      </c>
      <c r="B268" s="276" t="s">
        <v>425</v>
      </c>
      <c r="C268" s="277">
        <v>103.55</v>
      </c>
      <c r="D268" s="278">
        <v>103.71666666666665</v>
      </c>
      <c r="E268" s="278">
        <v>102.93333333333331</v>
      </c>
      <c r="F268" s="278">
        <v>102.31666666666665</v>
      </c>
      <c r="G268" s="278">
        <v>101.5333333333333</v>
      </c>
      <c r="H268" s="278">
        <v>104.33333333333331</v>
      </c>
      <c r="I268" s="278">
        <v>105.11666666666665</v>
      </c>
      <c r="J268" s="278">
        <v>105.73333333333332</v>
      </c>
      <c r="K268" s="276">
        <v>104.5</v>
      </c>
      <c r="L268" s="276">
        <v>103.1</v>
      </c>
      <c r="M268" s="276">
        <v>10.84219</v>
      </c>
    </row>
    <row r="269" spans="1:13">
      <c r="A269" s="267">
        <v>261</v>
      </c>
      <c r="B269" s="276" t="s">
        <v>426</v>
      </c>
      <c r="C269" s="277">
        <v>77.7</v>
      </c>
      <c r="D269" s="278">
        <v>78.366666666666674</v>
      </c>
      <c r="E269" s="278">
        <v>75.833333333333343</v>
      </c>
      <c r="F269" s="278">
        <v>73.966666666666669</v>
      </c>
      <c r="G269" s="278">
        <v>71.433333333333337</v>
      </c>
      <c r="H269" s="278">
        <v>80.233333333333348</v>
      </c>
      <c r="I269" s="278">
        <v>82.76666666666668</v>
      </c>
      <c r="J269" s="278">
        <v>84.633333333333354</v>
      </c>
      <c r="K269" s="276">
        <v>80.900000000000006</v>
      </c>
      <c r="L269" s="276">
        <v>76.5</v>
      </c>
      <c r="M269" s="276">
        <v>50.50423</v>
      </c>
    </row>
    <row r="270" spans="1:13">
      <c r="A270" s="267">
        <v>262</v>
      </c>
      <c r="B270" s="276" t="s">
        <v>427</v>
      </c>
      <c r="C270" s="277">
        <v>91.35</v>
      </c>
      <c r="D270" s="278">
        <v>90.533333333333346</v>
      </c>
      <c r="E270" s="278">
        <v>87.116666666666688</v>
      </c>
      <c r="F270" s="278">
        <v>82.88333333333334</v>
      </c>
      <c r="G270" s="278">
        <v>79.466666666666683</v>
      </c>
      <c r="H270" s="278">
        <v>94.766666666666694</v>
      </c>
      <c r="I270" s="278">
        <v>98.183333333333351</v>
      </c>
      <c r="J270" s="278">
        <v>102.4166666666667</v>
      </c>
      <c r="K270" s="276">
        <v>93.95</v>
      </c>
      <c r="L270" s="276">
        <v>86.3</v>
      </c>
      <c r="M270" s="276">
        <v>241.13380000000001</v>
      </c>
    </row>
    <row r="271" spans="1:13">
      <c r="A271" s="267">
        <v>263</v>
      </c>
      <c r="B271" s="276" t="s">
        <v>435</v>
      </c>
      <c r="C271" s="277">
        <v>67.7</v>
      </c>
      <c r="D271" s="278">
        <v>67.88333333333334</v>
      </c>
      <c r="E271" s="278">
        <v>66.966666666666683</v>
      </c>
      <c r="F271" s="278">
        <v>66.233333333333348</v>
      </c>
      <c r="G271" s="278">
        <v>65.316666666666691</v>
      </c>
      <c r="H271" s="278">
        <v>68.616666666666674</v>
      </c>
      <c r="I271" s="278">
        <v>69.533333333333331</v>
      </c>
      <c r="J271" s="278">
        <v>70.266666666666666</v>
      </c>
      <c r="K271" s="276">
        <v>68.8</v>
      </c>
      <c r="L271" s="276">
        <v>67.150000000000006</v>
      </c>
      <c r="M271" s="276">
        <v>4.7133200000000004</v>
      </c>
    </row>
    <row r="272" spans="1:13">
      <c r="A272" s="267">
        <v>264</v>
      </c>
      <c r="B272" s="276" t="s">
        <v>434</v>
      </c>
      <c r="C272" s="277">
        <v>135.25</v>
      </c>
      <c r="D272" s="278">
        <v>135.63333333333333</v>
      </c>
      <c r="E272" s="278">
        <v>132.81666666666666</v>
      </c>
      <c r="F272" s="278">
        <v>130.38333333333333</v>
      </c>
      <c r="G272" s="278">
        <v>127.56666666666666</v>
      </c>
      <c r="H272" s="278">
        <v>138.06666666666666</v>
      </c>
      <c r="I272" s="278">
        <v>140.88333333333333</v>
      </c>
      <c r="J272" s="278">
        <v>143.31666666666666</v>
      </c>
      <c r="K272" s="276">
        <v>138.44999999999999</v>
      </c>
      <c r="L272" s="276">
        <v>133.19999999999999</v>
      </c>
      <c r="M272" s="276">
        <v>6.1317599999999999</v>
      </c>
    </row>
    <row r="273" spans="1:13">
      <c r="A273" s="267">
        <v>265</v>
      </c>
      <c r="B273" s="276" t="s">
        <v>263</v>
      </c>
      <c r="C273" s="277">
        <v>69.099999999999994</v>
      </c>
      <c r="D273" s="278">
        <v>68.8</v>
      </c>
      <c r="E273" s="278">
        <v>66.3</v>
      </c>
      <c r="F273" s="278">
        <v>63.5</v>
      </c>
      <c r="G273" s="278">
        <v>61</v>
      </c>
      <c r="H273" s="278">
        <v>71.599999999999994</v>
      </c>
      <c r="I273" s="278">
        <v>74.099999999999994</v>
      </c>
      <c r="J273" s="278">
        <v>76.899999999999991</v>
      </c>
      <c r="K273" s="276">
        <v>71.3</v>
      </c>
      <c r="L273" s="276">
        <v>66</v>
      </c>
      <c r="M273" s="276">
        <v>41.713509999999999</v>
      </c>
    </row>
    <row r="274" spans="1:13">
      <c r="A274" s="267">
        <v>266</v>
      </c>
      <c r="B274" s="276" t="s">
        <v>130</v>
      </c>
      <c r="C274" s="277">
        <v>370.6</v>
      </c>
      <c r="D274" s="278">
        <v>369.2</v>
      </c>
      <c r="E274" s="278">
        <v>365.9</v>
      </c>
      <c r="F274" s="278">
        <v>361.2</v>
      </c>
      <c r="G274" s="278">
        <v>357.9</v>
      </c>
      <c r="H274" s="278">
        <v>373.9</v>
      </c>
      <c r="I274" s="278">
        <v>377.20000000000005</v>
      </c>
      <c r="J274" s="278">
        <v>381.9</v>
      </c>
      <c r="K274" s="276">
        <v>372.5</v>
      </c>
      <c r="L274" s="276">
        <v>364.5</v>
      </c>
      <c r="M274" s="276">
        <v>77.622519999999994</v>
      </c>
    </row>
    <row r="275" spans="1:13">
      <c r="A275" s="267">
        <v>267</v>
      </c>
      <c r="B275" s="276" t="s">
        <v>264</v>
      </c>
      <c r="C275" s="277">
        <v>805.7</v>
      </c>
      <c r="D275" s="278">
        <v>809.43333333333339</v>
      </c>
      <c r="E275" s="278">
        <v>798.21666666666681</v>
      </c>
      <c r="F275" s="278">
        <v>790.73333333333346</v>
      </c>
      <c r="G275" s="278">
        <v>779.51666666666688</v>
      </c>
      <c r="H275" s="278">
        <v>816.91666666666674</v>
      </c>
      <c r="I275" s="278">
        <v>828.13333333333344</v>
      </c>
      <c r="J275" s="278">
        <v>835.61666666666667</v>
      </c>
      <c r="K275" s="276">
        <v>820.65</v>
      </c>
      <c r="L275" s="276">
        <v>801.95</v>
      </c>
      <c r="M275" s="276">
        <v>1.4220299999999999</v>
      </c>
    </row>
    <row r="276" spans="1:13">
      <c r="A276" s="267">
        <v>268</v>
      </c>
      <c r="B276" s="276" t="s">
        <v>131</v>
      </c>
      <c r="C276" s="277">
        <v>2676.15</v>
      </c>
      <c r="D276" s="278">
        <v>2648.8333333333335</v>
      </c>
      <c r="E276" s="278">
        <v>2606.3666666666668</v>
      </c>
      <c r="F276" s="278">
        <v>2536.5833333333335</v>
      </c>
      <c r="G276" s="278">
        <v>2494.1166666666668</v>
      </c>
      <c r="H276" s="278">
        <v>2718.6166666666668</v>
      </c>
      <c r="I276" s="278">
        <v>2761.083333333333</v>
      </c>
      <c r="J276" s="278">
        <v>2830.8666666666668</v>
      </c>
      <c r="K276" s="276">
        <v>2691.3</v>
      </c>
      <c r="L276" s="276">
        <v>2579.0500000000002</v>
      </c>
      <c r="M276" s="276">
        <v>9.7031600000000005</v>
      </c>
    </row>
    <row r="277" spans="1:13">
      <c r="A277" s="267">
        <v>269</v>
      </c>
      <c r="B277" s="276" t="s">
        <v>132</v>
      </c>
      <c r="C277" s="277">
        <v>612.9</v>
      </c>
      <c r="D277" s="278">
        <v>614.94999999999993</v>
      </c>
      <c r="E277" s="278">
        <v>606.44999999999982</v>
      </c>
      <c r="F277" s="278">
        <v>599.99999999999989</v>
      </c>
      <c r="G277" s="278">
        <v>591.49999999999977</v>
      </c>
      <c r="H277" s="278">
        <v>621.39999999999986</v>
      </c>
      <c r="I277" s="278">
        <v>629.90000000000009</v>
      </c>
      <c r="J277" s="278">
        <v>636.34999999999991</v>
      </c>
      <c r="K277" s="276">
        <v>623.45000000000005</v>
      </c>
      <c r="L277" s="276">
        <v>608.5</v>
      </c>
      <c r="M277" s="276">
        <v>5.4458099999999998</v>
      </c>
    </row>
    <row r="278" spans="1:13">
      <c r="A278" s="267">
        <v>270</v>
      </c>
      <c r="B278" s="276" t="s">
        <v>437</v>
      </c>
      <c r="C278" s="277">
        <v>142.4</v>
      </c>
      <c r="D278" s="278">
        <v>142.9</v>
      </c>
      <c r="E278" s="278">
        <v>141.55000000000001</v>
      </c>
      <c r="F278" s="278">
        <v>140.70000000000002</v>
      </c>
      <c r="G278" s="278">
        <v>139.35000000000002</v>
      </c>
      <c r="H278" s="278">
        <v>143.75</v>
      </c>
      <c r="I278" s="278">
        <v>145.09999999999997</v>
      </c>
      <c r="J278" s="278">
        <v>145.94999999999999</v>
      </c>
      <c r="K278" s="276">
        <v>144.25</v>
      </c>
      <c r="L278" s="276">
        <v>142.05000000000001</v>
      </c>
      <c r="M278" s="276">
        <v>4.4994500000000004</v>
      </c>
    </row>
    <row r="279" spans="1:13">
      <c r="A279" s="267">
        <v>271</v>
      </c>
      <c r="B279" s="276" t="s">
        <v>443</v>
      </c>
      <c r="C279" s="277">
        <v>676.55</v>
      </c>
      <c r="D279" s="278">
        <v>676.43333333333328</v>
      </c>
      <c r="E279" s="278">
        <v>670.31666666666661</v>
      </c>
      <c r="F279" s="278">
        <v>664.08333333333337</v>
      </c>
      <c r="G279" s="278">
        <v>657.9666666666667</v>
      </c>
      <c r="H279" s="278">
        <v>682.66666666666652</v>
      </c>
      <c r="I279" s="278">
        <v>688.78333333333308</v>
      </c>
      <c r="J279" s="278">
        <v>695.01666666666642</v>
      </c>
      <c r="K279" s="276">
        <v>682.55</v>
      </c>
      <c r="L279" s="276">
        <v>670.2</v>
      </c>
      <c r="M279" s="276">
        <v>1.8044800000000001</v>
      </c>
    </row>
    <row r="280" spans="1:13">
      <c r="A280" s="267">
        <v>272</v>
      </c>
      <c r="B280" s="276" t="s">
        <v>444</v>
      </c>
      <c r="C280" s="277">
        <v>319.45</v>
      </c>
      <c r="D280" s="278">
        <v>321.16666666666669</v>
      </c>
      <c r="E280" s="278">
        <v>314.83333333333337</v>
      </c>
      <c r="F280" s="278">
        <v>310.2166666666667</v>
      </c>
      <c r="G280" s="278">
        <v>303.88333333333338</v>
      </c>
      <c r="H280" s="278">
        <v>325.78333333333336</v>
      </c>
      <c r="I280" s="278">
        <v>332.11666666666673</v>
      </c>
      <c r="J280" s="278">
        <v>336.73333333333335</v>
      </c>
      <c r="K280" s="276">
        <v>327.5</v>
      </c>
      <c r="L280" s="276">
        <v>316.55</v>
      </c>
      <c r="M280" s="276">
        <v>11.27628</v>
      </c>
    </row>
    <row r="281" spans="1:13">
      <c r="A281" s="267">
        <v>273</v>
      </c>
      <c r="B281" s="276" t="s">
        <v>445</v>
      </c>
      <c r="C281" s="277">
        <v>550.20000000000005</v>
      </c>
      <c r="D281" s="278">
        <v>550.36666666666667</v>
      </c>
      <c r="E281" s="278">
        <v>545.83333333333337</v>
      </c>
      <c r="F281" s="278">
        <v>541.4666666666667</v>
      </c>
      <c r="G281" s="278">
        <v>536.93333333333339</v>
      </c>
      <c r="H281" s="278">
        <v>554.73333333333335</v>
      </c>
      <c r="I281" s="278">
        <v>559.26666666666665</v>
      </c>
      <c r="J281" s="278">
        <v>563.63333333333333</v>
      </c>
      <c r="K281" s="276">
        <v>554.9</v>
      </c>
      <c r="L281" s="276">
        <v>546</v>
      </c>
      <c r="M281" s="276">
        <v>1.7880199999999999</v>
      </c>
    </row>
    <row r="282" spans="1:13">
      <c r="A282" s="267">
        <v>274</v>
      </c>
      <c r="B282" s="276" t="s">
        <v>447</v>
      </c>
      <c r="C282" s="277">
        <v>47.7</v>
      </c>
      <c r="D282" s="278">
        <v>47.366666666666667</v>
      </c>
      <c r="E282" s="278">
        <v>46.733333333333334</v>
      </c>
      <c r="F282" s="278">
        <v>45.766666666666666</v>
      </c>
      <c r="G282" s="278">
        <v>45.133333333333333</v>
      </c>
      <c r="H282" s="278">
        <v>48.333333333333336</v>
      </c>
      <c r="I282" s="278">
        <v>48.966666666666676</v>
      </c>
      <c r="J282" s="278">
        <v>49.933333333333337</v>
      </c>
      <c r="K282" s="276">
        <v>48</v>
      </c>
      <c r="L282" s="276">
        <v>46.4</v>
      </c>
      <c r="M282" s="276">
        <v>39.666530000000002</v>
      </c>
    </row>
    <row r="283" spans="1:13">
      <c r="A283" s="267">
        <v>275</v>
      </c>
      <c r="B283" s="276" t="s">
        <v>449</v>
      </c>
      <c r="C283" s="277">
        <v>376.65</v>
      </c>
      <c r="D283" s="278">
        <v>375.55</v>
      </c>
      <c r="E283" s="278">
        <v>372.6</v>
      </c>
      <c r="F283" s="278">
        <v>368.55</v>
      </c>
      <c r="G283" s="278">
        <v>365.6</v>
      </c>
      <c r="H283" s="278">
        <v>379.6</v>
      </c>
      <c r="I283" s="278">
        <v>382.54999999999995</v>
      </c>
      <c r="J283" s="278">
        <v>386.6</v>
      </c>
      <c r="K283" s="276">
        <v>378.5</v>
      </c>
      <c r="L283" s="276">
        <v>371.5</v>
      </c>
      <c r="M283" s="276">
        <v>2.29312</v>
      </c>
    </row>
    <row r="284" spans="1:13">
      <c r="A284" s="267">
        <v>276</v>
      </c>
      <c r="B284" s="276" t="s">
        <v>439</v>
      </c>
      <c r="C284" s="277">
        <v>460.35</v>
      </c>
      <c r="D284" s="278">
        <v>459.2833333333333</v>
      </c>
      <c r="E284" s="278">
        <v>452.11666666666662</v>
      </c>
      <c r="F284" s="278">
        <v>443.88333333333333</v>
      </c>
      <c r="G284" s="278">
        <v>436.71666666666664</v>
      </c>
      <c r="H284" s="278">
        <v>467.51666666666659</v>
      </c>
      <c r="I284" s="278">
        <v>474.68333333333334</v>
      </c>
      <c r="J284" s="278">
        <v>482.91666666666657</v>
      </c>
      <c r="K284" s="276">
        <v>466.45</v>
      </c>
      <c r="L284" s="276">
        <v>451.05</v>
      </c>
      <c r="M284" s="276">
        <v>5.7539199999999999</v>
      </c>
    </row>
    <row r="285" spans="1:13">
      <c r="A285" s="267">
        <v>277</v>
      </c>
      <c r="B285" s="276" t="s">
        <v>440</v>
      </c>
      <c r="C285" s="277">
        <v>315.39999999999998</v>
      </c>
      <c r="D285" s="278">
        <v>315.45</v>
      </c>
      <c r="E285" s="278">
        <v>312.89999999999998</v>
      </c>
      <c r="F285" s="278">
        <v>310.39999999999998</v>
      </c>
      <c r="G285" s="278">
        <v>307.84999999999997</v>
      </c>
      <c r="H285" s="278">
        <v>317.95</v>
      </c>
      <c r="I285" s="278">
        <v>320.50000000000006</v>
      </c>
      <c r="J285" s="278">
        <v>323</v>
      </c>
      <c r="K285" s="276">
        <v>318</v>
      </c>
      <c r="L285" s="276">
        <v>312.95</v>
      </c>
      <c r="M285" s="276">
        <v>3.3078699999999999</v>
      </c>
    </row>
    <row r="286" spans="1:13">
      <c r="A286" s="267">
        <v>278</v>
      </c>
      <c r="B286" s="276" t="s">
        <v>451</v>
      </c>
      <c r="C286" s="277">
        <v>221.85</v>
      </c>
      <c r="D286" s="278">
        <v>221.88333333333333</v>
      </c>
      <c r="E286" s="278">
        <v>211.91666666666666</v>
      </c>
      <c r="F286" s="278">
        <v>201.98333333333332</v>
      </c>
      <c r="G286" s="278">
        <v>192.01666666666665</v>
      </c>
      <c r="H286" s="278">
        <v>231.81666666666666</v>
      </c>
      <c r="I286" s="278">
        <v>241.78333333333336</v>
      </c>
      <c r="J286" s="278">
        <v>251.71666666666667</v>
      </c>
      <c r="K286" s="276">
        <v>231.85</v>
      </c>
      <c r="L286" s="276">
        <v>211.95</v>
      </c>
      <c r="M286" s="276">
        <v>9.0907599999999995</v>
      </c>
    </row>
    <row r="287" spans="1:13">
      <c r="A287" s="267">
        <v>279</v>
      </c>
      <c r="B287" s="276" t="s">
        <v>133</v>
      </c>
      <c r="C287" s="277">
        <v>1952.55</v>
      </c>
      <c r="D287" s="278">
        <v>1951.3666666666668</v>
      </c>
      <c r="E287" s="278">
        <v>1937.7333333333336</v>
      </c>
      <c r="F287" s="278">
        <v>1922.9166666666667</v>
      </c>
      <c r="G287" s="278">
        <v>1909.2833333333335</v>
      </c>
      <c r="H287" s="278">
        <v>1966.1833333333336</v>
      </c>
      <c r="I287" s="278">
        <v>1979.8166666666668</v>
      </c>
      <c r="J287" s="278">
        <v>1994.6333333333337</v>
      </c>
      <c r="K287" s="276">
        <v>1965</v>
      </c>
      <c r="L287" s="276">
        <v>1936.55</v>
      </c>
      <c r="M287" s="276">
        <v>27.646979999999999</v>
      </c>
    </row>
    <row r="288" spans="1:13">
      <c r="A288" s="267">
        <v>280</v>
      </c>
      <c r="B288" s="276" t="s">
        <v>441</v>
      </c>
      <c r="C288" s="277">
        <v>114.05</v>
      </c>
      <c r="D288" s="278">
        <v>113.03333333333335</v>
      </c>
      <c r="E288" s="278">
        <v>110.36666666666669</v>
      </c>
      <c r="F288" s="278">
        <v>106.68333333333334</v>
      </c>
      <c r="G288" s="278">
        <v>104.01666666666668</v>
      </c>
      <c r="H288" s="278">
        <v>116.7166666666667</v>
      </c>
      <c r="I288" s="278">
        <v>119.38333333333335</v>
      </c>
      <c r="J288" s="278">
        <v>123.06666666666671</v>
      </c>
      <c r="K288" s="276">
        <v>115.7</v>
      </c>
      <c r="L288" s="276">
        <v>109.35</v>
      </c>
      <c r="M288" s="276">
        <v>16.647919999999999</v>
      </c>
    </row>
    <row r="289" spans="1:13">
      <c r="A289" s="267">
        <v>281</v>
      </c>
      <c r="B289" s="276" t="s">
        <v>438</v>
      </c>
      <c r="C289" s="277">
        <v>912.75</v>
      </c>
      <c r="D289" s="278">
        <v>911.16666666666663</v>
      </c>
      <c r="E289" s="278">
        <v>887.43333333333328</v>
      </c>
      <c r="F289" s="278">
        <v>862.11666666666667</v>
      </c>
      <c r="G289" s="278">
        <v>838.38333333333333</v>
      </c>
      <c r="H289" s="278">
        <v>936.48333333333323</v>
      </c>
      <c r="I289" s="278">
        <v>960.21666666666658</v>
      </c>
      <c r="J289" s="278">
        <v>985.53333333333319</v>
      </c>
      <c r="K289" s="276">
        <v>934.9</v>
      </c>
      <c r="L289" s="276">
        <v>885.85</v>
      </c>
      <c r="M289" s="276">
        <v>1.4667300000000001</v>
      </c>
    </row>
    <row r="290" spans="1:13">
      <c r="A290" s="267">
        <v>282</v>
      </c>
      <c r="B290" s="276" t="s">
        <v>442</v>
      </c>
      <c r="C290" s="277">
        <v>248.35</v>
      </c>
      <c r="D290" s="278">
        <v>249.18333333333331</v>
      </c>
      <c r="E290" s="278">
        <v>245.91666666666663</v>
      </c>
      <c r="F290" s="278">
        <v>243.48333333333332</v>
      </c>
      <c r="G290" s="278">
        <v>240.21666666666664</v>
      </c>
      <c r="H290" s="278">
        <v>251.61666666666662</v>
      </c>
      <c r="I290" s="278">
        <v>254.88333333333333</v>
      </c>
      <c r="J290" s="278">
        <v>257.31666666666661</v>
      </c>
      <c r="K290" s="276">
        <v>252.45</v>
      </c>
      <c r="L290" s="276">
        <v>246.75</v>
      </c>
      <c r="M290" s="276">
        <v>5.56853</v>
      </c>
    </row>
    <row r="291" spans="1:13">
      <c r="A291" s="267">
        <v>283</v>
      </c>
      <c r="B291" s="276" t="s">
        <v>1830</v>
      </c>
      <c r="C291" s="277">
        <v>635.35</v>
      </c>
      <c r="D291" s="278">
        <v>637.08333333333337</v>
      </c>
      <c r="E291" s="278">
        <v>629.26666666666677</v>
      </c>
      <c r="F291" s="278">
        <v>623.18333333333339</v>
      </c>
      <c r="G291" s="278">
        <v>615.36666666666679</v>
      </c>
      <c r="H291" s="278">
        <v>643.16666666666674</v>
      </c>
      <c r="I291" s="278">
        <v>650.98333333333335</v>
      </c>
      <c r="J291" s="278">
        <v>657.06666666666672</v>
      </c>
      <c r="K291" s="276">
        <v>644.9</v>
      </c>
      <c r="L291" s="276">
        <v>631</v>
      </c>
      <c r="M291" s="276">
        <v>0.24088999999999999</v>
      </c>
    </row>
    <row r="292" spans="1:13">
      <c r="A292" s="267">
        <v>284</v>
      </c>
      <c r="B292" s="276" t="s">
        <v>448</v>
      </c>
      <c r="C292" s="277">
        <v>536.1</v>
      </c>
      <c r="D292" s="278">
        <v>538.51666666666677</v>
      </c>
      <c r="E292" s="278">
        <v>529.58333333333348</v>
      </c>
      <c r="F292" s="278">
        <v>523.06666666666672</v>
      </c>
      <c r="G292" s="278">
        <v>514.13333333333344</v>
      </c>
      <c r="H292" s="278">
        <v>545.03333333333353</v>
      </c>
      <c r="I292" s="278">
        <v>553.9666666666667</v>
      </c>
      <c r="J292" s="278">
        <v>560.48333333333358</v>
      </c>
      <c r="K292" s="276">
        <v>547.45000000000005</v>
      </c>
      <c r="L292" s="276">
        <v>532</v>
      </c>
      <c r="M292" s="276">
        <v>4.4389000000000003</v>
      </c>
    </row>
    <row r="293" spans="1:13">
      <c r="A293" s="267">
        <v>285</v>
      </c>
      <c r="B293" s="276" t="s">
        <v>446</v>
      </c>
      <c r="C293" s="277">
        <v>59.9</v>
      </c>
      <c r="D293" s="278">
        <v>59.699999999999996</v>
      </c>
      <c r="E293" s="278">
        <v>57.999999999999993</v>
      </c>
      <c r="F293" s="278">
        <v>56.099999999999994</v>
      </c>
      <c r="G293" s="278">
        <v>54.399999999999991</v>
      </c>
      <c r="H293" s="278">
        <v>61.599999999999994</v>
      </c>
      <c r="I293" s="278">
        <v>63.3</v>
      </c>
      <c r="J293" s="278">
        <v>65.199999999999989</v>
      </c>
      <c r="K293" s="276">
        <v>61.4</v>
      </c>
      <c r="L293" s="276">
        <v>57.8</v>
      </c>
      <c r="M293" s="276">
        <v>55.155639999999998</v>
      </c>
    </row>
    <row r="294" spans="1:13">
      <c r="A294" s="267">
        <v>286</v>
      </c>
      <c r="B294" s="276" t="s">
        <v>134</v>
      </c>
      <c r="C294" s="277">
        <v>93.05</v>
      </c>
      <c r="D294" s="278">
        <v>93.933333333333337</v>
      </c>
      <c r="E294" s="278">
        <v>91.866666666666674</v>
      </c>
      <c r="F294" s="278">
        <v>90.683333333333337</v>
      </c>
      <c r="G294" s="278">
        <v>88.616666666666674</v>
      </c>
      <c r="H294" s="278">
        <v>95.116666666666674</v>
      </c>
      <c r="I294" s="278">
        <v>97.183333333333337</v>
      </c>
      <c r="J294" s="278">
        <v>98.366666666666674</v>
      </c>
      <c r="K294" s="276">
        <v>96</v>
      </c>
      <c r="L294" s="276">
        <v>92.75</v>
      </c>
      <c r="M294" s="276">
        <v>179.37685999999999</v>
      </c>
    </row>
    <row r="295" spans="1:13">
      <c r="A295" s="267">
        <v>287</v>
      </c>
      <c r="B295" s="276" t="s">
        <v>358</v>
      </c>
      <c r="C295" s="277">
        <v>2175.75</v>
      </c>
      <c r="D295" s="278">
        <v>2171.25</v>
      </c>
      <c r="E295" s="278">
        <v>2138.5</v>
      </c>
      <c r="F295" s="278">
        <v>2101.25</v>
      </c>
      <c r="G295" s="278">
        <v>2068.5</v>
      </c>
      <c r="H295" s="278">
        <v>2208.5</v>
      </c>
      <c r="I295" s="278">
        <v>2241.25</v>
      </c>
      <c r="J295" s="278">
        <v>2278.5</v>
      </c>
      <c r="K295" s="276">
        <v>2204</v>
      </c>
      <c r="L295" s="276">
        <v>2134</v>
      </c>
      <c r="M295" s="276">
        <v>1.30776</v>
      </c>
    </row>
    <row r="296" spans="1:13">
      <c r="A296" s="267">
        <v>288</v>
      </c>
      <c r="B296" s="276" t="s">
        <v>1841</v>
      </c>
      <c r="C296" s="277">
        <v>224.15</v>
      </c>
      <c r="D296" s="278">
        <v>225.1</v>
      </c>
      <c r="E296" s="278">
        <v>222.25</v>
      </c>
      <c r="F296" s="278">
        <v>220.35</v>
      </c>
      <c r="G296" s="278">
        <v>217.5</v>
      </c>
      <c r="H296" s="278">
        <v>227</v>
      </c>
      <c r="I296" s="278">
        <v>229.84999999999997</v>
      </c>
      <c r="J296" s="278">
        <v>231.75</v>
      </c>
      <c r="K296" s="276">
        <v>227.95</v>
      </c>
      <c r="L296" s="276">
        <v>223.2</v>
      </c>
      <c r="M296" s="276">
        <v>0.70959000000000005</v>
      </c>
    </row>
    <row r="297" spans="1:13">
      <c r="A297" s="267">
        <v>289</v>
      </c>
      <c r="B297" s="276" t="s">
        <v>454</v>
      </c>
      <c r="C297" s="277">
        <v>338.95</v>
      </c>
      <c r="D297" s="278">
        <v>337.16666666666663</v>
      </c>
      <c r="E297" s="278">
        <v>329.43333333333328</v>
      </c>
      <c r="F297" s="278">
        <v>319.91666666666663</v>
      </c>
      <c r="G297" s="278">
        <v>312.18333333333328</v>
      </c>
      <c r="H297" s="278">
        <v>346.68333333333328</v>
      </c>
      <c r="I297" s="278">
        <v>354.41666666666663</v>
      </c>
      <c r="J297" s="278">
        <v>363.93333333333328</v>
      </c>
      <c r="K297" s="276">
        <v>344.9</v>
      </c>
      <c r="L297" s="276">
        <v>327.64999999999998</v>
      </c>
      <c r="M297" s="276">
        <v>62.9666</v>
      </c>
    </row>
    <row r="298" spans="1:13">
      <c r="A298" s="267">
        <v>290</v>
      </c>
      <c r="B298" s="276" t="s">
        <v>452</v>
      </c>
      <c r="C298" s="277">
        <v>4765.8</v>
      </c>
      <c r="D298" s="278">
        <v>4751.9333333333334</v>
      </c>
      <c r="E298" s="278">
        <v>4663.8666666666668</v>
      </c>
      <c r="F298" s="278">
        <v>4561.9333333333334</v>
      </c>
      <c r="G298" s="278">
        <v>4473.8666666666668</v>
      </c>
      <c r="H298" s="278">
        <v>4853.8666666666668</v>
      </c>
      <c r="I298" s="278">
        <v>4941.9333333333343</v>
      </c>
      <c r="J298" s="278">
        <v>5043.8666666666668</v>
      </c>
      <c r="K298" s="276">
        <v>4840</v>
      </c>
      <c r="L298" s="276">
        <v>4650</v>
      </c>
      <c r="M298" s="276">
        <v>0.10201</v>
      </c>
    </row>
    <row r="299" spans="1:13">
      <c r="A299" s="267">
        <v>291</v>
      </c>
      <c r="B299" s="276" t="s">
        <v>455</v>
      </c>
      <c r="C299" s="277">
        <v>43.3</v>
      </c>
      <c r="D299" s="278">
        <v>43.466666666666661</v>
      </c>
      <c r="E299" s="278">
        <v>43.033333333333324</v>
      </c>
      <c r="F299" s="278">
        <v>42.766666666666666</v>
      </c>
      <c r="G299" s="278">
        <v>42.333333333333329</v>
      </c>
      <c r="H299" s="278">
        <v>43.73333333333332</v>
      </c>
      <c r="I299" s="278">
        <v>44.166666666666657</v>
      </c>
      <c r="J299" s="278">
        <v>44.433333333333316</v>
      </c>
      <c r="K299" s="276">
        <v>43.9</v>
      </c>
      <c r="L299" s="276">
        <v>43.2</v>
      </c>
      <c r="M299" s="276">
        <v>8.1274200000000008</v>
      </c>
    </row>
    <row r="300" spans="1:13">
      <c r="A300" s="267">
        <v>292</v>
      </c>
      <c r="B300" s="276" t="s">
        <v>135</v>
      </c>
      <c r="C300" s="277">
        <v>380.15</v>
      </c>
      <c r="D300" s="278">
        <v>381.45</v>
      </c>
      <c r="E300" s="278">
        <v>371.9</v>
      </c>
      <c r="F300" s="278">
        <v>363.65</v>
      </c>
      <c r="G300" s="278">
        <v>354.09999999999997</v>
      </c>
      <c r="H300" s="278">
        <v>389.7</v>
      </c>
      <c r="I300" s="278">
        <v>399.25000000000006</v>
      </c>
      <c r="J300" s="278">
        <v>407.5</v>
      </c>
      <c r="K300" s="276">
        <v>391</v>
      </c>
      <c r="L300" s="276">
        <v>373.2</v>
      </c>
      <c r="M300" s="276">
        <v>91.868939999999995</v>
      </c>
    </row>
    <row r="301" spans="1:13">
      <c r="A301" s="267">
        <v>293</v>
      </c>
      <c r="B301" s="276" t="s">
        <v>456</v>
      </c>
      <c r="C301" s="277">
        <v>930.75</v>
      </c>
      <c r="D301" s="278">
        <v>931.7166666666667</v>
      </c>
      <c r="E301" s="278">
        <v>921.03333333333342</v>
      </c>
      <c r="F301" s="278">
        <v>911.31666666666672</v>
      </c>
      <c r="G301" s="278">
        <v>900.63333333333344</v>
      </c>
      <c r="H301" s="278">
        <v>941.43333333333339</v>
      </c>
      <c r="I301" s="278">
        <v>952.11666666666679</v>
      </c>
      <c r="J301" s="278">
        <v>961.83333333333337</v>
      </c>
      <c r="K301" s="276">
        <v>942.4</v>
      </c>
      <c r="L301" s="276">
        <v>922</v>
      </c>
      <c r="M301" s="276">
        <v>0.46762999999999999</v>
      </c>
    </row>
    <row r="302" spans="1:13">
      <c r="A302" s="267">
        <v>294</v>
      </c>
      <c r="B302" s="276" t="s">
        <v>136</v>
      </c>
      <c r="C302" s="277">
        <v>1268.25</v>
      </c>
      <c r="D302" s="278">
        <v>1264.4333333333334</v>
      </c>
      <c r="E302" s="278">
        <v>1250.8666666666668</v>
      </c>
      <c r="F302" s="278">
        <v>1233.4833333333333</v>
      </c>
      <c r="G302" s="278">
        <v>1219.9166666666667</v>
      </c>
      <c r="H302" s="278">
        <v>1281.8166666666668</v>
      </c>
      <c r="I302" s="278">
        <v>1295.3833333333334</v>
      </c>
      <c r="J302" s="278">
        <v>1312.7666666666669</v>
      </c>
      <c r="K302" s="276">
        <v>1278</v>
      </c>
      <c r="L302" s="276">
        <v>1247.05</v>
      </c>
      <c r="M302" s="276">
        <v>57.292230000000004</v>
      </c>
    </row>
    <row r="303" spans="1:13">
      <c r="A303" s="267">
        <v>295</v>
      </c>
      <c r="B303" s="276" t="s">
        <v>266</v>
      </c>
      <c r="C303" s="277">
        <v>3288.95</v>
      </c>
      <c r="D303" s="278">
        <v>3289.6666666666665</v>
      </c>
      <c r="E303" s="278">
        <v>3264.333333333333</v>
      </c>
      <c r="F303" s="278">
        <v>3239.7166666666667</v>
      </c>
      <c r="G303" s="278">
        <v>3214.3833333333332</v>
      </c>
      <c r="H303" s="278">
        <v>3314.2833333333328</v>
      </c>
      <c r="I303" s="278">
        <v>3339.6166666666659</v>
      </c>
      <c r="J303" s="278">
        <v>3364.2333333333327</v>
      </c>
      <c r="K303" s="276">
        <v>3315</v>
      </c>
      <c r="L303" s="276">
        <v>3265.05</v>
      </c>
      <c r="M303" s="276">
        <v>3.6486200000000002</v>
      </c>
    </row>
    <row r="304" spans="1:13">
      <c r="A304" s="267">
        <v>296</v>
      </c>
      <c r="B304" s="276" t="s">
        <v>265</v>
      </c>
      <c r="C304" s="277">
        <v>1842.4</v>
      </c>
      <c r="D304" s="278">
        <v>1841.1333333333332</v>
      </c>
      <c r="E304" s="278">
        <v>1832.2666666666664</v>
      </c>
      <c r="F304" s="278">
        <v>1822.1333333333332</v>
      </c>
      <c r="G304" s="278">
        <v>1813.2666666666664</v>
      </c>
      <c r="H304" s="278">
        <v>1851.2666666666664</v>
      </c>
      <c r="I304" s="278">
        <v>1860.1333333333332</v>
      </c>
      <c r="J304" s="278">
        <v>1870.2666666666664</v>
      </c>
      <c r="K304" s="276">
        <v>1850</v>
      </c>
      <c r="L304" s="276">
        <v>1831</v>
      </c>
      <c r="M304" s="276">
        <v>2.86219</v>
      </c>
    </row>
    <row r="305" spans="1:13">
      <c r="A305" s="267">
        <v>297</v>
      </c>
      <c r="B305" s="276" t="s">
        <v>137</v>
      </c>
      <c r="C305" s="277">
        <v>960.35</v>
      </c>
      <c r="D305" s="278">
        <v>955.51666666666677</v>
      </c>
      <c r="E305" s="278">
        <v>947.13333333333355</v>
      </c>
      <c r="F305" s="278">
        <v>933.91666666666674</v>
      </c>
      <c r="G305" s="278">
        <v>925.53333333333353</v>
      </c>
      <c r="H305" s="278">
        <v>968.73333333333358</v>
      </c>
      <c r="I305" s="278">
        <v>977.11666666666679</v>
      </c>
      <c r="J305" s="278">
        <v>990.3333333333336</v>
      </c>
      <c r="K305" s="276">
        <v>963.9</v>
      </c>
      <c r="L305" s="276">
        <v>942.3</v>
      </c>
      <c r="M305" s="276">
        <v>30.194839999999999</v>
      </c>
    </row>
    <row r="306" spans="1:13">
      <c r="A306" s="267">
        <v>298</v>
      </c>
      <c r="B306" s="276" t="s">
        <v>457</v>
      </c>
      <c r="C306" s="277">
        <v>1579.4</v>
      </c>
      <c r="D306" s="278">
        <v>1590.2</v>
      </c>
      <c r="E306" s="278">
        <v>1560.45</v>
      </c>
      <c r="F306" s="278">
        <v>1541.5</v>
      </c>
      <c r="G306" s="278">
        <v>1511.75</v>
      </c>
      <c r="H306" s="278">
        <v>1609.15</v>
      </c>
      <c r="I306" s="278">
        <v>1638.9</v>
      </c>
      <c r="J306" s="278">
        <v>1657.8500000000001</v>
      </c>
      <c r="K306" s="276">
        <v>1619.95</v>
      </c>
      <c r="L306" s="276">
        <v>1571.25</v>
      </c>
      <c r="M306" s="276">
        <v>0.34018999999999999</v>
      </c>
    </row>
    <row r="307" spans="1:13">
      <c r="A307" s="267">
        <v>299</v>
      </c>
      <c r="B307" s="276" t="s">
        <v>138</v>
      </c>
      <c r="C307" s="277">
        <v>731.95</v>
      </c>
      <c r="D307" s="278">
        <v>734.80000000000007</v>
      </c>
      <c r="E307" s="278">
        <v>723.35000000000014</v>
      </c>
      <c r="F307" s="278">
        <v>714.75000000000011</v>
      </c>
      <c r="G307" s="278">
        <v>703.30000000000018</v>
      </c>
      <c r="H307" s="278">
        <v>743.40000000000009</v>
      </c>
      <c r="I307" s="278">
        <v>754.85000000000014</v>
      </c>
      <c r="J307" s="278">
        <v>763.45</v>
      </c>
      <c r="K307" s="276">
        <v>746.25</v>
      </c>
      <c r="L307" s="276">
        <v>726.2</v>
      </c>
      <c r="M307" s="276">
        <v>112.62389</v>
      </c>
    </row>
    <row r="308" spans="1:13">
      <c r="A308" s="267">
        <v>300</v>
      </c>
      <c r="B308" s="276" t="s">
        <v>139</v>
      </c>
      <c r="C308" s="277">
        <v>181.95</v>
      </c>
      <c r="D308" s="278">
        <v>181.29999999999998</v>
      </c>
      <c r="E308" s="278">
        <v>178.64999999999998</v>
      </c>
      <c r="F308" s="278">
        <v>175.35</v>
      </c>
      <c r="G308" s="278">
        <v>172.7</v>
      </c>
      <c r="H308" s="278">
        <v>184.59999999999997</v>
      </c>
      <c r="I308" s="278">
        <v>187.25</v>
      </c>
      <c r="J308" s="278">
        <v>190.54999999999995</v>
      </c>
      <c r="K308" s="276">
        <v>183.95</v>
      </c>
      <c r="L308" s="276">
        <v>178</v>
      </c>
      <c r="M308" s="276">
        <v>141.95119</v>
      </c>
    </row>
    <row r="309" spans="1:13">
      <c r="A309" s="267">
        <v>301</v>
      </c>
      <c r="B309" s="276" t="s">
        <v>319</v>
      </c>
      <c r="C309" s="277">
        <v>14.25</v>
      </c>
      <c r="D309" s="278">
        <v>14.333333333333334</v>
      </c>
      <c r="E309" s="278">
        <v>14.116666666666667</v>
      </c>
      <c r="F309" s="278">
        <v>13.983333333333333</v>
      </c>
      <c r="G309" s="278">
        <v>13.766666666666666</v>
      </c>
      <c r="H309" s="278">
        <v>14.466666666666669</v>
      </c>
      <c r="I309" s="278">
        <v>14.683333333333334</v>
      </c>
      <c r="J309" s="278">
        <v>14.81666666666667</v>
      </c>
      <c r="K309" s="276">
        <v>14.55</v>
      </c>
      <c r="L309" s="276">
        <v>14.2</v>
      </c>
      <c r="M309" s="276">
        <v>22.888280000000002</v>
      </c>
    </row>
    <row r="310" spans="1:13">
      <c r="A310" s="267">
        <v>302</v>
      </c>
      <c r="B310" s="276" t="s">
        <v>464</v>
      </c>
      <c r="C310" s="277">
        <v>154.94999999999999</v>
      </c>
      <c r="D310" s="278">
        <v>153.71666666666667</v>
      </c>
      <c r="E310" s="278">
        <v>151.43333333333334</v>
      </c>
      <c r="F310" s="278">
        <v>147.91666666666666</v>
      </c>
      <c r="G310" s="278">
        <v>145.63333333333333</v>
      </c>
      <c r="H310" s="278">
        <v>157.23333333333335</v>
      </c>
      <c r="I310" s="278">
        <v>159.51666666666671</v>
      </c>
      <c r="J310" s="278">
        <v>163.03333333333336</v>
      </c>
      <c r="K310" s="276">
        <v>156</v>
      </c>
      <c r="L310" s="276">
        <v>150.19999999999999</v>
      </c>
      <c r="M310" s="276">
        <v>1.00532</v>
      </c>
    </row>
    <row r="311" spans="1:13">
      <c r="A311" s="267">
        <v>303</v>
      </c>
      <c r="B311" s="276" t="s">
        <v>466</v>
      </c>
      <c r="C311" s="277">
        <v>410.95</v>
      </c>
      <c r="D311" s="278">
        <v>411.65000000000003</v>
      </c>
      <c r="E311" s="278">
        <v>408.30000000000007</v>
      </c>
      <c r="F311" s="278">
        <v>405.65000000000003</v>
      </c>
      <c r="G311" s="278">
        <v>402.30000000000007</v>
      </c>
      <c r="H311" s="278">
        <v>414.30000000000007</v>
      </c>
      <c r="I311" s="278">
        <v>417.65000000000009</v>
      </c>
      <c r="J311" s="278">
        <v>420.30000000000007</v>
      </c>
      <c r="K311" s="276">
        <v>415</v>
      </c>
      <c r="L311" s="276">
        <v>409</v>
      </c>
      <c r="M311" s="276">
        <v>0.92205000000000004</v>
      </c>
    </row>
    <row r="312" spans="1:13">
      <c r="A312" s="267">
        <v>304</v>
      </c>
      <c r="B312" s="276" t="s">
        <v>462</v>
      </c>
      <c r="C312" s="277">
        <v>3830.5</v>
      </c>
      <c r="D312" s="278">
        <v>3820.25</v>
      </c>
      <c r="E312" s="278">
        <v>3791.5</v>
      </c>
      <c r="F312" s="278">
        <v>3752.5</v>
      </c>
      <c r="G312" s="278">
        <v>3723.75</v>
      </c>
      <c r="H312" s="278">
        <v>3859.25</v>
      </c>
      <c r="I312" s="278">
        <v>3888</v>
      </c>
      <c r="J312" s="278">
        <v>3927</v>
      </c>
      <c r="K312" s="276">
        <v>3849</v>
      </c>
      <c r="L312" s="276">
        <v>3781.25</v>
      </c>
      <c r="M312" s="276">
        <v>0.17385999999999999</v>
      </c>
    </row>
    <row r="313" spans="1:13">
      <c r="A313" s="267">
        <v>305</v>
      </c>
      <c r="B313" s="276" t="s">
        <v>463</v>
      </c>
      <c r="C313" s="277">
        <v>323.85000000000002</v>
      </c>
      <c r="D313" s="278">
        <v>318.83333333333331</v>
      </c>
      <c r="E313" s="278">
        <v>307.91666666666663</v>
      </c>
      <c r="F313" s="278">
        <v>291.98333333333329</v>
      </c>
      <c r="G313" s="278">
        <v>281.06666666666661</v>
      </c>
      <c r="H313" s="278">
        <v>334.76666666666665</v>
      </c>
      <c r="I313" s="278">
        <v>345.68333333333328</v>
      </c>
      <c r="J313" s="278">
        <v>361.61666666666667</v>
      </c>
      <c r="K313" s="276">
        <v>329.75</v>
      </c>
      <c r="L313" s="276">
        <v>302.89999999999998</v>
      </c>
      <c r="M313" s="276">
        <v>1.9412799999999999</v>
      </c>
    </row>
    <row r="314" spans="1:13">
      <c r="A314" s="267">
        <v>306</v>
      </c>
      <c r="B314" s="276" t="s">
        <v>140</v>
      </c>
      <c r="C314" s="277">
        <v>173.8</v>
      </c>
      <c r="D314" s="278">
        <v>174.70000000000002</v>
      </c>
      <c r="E314" s="278">
        <v>172.20000000000005</v>
      </c>
      <c r="F314" s="278">
        <v>170.60000000000002</v>
      </c>
      <c r="G314" s="278">
        <v>168.10000000000005</v>
      </c>
      <c r="H314" s="278">
        <v>176.30000000000004</v>
      </c>
      <c r="I314" s="278">
        <v>178.79999999999998</v>
      </c>
      <c r="J314" s="278">
        <v>180.40000000000003</v>
      </c>
      <c r="K314" s="276">
        <v>177.2</v>
      </c>
      <c r="L314" s="276">
        <v>173.1</v>
      </c>
      <c r="M314" s="276">
        <v>65.975909999999999</v>
      </c>
    </row>
    <row r="315" spans="1:13">
      <c r="A315" s="267">
        <v>307</v>
      </c>
      <c r="B315" s="276" t="s">
        <v>141</v>
      </c>
      <c r="C315" s="277">
        <v>413.15</v>
      </c>
      <c r="D315" s="278">
        <v>413.83333333333331</v>
      </c>
      <c r="E315" s="278">
        <v>410.81666666666661</v>
      </c>
      <c r="F315" s="278">
        <v>408.48333333333329</v>
      </c>
      <c r="G315" s="278">
        <v>405.46666666666658</v>
      </c>
      <c r="H315" s="278">
        <v>416.16666666666663</v>
      </c>
      <c r="I315" s="278">
        <v>419.18333333333339</v>
      </c>
      <c r="J315" s="278">
        <v>421.51666666666665</v>
      </c>
      <c r="K315" s="276">
        <v>416.85</v>
      </c>
      <c r="L315" s="276">
        <v>411.5</v>
      </c>
      <c r="M315" s="276">
        <v>27.225629999999999</v>
      </c>
    </row>
    <row r="316" spans="1:13">
      <c r="A316" s="267">
        <v>308</v>
      </c>
      <c r="B316" s="276" t="s">
        <v>142</v>
      </c>
      <c r="C316" s="277">
        <v>7796.35</v>
      </c>
      <c r="D316" s="278">
        <v>7821.7833333333328</v>
      </c>
      <c r="E316" s="278">
        <v>7744.5666666666657</v>
      </c>
      <c r="F316" s="278">
        <v>7692.7833333333328</v>
      </c>
      <c r="G316" s="278">
        <v>7615.5666666666657</v>
      </c>
      <c r="H316" s="278">
        <v>7873.5666666666657</v>
      </c>
      <c r="I316" s="278">
        <v>7950.7833333333328</v>
      </c>
      <c r="J316" s="278">
        <v>8002.5666666666657</v>
      </c>
      <c r="K316" s="276">
        <v>7899</v>
      </c>
      <c r="L316" s="276">
        <v>7770</v>
      </c>
      <c r="M316" s="276">
        <v>9.63504</v>
      </c>
    </row>
    <row r="317" spans="1:13">
      <c r="A317" s="267">
        <v>309</v>
      </c>
      <c r="B317" s="276" t="s">
        <v>458</v>
      </c>
      <c r="C317" s="277">
        <v>1015</v>
      </c>
      <c r="D317" s="278">
        <v>1007.1333333333333</v>
      </c>
      <c r="E317" s="278">
        <v>996.56666666666661</v>
      </c>
      <c r="F317" s="278">
        <v>978.13333333333333</v>
      </c>
      <c r="G317" s="278">
        <v>967.56666666666661</v>
      </c>
      <c r="H317" s="278">
        <v>1025.5666666666666</v>
      </c>
      <c r="I317" s="278">
        <v>1036.1333333333334</v>
      </c>
      <c r="J317" s="278">
        <v>1054.5666666666666</v>
      </c>
      <c r="K317" s="276">
        <v>1017.7</v>
      </c>
      <c r="L317" s="276">
        <v>988.7</v>
      </c>
      <c r="M317" s="276">
        <v>0.24825</v>
      </c>
    </row>
    <row r="318" spans="1:13">
      <c r="A318" s="267">
        <v>310</v>
      </c>
      <c r="B318" s="276" t="s">
        <v>143</v>
      </c>
      <c r="C318" s="277">
        <v>594.85</v>
      </c>
      <c r="D318" s="278">
        <v>595.38333333333333</v>
      </c>
      <c r="E318" s="278">
        <v>590.76666666666665</v>
      </c>
      <c r="F318" s="278">
        <v>586.68333333333328</v>
      </c>
      <c r="G318" s="278">
        <v>582.06666666666661</v>
      </c>
      <c r="H318" s="278">
        <v>599.4666666666667</v>
      </c>
      <c r="I318" s="278">
        <v>604.08333333333326</v>
      </c>
      <c r="J318" s="278">
        <v>608.16666666666674</v>
      </c>
      <c r="K318" s="276">
        <v>600</v>
      </c>
      <c r="L318" s="276">
        <v>591.29999999999995</v>
      </c>
      <c r="M318" s="276">
        <v>16.553100000000001</v>
      </c>
    </row>
    <row r="319" spans="1:13">
      <c r="A319" s="267">
        <v>311</v>
      </c>
      <c r="B319" s="276" t="s">
        <v>472</v>
      </c>
      <c r="C319" s="277">
        <v>1705.8</v>
      </c>
      <c r="D319" s="278">
        <v>1710.6000000000001</v>
      </c>
      <c r="E319" s="278">
        <v>1691.2000000000003</v>
      </c>
      <c r="F319" s="278">
        <v>1676.6000000000001</v>
      </c>
      <c r="G319" s="278">
        <v>1657.2000000000003</v>
      </c>
      <c r="H319" s="278">
        <v>1725.2000000000003</v>
      </c>
      <c r="I319" s="278">
        <v>1744.6000000000004</v>
      </c>
      <c r="J319" s="278">
        <v>1759.2000000000003</v>
      </c>
      <c r="K319" s="276">
        <v>1730</v>
      </c>
      <c r="L319" s="276">
        <v>1696</v>
      </c>
      <c r="M319" s="276">
        <v>2.2964899999999999</v>
      </c>
    </row>
    <row r="320" spans="1:13">
      <c r="A320" s="267">
        <v>312</v>
      </c>
      <c r="B320" s="276" t="s">
        <v>468</v>
      </c>
      <c r="C320" s="277">
        <v>1939.95</v>
      </c>
      <c r="D320" s="278">
        <v>1947.25</v>
      </c>
      <c r="E320" s="278">
        <v>1921.7</v>
      </c>
      <c r="F320" s="278">
        <v>1903.45</v>
      </c>
      <c r="G320" s="278">
        <v>1877.9</v>
      </c>
      <c r="H320" s="278">
        <v>1965.5</v>
      </c>
      <c r="I320" s="278">
        <v>1991.0500000000002</v>
      </c>
      <c r="J320" s="278">
        <v>2009.3</v>
      </c>
      <c r="K320" s="276">
        <v>1972.8</v>
      </c>
      <c r="L320" s="276">
        <v>1929</v>
      </c>
      <c r="M320" s="276">
        <v>1.5424800000000001</v>
      </c>
    </row>
    <row r="321" spans="1:13">
      <c r="A321" s="267">
        <v>313</v>
      </c>
      <c r="B321" s="276" t="s">
        <v>144</v>
      </c>
      <c r="C321" s="277">
        <v>641.4</v>
      </c>
      <c r="D321" s="278">
        <v>644.30000000000007</v>
      </c>
      <c r="E321" s="278">
        <v>632.10000000000014</v>
      </c>
      <c r="F321" s="278">
        <v>622.80000000000007</v>
      </c>
      <c r="G321" s="278">
        <v>610.60000000000014</v>
      </c>
      <c r="H321" s="278">
        <v>653.60000000000014</v>
      </c>
      <c r="I321" s="278">
        <v>665.80000000000018</v>
      </c>
      <c r="J321" s="278">
        <v>675.10000000000014</v>
      </c>
      <c r="K321" s="276">
        <v>656.5</v>
      </c>
      <c r="L321" s="276">
        <v>635</v>
      </c>
      <c r="M321" s="276">
        <v>34.8538</v>
      </c>
    </row>
    <row r="322" spans="1:13">
      <c r="A322" s="267">
        <v>314</v>
      </c>
      <c r="B322" s="276" t="s">
        <v>145</v>
      </c>
      <c r="C322" s="277">
        <v>1062.5999999999999</v>
      </c>
      <c r="D322" s="278">
        <v>1062.5333333333333</v>
      </c>
      <c r="E322" s="278">
        <v>1052.5666666666666</v>
      </c>
      <c r="F322" s="278">
        <v>1042.5333333333333</v>
      </c>
      <c r="G322" s="278">
        <v>1032.5666666666666</v>
      </c>
      <c r="H322" s="278">
        <v>1072.5666666666666</v>
      </c>
      <c r="I322" s="278">
        <v>1082.5333333333333</v>
      </c>
      <c r="J322" s="278">
        <v>1092.5666666666666</v>
      </c>
      <c r="K322" s="276">
        <v>1072.5</v>
      </c>
      <c r="L322" s="276">
        <v>1052.5</v>
      </c>
      <c r="M322" s="276">
        <v>6.0375300000000003</v>
      </c>
    </row>
    <row r="323" spans="1:13">
      <c r="A323" s="267">
        <v>315</v>
      </c>
      <c r="B323" s="276" t="s">
        <v>465</v>
      </c>
      <c r="C323" s="277">
        <v>206.75</v>
      </c>
      <c r="D323" s="278">
        <v>208.26666666666665</v>
      </c>
      <c r="E323" s="278">
        <v>203.7833333333333</v>
      </c>
      <c r="F323" s="278">
        <v>200.81666666666666</v>
      </c>
      <c r="G323" s="278">
        <v>196.33333333333331</v>
      </c>
      <c r="H323" s="278">
        <v>211.23333333333329</v>
      </c>
      <c r="I323" s="278">
        <v>215.71666666666664</v>
      </c>
      <c r="J323" s="278">
        <v>218.68333333333328</v>
      </c>
      <c r="K323" s="276">
        <v>212.75</v>
      </c>
      <c r="L323" s="276">
        <v>205.3</v>
      </c>
      <c r="M323" s="276">
        <v>3.8726099999999999</v>
      </c>
    </row>
    <row r="324" spans="1:13">
      <c r="A324" s="267">
        <v>316</v>
      </c>
      <c r="B324" s="276" t="s">
        <v>1975</v>
      </c>
      <c r="C324" s="277">
        <v>208.4</v>
      </c>
      <c r="D324" s="278">
        <v>207.51666666666665</v>
      </c>
      <c r="E324" s="278">
        <v>203.1333333333333</v>
      </c>
      <c r="F324" s="278">
        <v>197.86666666666665</v>
      </c>
      <c r="G324" s="278">
        <v>193.48333333333329</v>
      </c>
      <c r="H324" s="278">
        <v>212.7833333333333</v>
      </c>
      <c r="I324" s="278">
        <v>217.16666666666663</v>
      </c>
      <c r="J324" s="278">
        <v>222.43333333333331</v>
      </c>
      <c r="K324" s="276">
        <v>211.9</v>
      </c>
      <c r="L324" s="276">
        <v>202.25</v>
      </c>
      <c r="M324" s="276">
        <v>18.97052</v>
      </c>
    </row>
    <row r="325" spans="1:13">
      <c r="A325" s="267">
        <v>317</v>
      </c>
      <c r="B325" s="276" t="s">
        <v>469</v>
      </c>
      <c r="C325" s="277">
        <v>93.25</v>
      </c>
      <c r="D325" s="278">
        <v>93.916666666666671</v>
      </c>
      <c r="E325" s="278">
        <v>91.833333333333343</v>
      </c>
      <c r="F325" s="278">
        <v>90.416666666666671</v>
      </c>
      <c r="G325" s="278">
        <v>88.333333333333343</v>
      </c>
      <c r="H325" s="278">
        <v>95.333333333333343</v>
      </c>
      <c r="I325" s="278">
        <v>97.416666666666686</v>
      </c>
      <c r="J325" s="278">
        <v>98.833333333333343</v>
      </c>
      <c r="K325" s="276">
        <v>96</v>
      </c>
      <c r="L325" s="276">
        <v>92.5</v>
      </c>
      <c r="M325" s="276">
        <v>7.39656</v>
      </c>
    </row>
    <row r="326" spans="1:13">
      <c r="A326" s="267">
        <v>318</v>
      </c>
      <c r="B326" s="276" t="s">
        <v>470</v>
      </c>
      <c r="C326" s="277">
        <v>390.45</v>
      </c>
      <c r="D326" s="278">
        <v>388.15000000000003</v>
      </c>
      <c r="E326" s="278">
        <v>384.30000000000007</v>
      </c>
      <c r="F326" s="278">
        <v>378.15000000000003</v>
      </c>
      <c r="G326" s="278">
        <v>374.30000000000007</v>
      </c>
      <c r="H326" s="278">
        <v>394.30000000000007</v>
      </c>
      <c r="I326" s="278">
        <v>398.15000000000009</v>
      </c>
      <c r="J326" s="278">
        <v>404.30000000000007</v>
      </c>
      <c r="K326" s="276">
        <v>392</v>
      </c>
      <c r="L326" s="276">
        <v>382</v>
      </c>
      <c r="M326" s="276">
        <v>0.99807000000000001</v>
      </c>
    </row>
    <row r="327" spans="1:13">
      <c r="A327" s="267">
        <v>319</v>
      </c>
      <c r="B327" s="276" t="s">
        <v>146</v>
      </c>
      <c r="C327" s="277">
        <v>1459.5</v>
      </c>
      <c r="D327" s="278">
        <v>1466.1833333333334</v>
      </c>
      <c r="E327" s="278">
        <v>1448.3666666666668</v>
      </c>
      <c r="F327" s="278">
        <v>1437.2333333333333</v>
      </c>
      <c r="G327" s="278">
        <v>1419.4166666666667</v>
      </c>
      <c r="H327" s="278">
        <v>1477.3166666666668</v>
      </c>
      <c r="I327" s="278">
        <v>1495.1333333333334</v>
      </c>
      <c r="J327" s="278">
        <v>1506.2666666666669</v>
      </c>
      <c r="K327" s="276">
        <v>1484</v>
      </c>
      <c r="L327" s="276">
        <v>1455.05</v>
      </c>
      <c r="M327" s="276">
        <v>8.9544800000000002</v>
      </c>
    </row>
    <row r="328" spans="1:13">
      <c r="A328" s="267">
        <v>320</v>
      </c>
      <c r="B328" s="276" t="s">
        <v>459</v>
      </c>
      <c r="C328" s="277">
        <v>24.75</v>
      </c>
      <c r="D328" s="278">
        <v>24.933333333333334</v>
      </c>
      <c r="E328" s="278">
        <v>24.116666666666667</v>
      </c>
      <c r="F328" s="278">
        <v>23.483333333333334</v>
      </c>
      <c r="G328" s="278">
        <v>22.666666666666668</v>
      </c>
      <c r="H328" s="278">
        <v>25.566666666666666</v>
      </c>
      <c r="I328" s="278">
        <v>26.383333333333336</v>
      </c>
      <c r="J328" s="278">
        <v>27.016666666666666</v>
      </c>
      <c r="K328" s="276">
        <v>25.75</v>
      </c>
      <c r="L328" s="276">
        <v>24.3</v>
      </c>
      <c r="M328" s="276">
        <v>104.22918</v>
      </c>
    </row>
    <row r="329" spans="1:13">
      <c r="A329" s="267">
        <v>321</v>
      </c>
      <c r="B329" s="276" t="s">
        <v>460</v>
      </c>
      <c r="C329" s="277">
        <v>144.80000000000001</v>
      </c>
      <c r="D329" s="278">
        <v>145.5</v>
      </c>
      <c r="E329" s="278">
        <v>143.4</v>
      </c>
      <c r="F329" s="278">
        <v>142</v>
      </c>
      <c r="G329" s="278">
        <v>139.9</v>
      </c>
      <c r="H329" s="278">
        <v>146.9</v>
      </c>
      <c r="I329" s="278">
        <v>149.00000000000003</v>
      </c>
      <c r="J329" s="278">
        <v>150.4</v>
      </c>
      <c r="K329" s="276">
        <v>147.6</v>
      </c>
      <c r="L329" s="276">
        <v>144.1</v>
      </c>
      <c r="M329" s="276">
        <v>3.6492800000000001</v>
      </c>
    </row>
    <row r="330" spans="1:13">
      <c r="A330" s="267">
        <v>322</v>
      </c>
      <c r="B330" s="276" t="s">
        <v>147</v>
      </c>
      <c r="C330" s="277">
        <v>156.75</v>
      </c>
      <c r="D330" s="278">
        <v>157.08333333333334</v>
      </c>
      <c r="E330" s="278">
        <v>155.16666666666669</v>
      </c>
      <c r="F330" s="278">
        <v>153.58333333333334</v>
      </c>
      <c r="G330" s="278">
        <v>151.66666666666669</v>
      </c>
      <c r="H330" s="278">
        <v>158.66666666666669</v>
      </c>
      <c r="I330" s="278">
        <v>160.58333333333337</v>
      </c>
      <c r="J330" s="278">
        <v>162.16666666666669</v>
      </c>
      <c r="K330" s="276">
        <v>159</v>
      </c>
      <c r="L330" s="276">
        <v>155.5</v>
      </c>
      <c r="M330" s="276">
        <v>93.684889999999996</v>
      </c>
    </row>
    <row r="331" spans="1:13">
      <c r="A331" s="267">
        <v>323</v>
      </c>
      <c r="B331" s="276" t="s">
        <v>471</v>
      </c>
      <c r="C331" s="277">
        <v>635.70000000000005</v>
      </c>
      <c r="D331" s="278">
        <v>640.5</v>
      </c>
      <c r="E331" s="278">
        <v>628.5</v>
      </c>
      <c r="F331" s="278">
        <v>621.29999999999995</v>
      </c>
      <c r="G331" s="278">
        <v>609.29999999999995</v>
      </c>
      <c r="H331" s="278">
        <v>647.70000000000005</v>
      </c>
      <c r="I331" s="278">
        <v>659.7</v>
      </c>
      <c r="J331" s="278">
        <v>666.90000000000009</v>
      </c>
      <c r="K331" s="276">
        <v>652.5</v>
      </c>
      <c r="L331" s="276">
        <v>633.29999999999995</v>
      </c>
      <c r="M331" s="276">
        <v>1.62384</v>
      </c>
    </row>
    <row r="332" spans="1:13">
      <c r="A332" s="267">
        <v>324</v>
      </c>
      <c r="B332" s="276" t="s">
        <v>268</v>
      </c>
      <c r="C332" s="277">
        <v>1358.45</v>
      </c>
      <c r="D332" s="278">
        <v>1350.1333333333332</v>
      </c>
      <c r="E332" s="278">
        <v>1329.2666666666664</v>
      </c>
      <c r="F332" s="278">
        <v>1300.0833333333333</v>
      </c>
      <c r="G332" s="278">
        <v>1279.2166666666665</v>
      </c>
      <c r="H332" s="278">
        <v>1379.3166666666664</v>
      </c>
      <c r="I332" s="278">
        <v>1400.1833333333332</v>
      </c>
      <c r="J332" s="278">
        <v>1429.3666666666663</v>
      </c>
      <c r="K332" s="276">
        <v>1371</v>
      </c>
      <c r="L332" s="276">
        <v>1320.95</v>
      </c>
      <c r="M332" s="276">
        <v>4.9474600000000004</v>
      </c>
    </row>
    <row r="333" spans="1:13">
      <c r="A333" s="267">
        <v>325</v>
      </c>
      <c r="B333" s="276" t="s">
        <v>148</v>
      </c>
      <c r="C333" s="277">
        <v>78618.850000000006</v>
      </c>
      <c r="D333" s="278">
        <v>78393.083333333328</v>
      </c>
      <c r="E333" s="278">
        <v>77605.766666666663</v>
      </c>
      <c r="F333" s="278">
        <v>76592.683333333334</v>
      </c>
      <c r="G333" s="278">
        <v>75805.366666666669</v>
      </c>
      <c r="H333" s="278">
        <v>79406.166666666657</v>
      </c>
      <c r="I333" s="278">
        <v>80193.483333333337</v>
      </c>
      <c r="J333" s="278">
        <v>81206.566666666651</v>
      </c>
      <c r="K333" s="276">
        <v>79180.399999999994</v>
      </c>
      <c r="L333" s="276">
        <v>77380</v>
      </c>
      <c r="M333" s="276">
        <v>0.29876000000000003</v>
      </c>
    </row>
    <row r="334" spans="1:13">
      <c r="A334" s="267">
        <v>326</v>
      </c>
      <c r="B334" s="276" t="s">
        <v>267</v>
      </c>
      <c r="C334" s="277">
        <v>36.35</v>
      </c>
      <c r="D334" s="278">
        <v>36.5</v>
      </c>
      <c r="E334" s="278">
        <v>36.1</v>
      </c>
      <c r="F334" s="278">
        <v>35.85</v>
      </c>
      <c r="G334" s="278">
        <v>35.450000000000003</v>
      </c>
      <c r="H334" s="278">
        <v>36.75</v>
      </c>
      <c r="I334" s="278">
        <v>37.150000000000006</v>
      </c>
      <c r="J334" s="278">
        <v>37.4</v>
      </c>
      <c r="K334" s="276">
        <v>36.9</v>
      </c>
      <c r="L334" s="276">
        <v>36.25</v>
      </c>
      <c r="M334" s="276">
        <v>17.438739999999999</v>
      </c>
    </row>
    <row r="335" spans="1:13">
      <c r="A335" s="267">
        <v>327</v>
      </c>
      <c r="B335" s="276" t="s">
        <v>149</v>
      </c>
      <c r="C335" s="277">
        <v>1217.55</v>
      </c>
      <c r="D335" s="278">
        <v>1218.8500000000001</v>
      </c>
      <c r="E335" s="278">
        <v>1207.7000000000003</v>
      </c>
      <c r="F335" s="278">
        <v>1197.8500000000001</v>
      </c>
      <c r="G335" s="278">
        <v>1186.7000000000003</v>
      </c>
      <c r="H335" s="278">
        <v>1228.7000000000003</v>
      </c>
      <c r="I335" s="278">
        <v>1239.8500000000004</v>
      </c>
      <c r="J335" s="278">
        <v>1249.7000000000003</v>
      </c>
      <c r="K335" s="276">
        <v>1230</v>
      </c>
      <c r="L335" s="276">
        <v>1209</v>
      </c>
      <c r="M335" s="276">
        <v>26.748619999999999</v>
      </c>
    </row>
    <row r="336" spans="1:13">
      <c r="A336" s="267">
        <v>328</v>
      </c>
      <c r="B336" s="276" t="s">
        <v>3161</v>
      </c>
      <c r="C336" s="277">
        <v>311.45</v>
      </c>
      <c r="D336" s="278">
        <v>309.40000000000003</v>
      </c>
      <c r="E336" s="278">
        <v>305.05000000000007</v>
      </c>
      <c r="F336" s="278">
        <v>298.65000000000003</v>
      </c>
      <c r="G336" s="278">
        <v>294.30000000000007</v>
      </c>
      <c r="H336" s="278">
        <v>315.80000000000007</v>
      </c>
      <c r="I336" s="278">
        <v>320.15000000000009</v>
      </c>
      <c r="J336" s="278">
        <v>326.55000000000007</v>
      </c>
      <c r="K336" s="276">
        <v>313.75</v>
      </c>
      <c r="L336" s="276">
        <v>303</v>
      </c>
      <c r="M336" s="276">
        <v>12.34625</v>
      </c>
    </row>
    <row r="337" spans="1:13">
      <c r="A337" s="267">
        <v>329</v>
      </c>
      <c r="B337" s="276" t="s">
        <v>269</v>
      </c>
      <c r="C337" s="277">
        <v>949.55</v>
      </c>
      <c r="D337" s="278">
        <v>950.51666666666677</v>
      </c>
      <c r="E337" s="278">
        <v>944.08333333333348</v>
      </c>
      <c r="F337" s="278">
        <v>938.61666666666667</v>
      </c>
      <c r="G337" s="278">
        <v>932.18333333333339</v>
      </c>
      <c r="H337" s="278">
        <v>955.98333333333358</v>
      </c>
      <c r="I337" s="278">
        <v>962.41666666666674</v>
      </c>
      <c r="J337" s="278">
        <v>967.88333333333367</v>
      </c>
      <c r="K337" s="276">
        <v>956.95</v>
      </c>
      <c r="L337" s="276">
        <v>945.05</v>
      </c>
      <c r="M337" s="276">
        <v>2.2137699999999998</v>
      </c>
    </row>
    <row r="338" spans="1:13">
      <c r="A338" s="267">
        <v>330</v>
      </c>
      <c r="B338" s="276" t="s">
        <v>150</v>
      </c>
      <c r="C338" s="277">
        <v>44.35</v>
      </c>
      <c r="D338" s="278">
        <v>44</v>
      </c>
      <c r="E338" s="278">
        <v>43.4</v>
      </c>
      <c r="F338" s="278">
        <v>42.449999999999996</v>
      </c>
      <c r="G338" s="278">
        <v>41.849999999999994</v>
      </c>
      <c r="H338" s="278">
        <v>44.95</v>
      </c>
      <c r="I338" s="278">
        <v>45.55</v>
      </c>
      <c r="J338" s="278">
        <v>46.500000000000007</v>
      </c>
      <c r="K338" s="276">
        <v>44.6</v>
      </c>
      <c r="L338" s="276">
        <v>43.05</v>
      </c>
      <c r="M338" s="276">
        <v>291.14062000000001</v>
      </c>
    </row>
    <row r="339" spans="1:13">
      <c r="A339" s="267">
        <v>331</v>
      </c>
      <c r="B339" s="276" t="s">
        <v>261</v>
      </c>
      <c r="C339" s="277">
        <v>4601.1499999999996</v>
      </c>
      <c r="D339" s="278">
        <v>4633.7166666666662</v>
      </c>
      <c r="E339" s="278">
        <v>4557.4333333333325</v>
      </c>
      <c r="F339" s="278">
        <v>4513.7166666666662</v>
      </c>
      <c r="G339" s="278">
        <v>4437.4333333333325</v>
      </c>
      <c r="H339" s="278">
        <v>4677.4333333333325</v>
      </c>
      <c r="I339" s="278">
        <v>4753.7166666666672</v>
      </c>
      <c r="J339" s="278">
        <v>4797.4333333333325</v>
      </c>
      <c r="K339" s="276">
        <v>4710</v>
      </c>
      <c r="L339" s="276">
        <v>4590</v>
      </c>
      <c r="M339" s="276">
        <v>4.4923000000000002</v>
      </c>
    </row>
    <row r="340" spans="1:13">
      <c r="A340" s="267">
        <v>332</v>
      </c>
      <c r="B340" s="276" t="s">
        <v>478</v>
      </c>
      <c r="C340" s="277">
        <v>2498.9499999999998</v>
      </c>
      <c r="D340" s="278">
        <v>2514.5333333333333</v>
      </c>
      <c r="E340" s="278">
        <v>2480.4166666666665</v>
      </c>
      <c r="F340" s="278">
        <v>2461.8833333333332</v>
      </c>
      <c r="G340" s="278">
        <v>2427.7666666666664</v>
      </c>
      <c r="H340" s="278">
        <v>2533.0666666666666</v>
      </c>
      <c r="I340" s="278">
        <v>2567.1833333333334</v>
      </c>
      <c r="J340" s="278">
        <v>2585.7166666666667</v>
      </c>
      <c r="K340" s="276">
        <v>2548.65</v>
      </c>
      <c r="L340" s="276">
        <v>2496</v>
      </c>
      <c r="M340" s="276">
        <v>0.56206999999999996</v>
      </c>
    </row>
    <row r="341" spans="1:13">
      <c r="A341" s="267">
        <v>333</v>
      </c>
      <c r="B341" s="276" t="s">
        <v>151</v>
      </c>
      <c r="C341" s="277">
        <v>31.65</v>
      </c>
      <c r="D341" s="278">
        <v>31.766666666666666</v>
      </c>
      <c r="E341" s="278">
        <v>31.133333333333333</v>
      </c>
      <c r="F341" s="278">
        <v>30.616666666666667</v>
      </c>
      <c r="G341" s="278">
        <v>29.983333333333334</v>
      </c>
      <c r="H341" s="278">
        <v>32.283333333333331</v>
      </c>
      <c r="I341" s="278">
        <v>32.916666666666657</v>
      </c>
      <c r="J341" s="278">
        <v>33.43333333333333</v>
      </c>
      <c r="K341" s="276">
        <v>32.4</v>
      </c>
      <c r="L341" s="276">
        <v>31.25</v>
      </c>
      <c r="M341" s="276">
        <v>235.94342</v>
      </c>
    </row>
    <row r="342" spans="1:13">
      <c r="A342" s="267">
        <v>334</v>
      </c>
      <c r="B342" s="276" t="s">
        <v>477</v>
      </c>
      <c r="C342" s="277">
        <v>58.75</v>
      </c>
      <c r="D342" s="278">
        <v>59.25</v>
      </c>
      <c r="E342" s="278">
        <v>57</v>
      </c>
      <c r="F342" s="278">
        <v>55.25</v>
      </c>
      <c r="G342" s="278">
        <v>53</v>
      </c>
      <c r="H342" s="278">
        <v>61</v>
      </c>
      <c r="I342" s="278">
        <v>63.25</v>
      </c>
      <c r="J342" s="278">
        <v>65</v>
      </c>
      <c r="K342" s="276">
        <v>61.5</v>
      </c>
      <c r="L342" s="276">
        <v>57.5</v>
      </c>
      <c r="M342" s="276">
        <v>13.720090000000001</v>
      </c>
    </row>
    <row r="343" spans="1:13">
      <c r="A343" s="267">
        <v>335</v>
      </c>
      <c r="B343" s="276" t="s">
        <v>152</v>
      </c>
      <c r="C343" s="277">
        <v>58.65</v>
      </c>
      <c r="D343" s="278">
        <v>58.25</v>
      </c>
      <c r="E343" s="278">
        <v>57.5</v>
      </c>
      <c r="F343" s="278">
        <v>56.35</v>
      </c>
      <c r="G343" s="278">
        <v>55.6</v>
      </c>
      <c r="H343" s="278">
        <v>59.4</v>
      </c>
      <c r="I343" s="278">
        <v>60.15</v>
      </c>
      <c r="J343" s="278">
        <v>61.3</v>
      </c>
      <c r="K343" s="276">
        <v>59</v>
      </c>
      <c r="L343" s="276">
        <v>57.1</v>
      </c>
      <c r="M343" s="276">
        <v>89.976240000000004</v>
      </c>
    </row>
    <row r="344" spans="1:13">
      <c r="A344" s="267">
        <v>336</v>
      </c>
      <c r="B344" s="276" t="s">
        <v>473</v>
      </c>
      <c r="C344" s="277">
        <v>541.85</v>
      </c>
      <c r="D344" s="278">
        <v>545.61666666666667</v>
      </c>
      <c r="E344" s="278">
        <v>536.23333333333335</v>
      </c>
      <c r="F344" s="278">
        <v>530.61666666666667</v>
      </c>
      <c r="G344" s="278">
        <v>521.23333333333335</v>
      </c>
      <c r="H344" s="278">
        <v>551.23333333333335</v>
      </c>
      <c r="I344" s="278">
        <v>560.61666666666679</v>
      </c>
      <c r="J344" s="278">
        <v>566.23333333333335</v>
      </c>
      <c r="K344" s="276">
        <v>555</v>
      </c>
      <c r="L344" s="276">
        <v>540</v>
      </c>
      <c r="M344" s="276">
        <v>0.65783999999999998</v>
      </c>
    </row>
    <row r="345" spans="1:13">
      <c r="A345" s="267">
        <v>337</v>
      </c>
      <c r="B345" s="276" t="s">
        <v>153</v>
      </c>
      <c r="C345" s="277">
        <v>18323.45</v>
      </c>
      <c r="D345" s="278">
        <v>18436.183333333334</v>
      </c>
      <c r="E345" s="278">
        <v>18137.416666666668</v>
      </c>
      <c r="F345" s="278">
        <v>17951.383333333335</v>
      </c>
      <c r="G345" s="278">
        <v>17652.616666666669</v>
      </c>
      <c r="H345" s="278">
        <v>18622.216666666667</v>
      </c>
      <c r="I345" s="278">
        <v>18920.98333333333</v>
      </c>
      <c r="J345" s="278">
        <v>19107.016666666666</v>
      </c>
      <c r="K345" s="276">
        <v>18734.95</v>
      </c>
      <c r="L345" s="276">
        <v>18250.150000000001</v>
      </c>
      <c r="M345" s="276">
        <v>2.2160700000000002</v>
      </c>
    </row>
    <row r="346" spans="1:13">
      <c r="A346" s="267">
        <v>338</v>
      </c>
      <c r="B346" s="276" t="s">
        <v>476</v>
      </c>
      <c r="C346" s="277">
        <v>40.25</v>
      </c>
      <c r="D346" s="278">
        <v>40.65</v>
      </c>
      <c r="E346" s="278">
        <v>39.699999999999996</v>
      </c>
      <c r="F346" s="278">
        <v>39.15</v>
      </c>
      <c r="G346" s="278">
        <v>38.199999999999996</v>
      </c>
      <c r="H346" s="278">
        <v>41.199999999999996</v>
      </c>
      <c r="I346" s="278">
        <v>42.15</v>
      </c>
      <c r="J346" s="278">
        <v>42.699999999999996</v>
      </c>
      <c r="K346" s="276">
        <v>41.6</v>
      </c>
      <c r="L346" s="276">
        <v>40.1</v>
      </c>
      <c r="M346" s="276">
        <v>31.128060000000001</v>
      </c>
    </row>
    <row r="347" spans="1:13">
      <c r="A347" s="267">
        <v>339</v>
      </c>
      <c r="B347" s="276" t="s">
        <v>475</v>
      </c>
      <c r="C347" s="277">
        <v>412.6</v>
      </c>
      <c r="D347" s="278">
        <v>411.33333333333331</v>
      </c>
      <c r="E347" s="278">
        <v>407.01666666666665</v>
      </c>
      <c r="F347" s="278">
        <v>401.43333333333334</v>
      </c>
      <c r="G347" s="278">
        <v>397.11666666666667</v>
      </c>
      <c r="H347" s="278">
        <v>416.91666666666663</v>
      </c>
      <c r="I347" s="278">
        <v>421.23333333333335</v>
      </c>
      <c r="J347" s="278">
        <v>426.81666666666661</v>
      </c>
      <c r="K347" s="276">
        <v>415.65</v>
      </c>
      <c r="L347" s="276">
        <v>405.75</v>
      </c>
      <c r="M347" s="276">
        <v>2.0640700000000001</v>
      </c>
    </row>
    <row r="348" spans="1:13">
      <c r="A348" s="267">
        <v>340</v>
      </c>
      <c r="B348" s="276" t="s">
        <v>270</v>
      </c>
      <c r="C348" s="277">
        <v>23.2</v>
      </c>
      <c r="D348" s="278">
        <v>23.166666666666668</v>
      </c>
      <c r="E348" s="278">
        <v>22.683333333333337</v>
      </c>
      <c r="F348" s="278">
        <v>22.166666666666668</v>
      </c>
      <c r="G348" s="278">
        <v>21.683333333333337</v>
      </c>
      <c r="H348" s="278">
        <v>23.683333333333337</v>
      </c>
      <c r="I348" s="278">
        <v>24.166666666666664</v>
      </c>
      <c r="J348" s="278">
        <v>24.683333333333337</v>
      </c>
      <c r="K348" s="276">
        <v>23.65</v>
      </c>
      <c r="L348" s="276">
        <v>22.65</v>
      </c>
      <c r="M348" s="276">
        <v>273.85509999999999</v>
      </c>
    </row>
    <row r="349" spans="1:13">
      <c r="A349" s="267">
        <v>341</v>
      </c>
      <c r="B349" s="276" t="s">
        <v>283</v>
      </c>
      <c r="C349" s="277">
        <v>130.4</v>
      </c>
      <c r="D349" s="278">
        <v>131.04999999999998</v>
      </c>
      <c r="E349" s="278">
        <v>129.09999999999997</v>
      </c>
      <c r="F349" s="278">
        <v>127.79999999999998</v>
      </c>
      <c r="G349" s="278">
        <v>125.84999999999997</v>
      </c>
      <c r="H349" s="278">
        <v>132.34999999999997</v>
      </c>
      <c r="I349" s="278">
        <v>134.29999999999995</v>
      </c>
      <c r="J349" s="278">
        <v>135.59999999999997</v>
      </c>
      <c r="K349" s="276">
        <v>133</v>
      </c>
      <c r="L349" s="276">
        <v>129.75</v>
      </c>
      <c r="M349" s="276">
        <v>4.3571499999999999</v>
      </c>
    </row>
    <row r="350" spans="1:13">
      <c r="A350" s="267">
        <v>342</v>
      </c>
      <c r="B350" s="276" t="s">
        <v>479</v>
      </c>
      <c r="C350" s="277">
        <v>1423.45</v>
      </c>
      <c r="D350" s="278">
        <v>1422.5666666666666</v>
      </c>
      <c r="E350" s="278">
        <v>1410.1333333333332</v>
      </c>
      <c r="F350" s="278">
        <v>1396.8166666666666</v>
      </c>
      <c r="G350" s="278">
        <v>1384.3833333333332</v>
      </c>
      <c r="H350" s="278">
        <v>1435.8833333333332</v>
      </c>
      <c r="I350" s="278">
        <v>1448.3166666666666</v>
      </c>
      <c r="J350" s="278">
        <v>1461.6333333333332</v>
      </c>
      <c r="K350" s="276">
        <v>1435</v>
      </c>
      <c r="L350" s="276">
        <v>1409.25</v>
      </c>
      <c r="M350" s="276">
        <v>0.10939</v>
      </c>
    </row>
    <row r="351" spans="1:13">
      <c r="A351" s="267">
        <v>343</v>
      </c>
      <c r="B351" s="276" t="s">
        <v>474</v>
      </c>
      <c r="C351" s="277">
        <v>57.15</v>
      </c>
      <c r="D351" s="278">
        <v>57.050000000000004</v>
      </c>
      <c r="E351" s="278">
        <v>56.600000000000009</v>
      </c>
      <c r="F351" s="278">
        <v>56.050000000000004</v>
      </c>
      <c r="G351" s="278">
        <v>55.600000000000009</v>
      </c>
      <c r="H351" s="278">
        <v>57.600000000000009</v>
      </c>
      <c r="I351" s="278">
        <v>58.050000000000011</v>
      </c>
      <c r="J351" s="278">
        <v>58.600000000000009</v>
      </c>
      <c r="K351" s="276">
        <v>57.5</v>
      </c>
      <c r="L351" s="276">
        <v>56.5</v>
      </c>
      <c r="M351" s="276">
        <v>8.6394199999999994</v>
      </c>
    </row>
    <row r="352" spans="1:13">
      <c r="A352" s="267">
        <v>344</v>
      </c>
      <c r="B352" s="276" t="s">
        <v>155</v>
      </c>
      <c r="C352" s="277">
        <v>114.6</v>
      </c>
      <c r="D352" s="278">
        <v>116.43333333333332</v>
      </c>
      <c r="E352" s="278">
        <v>112.06666666666665</v>
      </c>
      <c r="F352" s="278">
        <v>109.53333333333333</v>
      </c>
      <c r="G352" s="278">
        <v>105.16666666666666</v>
      </c>
      <c r="H352" s="278">
        <v>118.96666666666664</v>
      </c>
      <c r="I352" s="278">
        <v>123.33333333333331</v>
      </c>
      <c r="J352" s="278">
        <v>125.86666666666663</v>
      </c>
      <c r="K352" s="276">
        <v>120.8</v>
      </c>
      <c r="L352" s="276">
        <v>113.9</v>
      </c>
      <c r="M352" s="276">
        <v>274.25137999999998</v>
      </c>
    </row>
    <row r="353" spans="1:13">
      <c r="A353" s="267">
        <v>345</v>
      </c>
      <c r="B353" s="276" t="s">
        <v>156</v>
      </c>
      <c r="C353" s="277">
        <v>104.9</v>
      </c>
      <c r="D353" s="278">
        <v>105.56666666666666</v>
      </c>
      <c r="E353" s="278">
        <v>103.88333333333333</v>
      </c>
      <c r="F353" s="278">
        <v>102.86666666666666</v>
      </c>
      <c r="G353" s="278">
        <v>101.18333333333332</v>
      </c>
      <c r="H353" s="278">
        <v>106.58333333333333</v>
      </c>
      <c r="I353" s="278">
        <v>108.26666666666667</v>
      </c>
      <c r="J353" s="278">
        <v>109.28333333333333</v>
      </c>
      <c r="K353" s="276">
        <v>107.25</v>
      </c>
      <c r="L353" s="276">
        <v>104.55</v>
      </c>
      <c r="M353" s="276">
        <v>251.84934000000001</v>
      </c>
    </row>
    <row r="354" spans="1:13">
      <c r="A354" s="267">
        <v>346</v>
      </c>
      <c r="B354" s="276" t="s">
        <v>271</v>
      </c>
      <c r="C354" s="277">
        <v>534.79999999999995</v>
      </c>
      <c r="D354" s="278">
        <v>530.19999999999993</v>
      </c>
      <c r="E354" s="278">
        <v>517.64999999999986</v>
      </c>
      <c r="F354" s="278">
        <v>500.49999999999989</v>
      </c>
      <c r="G354" s="278">
        <v>487.94999999999982</v>
      </c>
      <c r="H354" s="278">
        <v>547.34999999999991</v>
      </c>
      <c r="I354" s="278">
        <v>559.89999999999986</v>
      </c>
      <c r="J354" s="278">
        <v>577.04999999999995</v>
      </c>
      <c r="K354" s="276">
        <v>542.75</v>
      </c>
      <c r="L354" s="276">
        <v>513.04999999999995</v>
      </c>
      <c r="M354" s="276">
        <v>6.96082</v>
      </c>
    </row>
    <row r="355" spans="1:13">
      <c r="A355" s="267">
        <v>347</v>
      </c>
      <c r="B355" s="276" t="s">
        <v>272</v>
      </c>
      <c r="C355" s="277">
        <v>3112.15</v>
      </c>
      <c r="D355" s="278">
        <v>3122.0833333333335</v>
      </c>
      <c r="E355" s="278">
        <v>3095.0666666666671</v>
      </c>
      <c r="F355" s="278">
        <v>3077.9833333333336</v>
      </c>
      <c r="G355" s="278">
        <v>3050.9666666666672</v>
      </c>
      <c r="H355" s="278">
        <v>3139.166666666667</v>
      </c>
      <c r="I355" s="278">
        <v>3166.1833333333334</v>
      </c>
      <c r="J355" s="278">
        <v>3183.2666666666669</v>
      </c>
      <c r="K355" s="276">
        <v>3149.1</v>
      </c>
      <c r="L355" s="276">
        <v>3105</v>
      </c>
      <c r="M355" s="276">
        <v>0.65303999999999995</v>
      </c>
    </row>
    <row r="356" spans="1:13">
      <c r="A356" s="267">
        <v>348</v>
      </c>
      <c r="B356" s="276" t="s">
        <v>157</v>
      </c>
      <c r="C356" s="277">
        <v>115.65</v>
      </c>
      <c r="D356" s="278">
        <v>115.95</v>
      </c>
      <c r="E356" s="278">
        <v>113.9</v>
      </c>
      <c r="F356" s="278">
        <v>112.15</v>
      </c>
      <c r="G356" s="278">
        <v>110.10000000000001</v>
      </c>
      <c r="H356" s="278">
        <v>117.7</v>
      </c>
      <c r="I356" s="278">
        <v>119.74999999999999</v>
      </c>
      <c r="J356" s="278">
        <v>121.5</v>
      </c>
      <c r="K356" s="276">
        <v>118</v>
      </c>
      <c r="L356" s="276">
        <v>114.2</v>
      </c>
      <c r="M356" s="276">
        <v>14.230029999999999</v>
      </c>
    </row>
    <row r="357" spans="1:13">
      <c r="A357" s="267">
        <v>349</v>
      </c>
      <c r="B357" s="276" t="s">
        <v>480</v>
      </c>
      <c r="C357" s="277">
        <v>86.55</v>
      </c>
      <c r="D357" s="278">
        <v>86.649999999999991</v>
      </c>
      <c r="E357" s="278">
        <v>85.899999999999977</v>
      </c>
      <c r="F357" s="278">
        <v>85.249999999999986</v>
      </c>
      <c r="G357" s="278">
        <v>84.499999999999972</v>
      </c>
      <c r="H357" s="278">
        <v>87.299999999999983</v>
      </c>
      <c r="I357" s="278">
        <v>88.050000000000011</v>
      </c>
      <c r="J357" s="278">
        <v>88.699999999999989</v>
      </c>
      <c r="K357" s="276">
        <v>87.4</v>
      </c>
      <c r="L357" s="276">
        <v>86</v>
      </c>
      <c r="M357" s="276">
        <v>0.64385000000000003</v>
      </c>
    </row>
    <row r="358" spans="1:13">
      <c r="A358" s="267">
        <v>350</v>
      </c>
      <c r="B358" s="276" t="s">
        <v>158</v>
      </c>
      <c r="C358" s="277">
        <v>102.9</v>
      </c>
      <c r="D358" s="278">
        <v>102.38333333333333</v>
      </c>
      <c r="E358" s="278">
        <v>101.16666666666666</v>
      </c>
      <c r="F358" s="278">
        <v>99.433333333333337</v>
      </c>
      <c r="G358" s="278">
        <v>98.216666666666669</v>
      </c>
      <c r="H358" s="278">
        <v>104.11666666666665</v>
      </c>
      <c r="I358" s="278">
        <v>105.33333333333331</v>
      </c>
      <c r="J358" s="278">
        <v>107.06666666666663</v>
      </c>
      <c r="K358" s="276">
        <v>103.6</v>
      </c>
      <c r="L358" s="276">
        <v>100.65</v>
      </c>
      <c r="M358" s="276">
        <v>346.18175000000002</v>
      </c>
    </row>
    <row r="359" spans="1:13">
      <c r="A359" s="267">
        <v>351</v>
      </c>
      <c r="B359" s="276" t="s">
        <v>481</v>
      </c>
      <c r="C359" s="277">
        <v>76.75</v>
      </c>
      <c r="D359" s="278">
        <v>77.483333333333334</v>
      </c>
      <c r="E359" s="278">
        <v>75.766666666666666</v>
      </c>
      <c r="F359" s="278">
        <v>74.783333333333331</v>
      </c>
      <c r="G359" s="278">
        <v>73.066666666666663</v>
      </c>
      <c r="H359" s="278">
        <v>78.466666666666669</v>
      </c>
      <c r="I359" s="278">
        <v>80.183333333333337</v>
      </c>
      <c r="J359" s="278">
        <v>81.166666666666671</v>
      </c>
      <c r="K359" s="276">
        <v>79.2</v>
      </c>
      <c r="L359" s="276">
        <v>76.5</v>
      </c>
      <c r="M359" s="276">
        <v>4.4187900000000004</v>
      </c>
    </row>
    <row r="360" spans="1:13">
      <c r="A360" s="267">
        <v>352</v>
      </c>
      <c r="B360" s="276" t="s">
        <v>482</v>
      </c>
      <c r="C360" s="277">
        <v>227</v>
      </c>
      <c r="D360" s="278">
        <v>226.83333333333334</v>
      </c>
      <c r="E360" s="278">
        <v>224.16666666666669</v>
      </c>
      <c r="F360" s="278">
        <v>221.33333333333334</v>
      </c>
      <c r="G360" s="278">
        <v>218.66666666666669</v>
      </c>
      <c r="H360" s="278">
        <v>229.66666666666669</v>
      </c>
      <c r="I360" s="278">
        <v>232.33333333333337</v>
      </c>
      <c r="J360" s="278">
        <v>235.16666666666669</v>
      </c>
      <c r="K360" s="276">
        <v>229.5</v>
      </c>
      <c r="L360" s="276">
        <v>224</v>
      </c>
      <c r="M360" s="276">
        <v>2.94238</v>
      </c>
    </row>
    <row r="361" spans="1:13">
      <c r="A361" s="267">
        <v>353</v>
      </c>
      <c r="B361" s="276" t="s">
        <v>483</v>
      </c>
      <c r="C361" s="277">
        <v>230.35</v>
      </c>
      <c r="D361" s="278">
        <v>228.33333333333334</v>
      </c>
      <c r="E361" s="278">
        <v>223.61666666666667</v>
      </c>
      <c r="F361" s="278">
        <v>216.88333333333333</v>
      </c>
      <c r="G361" s="278">
        <v>212.16666666666666</v>
      </c>
      <c r="H361" s="278">
        <v>235.06666666666669</v>
      </c>
      <c r="I361" s="278">
        <v>239.78333333333333</v>
      </c>
      <c r="J361" s="278">
        <v>246.51666666666671</v>
      </c>
      <c r="K361" s="276">
        <v>233.05</v>
      </c>
      <c r="L361" s="276">
        <v>221.6</v>
      </c>
      <c r="M361" s="276">
        <v>1.33169</v>
      </c>
    </row>
    <row r="362" spans="1:13">
      <c r="A362" s="267">
        <v>354</v>
      </c>
      <c r="B362" s="276" t="s">
        <v>159</v>
      </c>
      <c r="C362" s="277">
        <v>25889.55</v>
      </c>
      <c r="D362" s="278">
        <v>25484.75</v>
      </c>
      <c r="E362" s="278">
        <v>24969.5</v>
      </c>
      <c r="F362" s="278">
        <v>24049.45</v>
      </c>
      <c r="G362" s="278">
        <v>23534.2</v>
      </c>
      <c r="H362" s="278">
        <v>26404.799999999999</v>
      </c>
      <c r="I362" s="278">
        <v>26920.05</v>
      </c>
      <c r="J362" s="278">
        <v>27840.1</v>
      </c>
      <c r="K362" s="276">
        <v>26000</v>
      </c>
      <c r="L362" s="276">
        <v>24564.7</v>
      </c>
      <c r="M362" s="276">
        <v>0.92845999999999995</v>
      </c>
    </row>
    <row r="363" spans="1:13">
      <c r="A363" s="267">
        <v>355</v>
      </c>
      <c r="B363" s="276" t="s">
        <v>160</v>
      </c>
      <c r="C363" s="277">
        <v>1457.6</v>
      </c>
      <c r="D363" s="278">
        <v>1451.45</v>
      </c>
      <c r="E363" s="278">
        <v>1436.15</v>
      </c>
      <c r="F363" s="278">
        <v>1414.7</v>
      </c>
      <c r="G363" s="278">
        <v>1399.4</v>
      </c>
      <c r="H363" s="278">
        <v>1472.9</v>
      </c>
      <c r="I363" s="278">
        <v>1488.1999999999998</v>
      </c>
      <c r="J363" s="278">
        <v>1509.65</v>
      </c>
      <c r="K363" s="276">
        <v>1466.75</v>
      </c>
      <c r="L363" s="276">
        <v>1430</v>
      </c>
      <c r="M363" s="276">
        <v>17.27084</v>
      </c>
    </row>
    <row r="364" spans="1:13">
      <c r="A364" s="267">
        <v>356</v>
      </c>
      <c r="B364" s="276" t="s">
        <v>488</v>
      </c>
      <c r="C364" s="277">
        <v>1305.5999999999999</v>
      </c>
      <c r="D364" s="278">
        <v>1306.7166666666665</v>
      </c>
      <c r="E364" s="278">
        <v>1288.4333333333329</v>
      </c>
      <c r="F364" s="278">
        <v>1271.2666666666664</v>
      </c>
      <c r="G364" s="278">
        <v>1252.9833333333329</v>
      </c>
      <c r="H364" s="278">
        <v>1323.883333333333</v>
      </c>
      <c r="I364" s="278">
        <v>1342.1666666666663</v>
      </c>
      <c r="J364" s="278">
        <v>1359.333333333333</v>
      </c>
      <c r="K364" s="276">
        <v>1325</v>
      </c>
      <c r="L364" s="276">
        <v>1289.55</v>
      </c>
      <c r="M364" s="276">
        <v>0.72319999999999995</v>
      </c>
    </row>
    <row r="365" spans="1:13">
      <c r="A365" s="267">
        <v>357</v>
      </c>
      <c r="B365" s="276" t="s">
        <v>161</v>
      </c>
      <c r="C365" s="277">
        <v>264.10000000000002</v>
      </c>
      <c r="D365" s="278">
        <v>265.61666666666662</v>
      </c>
      <c r="E365" s="278">
        <v>261.53333333333325</v>
      </c>
      <c r="F365" s="278">
        <v>258.96666666666664</v>
      </c>
      <c r="G365" s="278">
        <v>254.88333333333327</v>
      </c>
      <c r="H365" s="278">
        <v>268.18333333333322</v>
      </c>
      <c r="I365" s="278">
        <v>272.26666666666659</v>
      </c>
      <c r="J365" s="278">
        <v>274.8333333333332</v>
      </c>
      <c r="K365" s="276">
        <v>269.7</v>
      </c>
      <c r="L365" s="276">
        <v>263.05</v>
      </c>
      <c r="M365" s="276">
        <v>56.223199999999999</v>
      </c>
    </row>
    <row r="366" spans="1:13">
      <c r="A366" s="267">
        <v>358</v>
      </c>
      <c r="B366" s="276" t="s">
        <v>162</v>
      </c>
      <c r="C366" s="277">
        <v>120.25</v>
      </c>
      <c r="D366" s="278">
        <v>121.05</v>
      </c>
      <c r="E366" s="278">
        <v>118.69999999999999</v>
      </c>
      <c r="F366" s="278">
        <v>117.14999999999999</v>
      </c>
      <c r="G366" s="278">
        <v>114.79999999999998</v>
      </c>
      <c r="H366" s="278">
        <v>122.6</v>
      </c>
      <c r="I366" s="278">
        <v>124.94999999999999</v>
      </c>
      <c r="J366" s="278">
        <v>126.5</v>
      </c>
      <c r="K366" s="276">
        <v>123.4</v>
      </c>
      <c r="L366" s="276">
        <v>119.5</v>
      </c>
      <c r="M366" s="276">
        <v>57.142539999999997</v>
      </c>
    </row>
    <row r="367" spans="1:13">
      <c r="A367" s="267">
        <v>359</v>
      </c>
      <c r="B367" s="276" t="s">
        <v>275</v>
      </c>
      <c r="C367" s="277">
        <v>5256.7</v>
      </c>
      <c r="D367" s="278">
        <v>5248.6</v>
      </c>
      <c r="E367" s="278">
        <v>5218.2000000000007</v>
      </c>
      <c r="F367" s="278">
        <v>5179.7000000000007</v>
      </c>
      <c r="G367" s="278">
        <v>5149.3000000000011</v>
      </c>
      <c r="H367" s="278">
        <v>5287.1</v>
      </c>
      <c r="I367" s="278">
        <v>5317.5</v>
      </c>
      <c r="J367" s="278">
        <v>5356</v>
      </c>
      <c r="K367" s="276">
        <v>5279</v>
      </c>
      <c r="L367" s="276">
        <v>5210.1000000000004</v>
      </c>
      <c r="M367" s="276">
        <v>0.73187999999999998</v>
      </c>
    </row>
    <row r="368" spans="1:13">
      <c r="A368" s="267">
        <v>360</v>
      </c>
      <c r="B368" s="276" t="s">
        <v>277</v>
      </c>
      <c r="C368" s="277">
        <v>11205.55</v>
      </c>
      <c r="D368" s="278">
        <v>11271.916666666666</v>
      </c>
      <c r="E368" s="278">
        <v>11093.933333333332</v>
      </c>
      <c r="F368" s="278">
        <v>10982.316666666666</v>
      </c>
      <c r="G368" s="278">
        <v>10804.333333333332</v>
      </c>
      <c r="H368" s="278">
        <v>11383.533333333333</v>
      </c>
      <c r="I368" s="278">
        <v>11561.516666666666</v>
      </c>
      <c r="J368" s="278">
        <v>11673.133333333333</v>
      </c>
      <c r="K368" s="276">
        <v>11449.9</v>
      </c>
      <c r="L368" s="276">
        <v>11160.3</v>
      </c>
      <c r="M368" s="276">
        <v>5.2019999999999997E-2</v>
      </c>
    </row>
    <row r="369" spans="1:13">
      <c r="A369" s="267">
        <v>361</v>
      </c>
      <c r="B369" s="276" t="s">
        <v>494</v>
      </c>
      <c r="C369" s="277">
        <v>6811.55</v>
      </c>
      <c r="D369" s="278">
        <v>6771.1333333333341</v>
      </c>
      <c r="E369" s="278">
        <v>6692.3666666666686</v>
      </c>
      <c r="F369" s="278">
        <v>6573.1833333333343</v>
      </c>
      <c r="G369" s="278">
        <v>6494.4166666666688</v>
      </c>
      <c r="H369" s="278">
        <v>6890.3166666666684</v>
      </c>
      <c r="I369" s="278">
        <v>6969.083333333333</v>
      </c>
      <c r="J369" s="278">
        <v>7088.2666666666682</v>
      </c>
      <c r="K369" s="276">
        <v>6849.9</v>
      </c>
      <c r="L369" s="276">
        <v>6651.95</v>
      </c>
      <c r="M369" s="276">
        <v>0.13815</v>
      </c>
    </row>
    <row r="370" spans="1:13">
      <c r="A370" s="267">
        <v>362</v>
      </c>
      <c r="B370" s="276" t="s">
        <v>489</v>
      </c>
      <c r="C370" s="277">
        <v>163.80000000000001</v>
      </c>
      <c r="D370" s="278">
        <v>165.03333333333333</v>
      </c>
      <c r="E370" s="278">
        <v>161.81666666666666</v>
      </c>
      <c r="F370" s="278">
        <v>159.83333333333334</v>
      </c>
      <c r="G370" s="278">
        <v>156.61666666666667</v>
      </c>
      <c r="H370" s="278">
        <v>167.01666666666665</v>
      </c>
      <c r="I370" s="278">
        <v>170.23333333333329</v>
      </c>
      <c r="J370" s="278">
        <v>172.21666666666664</v>
      </c>
      <c r="K370" s="276">
        <v>168.25</v>
      </c>
      <c r="L370" s="276">
        <v>163.05000000000001</v>
      </c>
      <c r="M370" s="276">
        <v>6.2050700000000001</v>
      </c>
    </row>
    <row r="371" spans="1:13">
      <c r="A371" s="267">
        <v>363</v>
      </c>
      <c r="B371" s="276" t="s">
        <v>490</v>
      </c>
      <c r="C371" s="277">
        <v>771.45</v>
      </c>
      <c r="D371" s="278">
        <v>772.15</v>
      </c>
      <c r="E371" s="278">
        <v>764.3</v>
      </c>
      <c r="F371" s="278">
        <v>757.15</v>
      </c>
      <c r="G371" s="278">
        <v>749.3</v>
      </c>
      <c r="H371" s="278">
        <v>779.3</v>
      </c>
      <c r="I371" s="278">
        <v>787.15000000000009</v>
      </c>
      <c r="J371" s="278">
        <v>794.3</v>
      </c>
      <c r="K371" s="276">
        <v>780</v>
      </c>
      <c r="L371" s="276">
        <v>765</v>
      </c>
      <c r="M371" s="276">
        <v>0.92869999999999997</v>
      </c>
    </row>
    <row r="372" spans="1:13">
      <c r="A372" s="267">
        <v>364</v>
      </c>
      <c r="B372" s="276" t="s">
        <v>163</v>
      </c>
      <c r="C372" s="277">
        <v>1625.95</v>
      </c>
      <c r="D372" s="278">
        <v>1628.95</v>
      </c>
      <c r="E372" s="278">
        <v>1617</v>
      </c>
      <c r="F372" s="278">
        <v>1608.05</v>
      </c>
      <c r="G372" s="278">
        <v>1596.1</v>
      </c>
      <c r="H372" s="278">
        <v>1637.9</v>
      </c>
      <c r="I372" s="278">
        <v>1649.8500000000004</v>
      </c>
      <c r="J372" s="278">
        <v>1658.8000000000002</v>
      </c>
      <c r="K372" s="276">
        <v>1640.9</v>
      </c>
      <c r="L372" s="276">
        <v>1620</v>
      </c>
      <c r="M372" s="276">
        <v>10.831110000000001</v>
      </c>
    </row>
    <row r="373" spans="1:13">
      <c r="A373" s="267">
        <v>365</v>
      </c>
      <c r="B373" s="276" t="s">
        <v>273</v>
      </c>
      <c r="C373" s="277">
        <v>2292.1</v>
      </c>
      <c r="D373" s="278">
        <v>2317.4333333333329</v>
      </c>
      <c r="E373" s="278">
        <v>2256.6666666666661</v>
      </c>
      <c r="F373" s="278">
        <v>2221.2333333333331</v>
      </c>
      <c r="G373" s="278">
        <v>2160.4666666666662</v>
      </c>
      <c r="H373" s="278">
        <v>2352.8666666666659</v>
      </c>
      <c r="I373" s="278">
        <v>2413.6333333333332</v>
      </c>
      <c r="J373" s="278">
        <v>2449.0666666666657</v>
      </c>
      <c r="K373" s="276">
        <v>2378.1999999999998</v>
      </c>
      <c r="L373" s="276">
        <v>2282</v>
      </c>
      <c r="M373" s="276">
        <v>3.1338699999999999</v>
      </c>
    </row>
    <row r="374" spans="1:13">
      <c r="A374" s="267">
        <v>366</v>
      </c>
      <c r="B374" s="276" t="s">
        <v>164</v>
      </c>
      <c r="C374" s="277">
        <v>37.950000000000003</v>
      </c>
      <c r="D374" s="278">
        <v>38.266666666666673</v>
      </c>
      <c r="E374" s="278">
        <v>36.933333333333344</v>
      </c>
      <c r="F374" s="278">
        <v>35.916666666666671</v>
      </c>
      <c r="G374" s="278">
        <v>34.583333333333343</v>
      </c>
      <c r="H374" s="278">
        <v>39.283333333333346</v>
      </c>
      <c r="I374" s="278">
        <v>40.616666666666674</v>
      </c>
      <c r="J374" s="278">
        <v>41.633333333333347</v>
      </c>
      <c r="K374" s="276">
        <v>39.6</v>
      </c>
      <c r="L374" s="276">
        <v>37.25</v>
      </c>
      <c r="M374" s="276">
        <v>2146.9689100000001</v>
      </c>
    </row>
    <row r="375" spans="1:13">
      <c r="A375" s="267">
        <v>367</v>
      </c>
      <c r="B375" s="276" t="s">
        <v>274</v>
      </c>
      <c r="C375" s="277">
        <v>377.35</v>
      </c>
      <c r="D375" s="278">
        <v>379.36666666666662</v>
      </c>
      <c r="E375" s="278">
        <v>373.98333333333323</v>
      </c>
      <c r="F375" s="278">
        <v>370.61666666666662</v>
      </c>
      <c r="G375" s="278">
        <v>365.23333333333323</v>
      </c>
      <c r="H375" s="278">
        <v>382.73333333333323</v>
      </c>
      <c r="I375" s="278">
        <v>388.11666666666656</v>
      </c>
      <c r="J375" s="278">
        <v>391.48333333333323</v>
      </c>
      <c r="K375" s="276">
        <v>384.75</v>
      </c>
      <c r="L375" s="276">
        <v>376</v>
      </c>
      <c r="M375" s="276">
        <v>4.81203</v>
      </c>
    </row>
    <row r="376" spans="1:13">
      <c r="A376" s="267">
        <v>368</v>
      </c>
      <c r="B376" s="276" t="s">
        <v>485</v>
      </c>
      <c r="C376" s="277">
        <v>176.85</v>
      </c>
      <c r="D376" s="278">
        <v>177.20000000000002</v>
      </c>
      <c r="E376" s="278">
        <v>175.40000000000003</v>
      </c>
      <c r="F376" s="278">
        <v>173.95000000000002</v>
      </c>
      <c r="G376" s="278">
        <v>172.15000000000003</v>
      </c>
      <c r="H376" s="278">
        <v>178.65000000000003</v>
      </c>
      <c r="I376" s="278">
        <v>180.45000000000005</v>
      </c>
      <c r="J376" s="278">
        <v>181.90000000000003</v>
      </c>
      <c r="K376" s="276">
        <v>179</v>
      </c>
      <c r="L376" s="276">
        <v>175.75</v>
      </c>
      <c r="M376" s="276">
        <v>3.4650599999999998</v>
      </c>
    </row>
    <row r="377" spans="1:13">
      <c r="A377" s="267">
        <v>369</v>
      </c>
      <c r="B377" s="276" t="s">
        <v>491</v>
      </c>
      <c r="C377" s="277">
        <v>1044.5999999999999</v>
      </c>
      <c r="D377" s="278">
        <v>1038.8666666666666</v>
      </c>
      <c r="E377" s="278">
        <v>1017.7333333333331</v>
      </c>
      <c r="F377" s="278">
        <v>990.86666666666656</v>
      </c>
      <c r="G377" s="278">
        <v>969.73333333333312</v>
      </c>
      <c r="H377" s="278">
        <v>1065.7333333333331</v>
      </c>
      <c r="I377" s="278">
        <v>1086.8666666666668</v>
      </c>
      <c r="J377" s="278">
        <v>1113.7333333333331</v>
      </c>
      <c r="K377" s="276">
        <v>1060</v>
      </c>
      <c r="L377" s="276">
        <v>1012</v>
      </c>
      <c r="M377" s="276">
        <v>7.0702299999999996</v>
      </c>
    </row>
    <row r="378" spans="1:13">
      <c r="A378" s="267">
        <v>370</v>
      </c>
      <c r="B378" s="276" t="s">
        <v>2223</v>
      </c>
      <c r="C378" s="277">
        <v>517.04999999999995</v>
      </c>
      <c r="D378" s="278">
        <v>520.26666666666665</v>
      </c>
      <c r="E378" s="278">
        <v>510.83333333333326</v>
      </c>
      <c r="F378" s="278">
        <v>504.61666666666656</v>
      </c>
      <c r="G378" s="278">
        <v>495.18333333333317</v>
      </c>
      <c r="H378" s="278">
        <v>526.48333333333335</v>
      </c>
      <c r="I378" s="278">
        <v>535.91666666666674</v>
      </c>
      <c r="J378" s="278">
        <v>542.13333333333344</v>
      </c>
      <c r="K378" s="276">
        <v>529.70000000000005</v>
      </c>
      <c r="L378" s="276">
        <v>514.04999999999995</v>
      </c>
      <c r="M378" s="276">
        <v>0.82011999999999996</v>
      </c>
    </row>
    <row r="379" spans="1:13">
      <c r="A379" s="267">
        <v>371</v>
      </c>
      <c r="B379" s="276" t="s">
        <v>165</v>
      </c>
      <c r="C379" s="277">
        <v>196.2</v>
      </c>
      <c r="D379" s="278">
        <v>195.19999999999996</v>
      </c>
      <c r="E379" s="278">
        <v>193.54999999999993</v>
      </c>
      <c r="F379" s="278">
        <v>190.89999999999998</v>
      </c>
      <c r="G379" s="278">
        <v>189.24999999999994</v>
      </c>
      <c r="H379" s="278">
        <v>197.84999999999991</v>
      </c>
      <c r="I379" s="278">
        <v>199.49999999999994</v>
      </c>
      <c r="J379" s="278">
        <v>202.14999999999989</v>
      </c>
      <c r="K379" s="276">
        <v>196.85</v>
      </c>
      <c r="L379" s="276">
        <v>192.55</v>
      </c>
      <c r="M379" s="276">
        <v>197.01552000000001</v>
      </c>
    </row>
    <row r="380" spans="1:13">
      <c r="A380" s="267">
        <v>372</v>
      </c>
      <c r="B380" s="276" t="s">
        <v>492</v>
      </c>
      <c r="C380" s="277">
        <v>110.05</v>
      </c>
      <c r="D380" s="278">
        <v>111.21666666666665</v>
      </c>
      <c r="E380" s="278">
        <v>107.83333333333331</v>
      </c>
      <c r="F380" s="278">
        <v>105.61666666666666</v>
      </c>
      <c r="G380" s="278">
        <v>102.23333333333332</v>
      </c>
      <c r="H380" s="278">
        <v>113.43333333333331</v>
      </c>
      <c r="I380" s="278">
        <v>116.81666666666666</v>
      </c>
      <c r="J380" s="278">
        <v>119.0333333333333</v>
      </c>
      <c r="K380" s="276">
        <v>114.6</v>
      </c>
      <c r="L380" s="276">
        <v>109</v>
      </c>
      <c r="M380" s="276">
        <v>18.731580000000001</v>
      </c>
    </row>
    <row r="381" spans="1:13">
      <c r="A381" s="267">
        <v>373</v>
      </c>
      <c r="B381" s="276" t="s">
        <v>276</v>
      </c>
      <c r="C381" s="277">
        <v>279.39999999999998</v>
      </c>
      <c r="D381" s="278">
        <v>278.06666666666666</v>
      </c>
      <c r="E381" s="278">
        <v>274.73333333333335</v>
      </c>
      <c r="F381" s="278">
        <v>270.06666666666666</v>
      </c>
      <c r="G381" s="278">
        <v>266.73333333333335</v>
      </c>
      <c r="H381" s="278">
        <v>282.73333333333335</v>
      </c>
      <c r="I381" s="278">
        <v>286.06666666666672</v>
      </c>
      <c r="J381" s="278">
        <v>290.73333333333335</v>
      </c>
      <c r="K381" s="276">
        <v>281.39999999999998</v>
      </c>
      <c r="L381" s="276">
        <v>273.39999999999998</v>
      </c>
      <c r="M381" s="276">
        <v>13.02713</v>
      </c>
    </row>
    <row r="382" spans="1:13">
      <c r="A382" s="267">
        <v>374</v>
      </c>
      <c r="B382" s="276" t="s">
        <v>493</v>
      </c>
      <c r="C382" s="277">
        <v>91.55</v>
      </c>
      <c r="D382" s="278">
        <v>91.3</v>
      </c>
      <c r="E382" s="278">
        <v>89.899999999999991</v>
      </c>
      <c r="F382" s="278">
        <v>88.25</v>
      </c>
      <c r="G382" s="278">
        <v>86.85</v>
      </c>
      <c r="H382" s="278">
        <v>92.949999999999989</v>
      </c>
      <c r="I382" s="278">
        <v>94.35</v>
      </c>
      <c r="J382" s="278">
        <v>95.999999999999986</v>
      </c>
      <c r="K382" s="276">
        <v>92.7</v>
      </c>
      <c r="L382" s="276">
        <v>89.65</v>
      </c>
      <c r="M382" s="276">
        <v>3.1035400000000002</v>
      </c>
    </row>
    <row r="383" spans="1:13">
      <c r="A383" s="267">
        <v>375</v>
      </c>
      <c r="B383" s="276" t="s">
        <v>486</v>
      </c>
      <c r="C383" s="277">
        <v>62.95</v>
      </c>
      <c r="D383" s="278">
        <v>63.066666666666663</v>
      </c>
      <c r="E383" s="278">
        <v>62.433333333333323</v>
      </c>
      <c r="F383" s="278">
        <v>61.916666666666657</v>
      </c>
      <c r="G383" s="278">
        <v>61.283333333333317</v>
      </c>
      <c r="H383" s="278">
        <v>63.583333333333329</v>
      </c>
      <c r="I383" s="278">
        <v>64.216666666666669</v>
      </c>
      <c r="J383" s="278">
        <v>64.733333333333334</v>
      </c>
      <c r="K383" s="276">
        <v>63.7</v>
      </c>
      <c r="L383" s="276">
        <v>62.55</v>
      </c>
      <c r="M383" s="276">
        <v>13.731439999999999</v>
      </c>
    </row>
    <row r="384" spans="1:13">
      <c r="A384" s="267">
        <v>376</v>
      </c>
      <c r="B384" s="276" t="s">
        <v>166</v>
      </c>
      <c r="C384" s="277">
        <v>1426.25</v>
      </c>
      <c r="D384" s="278">
        <v>1436.4333333333334</v>
      </c>
      <c r="E384" s="278">
        <v>1406.0166666666669</v>
      </c>
      <c r="F384" s="278">
        <v>1385.7833333333335</v>
      </c>
      <c r="G384" s="278">
        <v>1355.366666666667</v>
      </c>
      <c r="H384" s="278">
        <v>1456.6666666666667</v>
      </c>
      <c r="I384" s="278">
        <v>1487.0833333333333</v>
      </c>
      <c r="J384" s="278">
        <v>1507.3166666666666</v>
      </c>
      <c r="K384" s="276">
        <v>1466.85</v>
      </c>
      <c r="L384" s="276">
        <v>1416.2</v>
      </c>
      <c r="M384" s="276">
        <v>11.83573</v>
      </c>
    </row>
    <row r="385" spans="1:13">
      <c r="A385" s="267">
        <v>377</v>
      </c>
      <c r="B385" s="276" t="s">
        <v>278</v>
      </c>
      <c r="C385" s="277">
        <v>486.9</v>
      </c>
      <c r="D385" s="278">
        <v>488.4666666666667</v>
      </c>
      <c r="E385" s="278">
        <v>478.43333333333339</v>
      </c>
      <c r="F385" s="278">
        <v>469.9666666666667</v>
      </c>
      <c r="G385" s="278">
        <v>459.93333333333339</v>
      </c>
      <c r="H385" s="278">
        <v>496.93333333333339</v>
      </c>
      <c r="I385" s="278">
        <v>506.9666666666667</v>
      </c>
      <c r="J385" s="278">
        <v>515.43333333333339</v>
      </c>
      <c r="K385" s="276">
        <v>498.5</v>
      </c>
      <c r="L385" s="276">
        <v>480</v>
      </c>
      <c r="M385" s="276">
        <v>1.07724</v>
      </c>
    </row>
    <row r="386" spans="1:13">
      <c r="A386" s="267">
        <v>378</v>
      </c>
      <c r="B386" s="276" t="s">
        <v>496</v>
      </c>
      <c r="C386" s="277">
        <v>460.5</v>
      </c>
      <c r="D386" s="278">
        <v>462.56666666666666</v>
      </c>
      <c r="E386" s="278">
        <v>456.5333333333333</v>
      </c>
      <c r="F386" s="278">
        <v>452.56666666666666</v>
      </c>
      <c r="G386" s="278">
        <v>446.5333333333333</v>
      </c>
      <c r="H386" s="278">
        <v>466.5333333333333</v>
      </c>
      <c r="I386" s="278">
        <v>472.56666666666672</v>
      </c>
      <c r="J386" s="278">
        <v>476.5333333333333</v>
      </c>
      <c r="K386" s="276">
        <v>468.6</v>
      </c>
      <c r="L386" s="276">
        <v>458.6</v>
      </c>
      <c r="M386" s="276">
        <v>1.09284</v>
      </c>
    </row>
    <row r="387" spans="1:13">
      <c r="A387" s="267">
        <v>379</v>
      </c>
      <c r="B387" s="276" t="s">
        <v>498</v>
      </c>
      <c r="C387" s="277">
        <v>132.5</v>
      </c>
      <c r="D387" s="278">
        <v>133.54999999999998</v>
      </c>
      <c r="E387" s="278">
        <v>130.44999999999996</v>
      </c>
      <c r="F387" s="278">
        <v>128.39999999999998</v>
      </c>
      <c r="G387" s="278">
        <v>125.29999999999995</v>
      </c>
      <c r="H387" s="278">
        <v>135.59999999999997</v>
      </c>
      <c r="I387" s="278">
        <v>138.69999999999999</v>
      </c>
      <c r="J387" s="278">
        <v>140.74999999999997</v>
      </c>
      <c r="K387" s="276">
        <v>136.65</v>
      </c>
      <c r="L387" s="276">
        <v>131.5</v>
      </c>
      <c r="M387" s="276">
        <v>13.403790000000001</v>
      </c>
    </row>
    <row r="388" spans="1:13">
      <c r="A388" s="267">
        <v>380</v>
      </c>
      <c r="B388" s="276" t="s">
        <v>279</v>
      </c>
      <c r="C388" s="277">
        <v>476.2</v>
      </c>
      <c r="D388" s="278">
        <v>476.90000000000003</v>
      </c>
      <c r="E388" s="278">
        <v>472.30000000000007</v>
      </c>
      <c r="F388" s="278">
        <v>468.40000000000003</v>
      </c>
      <c r="G388" s="278">
        <v>463.80000000000007</v>
      </c>
      <c r="H388" s="278">
        <v>480.80000000000007</v>
      </c>
      <c r="I388" s="278">
        <v>485.40000000000009</v>
      </c>
      <c r="J388" s="278">
        <v>489.30000000000007</v>
      </c>
      <c r="K388" s="276">
        <v>481.5</v>
      </c>
      <c r="L388" s="276">
        <v>473</v>
      </c>
      <c r="M388" s="276">
        <v>0.84004000000000001</v>
      </c>
    </row>
    <row r="389" spans="1:13">
      <c r="A389" s="267">
        <v>381</v>
      </c>
      <c r="B389" s="276" t="s">
        <v>499</v>
      </c>
      <c r="C389" s="277">
        <v>289.8</v>
      </c>
      <c r="D389" s="278">
        <v>291.09999999999997</v>
      </c>
      <c r="E389" s="278">
        <v>287.19999999999993</v>
      </c>
      <c r="F389" s="278">
        <v>284.59999999999997</v>
      </c>
      <c r="G389" s="278">
        <v>280.69999999999993</v>
      </c>
      <c r="H389" s="278">
        <v>293.69999999999993</v>
      </c>
      <c r="I389" s="278">
        <v>297.59999999999991</v>
      </c>
      <c r="J389" s="278">
        <v>300.19999999999993</v>
      </c>
      <c r="K389" s="276">
        <v>295</v>
      </c>
      <c r="L389" s="276">
        <v>288.5</v>
      </c>
      <c r="M389" s="276">
        <v>3.99763</v>
      </c>
    </row>
    <row r="390" spans="1:13">
      <c r="A390" s="267">
        <v>382</v>
      </c>
      <c r="B390" s="276" t="s">
        <v>167</v>
      </c>
      <c r="C390" s="277">
        <v>855.8</v>
      </c>
      <c r="D390" s="278">
        <v>852.13333333333333</v>
      </c>
      <c r="E390" s="278">
        <v>846.26666666666665</v>
      </c>
      <c r="F390" s="278">
        <v>836.73333333333335</v>
      </c>
      <c r="G390" s="278">
        <v>830.86666666666667</v>
      </c>
      <c r="H390" s="278">
        <v>861.66666666666663</v>
      </c>
      <c r="I390" s="278">
        <v>867.53333333333319</v>
      </c>
      <c r="J390" s="278">
        <v>877.06666666666661</v>
      </c>
      <c r="K390" s="276">
        <v>858</v>
      </c>
      <c r="L390" s="276">
        <v>842.6</v>
      </c>
      <c r="M390" s="276">
        <v>4.5002000000000004</v>
      </c>
    </row>
    <row r="391" spans="1:13">
      <c r="A391" s="267">
        <v>383</v>
      </c>
      <c r="B391" s="276" t="s">
        <v>501</v>
      </c>
      <c r="C391" s="277">
        <v>1570.05</v>
      </c>
      <c r="D391" s="278">
        <v>1590.4666666666665</v>
      </c>
      <c r="E391" s="278">
        <v>1531.9333333333329</v>
      </c>
      <c r="F391" s="278">
        <v>1493.8166666666664</v>
      </c>
      <c r="G391" s="278">
        <v>1435.2833333333328</v>
      </c>
      <c r="H391" s="278">
        <v>1628.583333333333</v>
      </c>
      <c r="I391" s="278">
        <v>1687.1166666666663</v>
      </c>
      <c r="J391" s="278">
        <v>1725.2333333333331</v>
      </c>
      <c r="K391" s="276">
        <v>1649</v>
      </c>
      <c r="L391" s="276">
        <v>1552.35</v>
      </c>
      <c r="M391" s="276">
        <v>0.61160000000000003</v>
      </c>
    </row>
    <row r="392" spans="1:13">
      <c r="A392" s="267">
        <v>384</v>
      </c>
      <c r="B392" s="276" t="s">
        <v>502</v>
      </c>
      <c r="C392" s="277">
        <v>345.7</v>
      </c>
      <c r="D392" s="278">
        <v>342.91666666666669</v>
      </c>
      <c r="E392" s="278">
        <v>336.83333333333337</v>
      </c>
      <c r="F392" s="278">
        <v>327.9666666666667</v>
      </c>
      <c r="G392" s="278">
        <v>321.88333333333338</v>
      </c>
      <c r="H392" s="278">
        <v>351.78333333333336</v>
      </c>
      <c r="I392" s="278">
        <v>357.86666666666673</v>
      </c>
      <c r="J392" s="278">
        <v>366.73333333333335</v>
      </c>
      <c r="K392" s="276">
        <v>349</v>
      </c>
      <c r="L392" s="276">
        <v>334.05</v>
      </c>
      <c r="M392" s="276">
        <v>24.457319999999999</v>
      </c>
    </row>
    <row r="393" spans="1:13">
      <c r="A393" s="267">
        <v>385</v>
      </c>
      <c r="B393" s="276" t="s">
        <v>168</v>
      </c>
      <c r="C393" s="277">
        <v>241.8</v>
      </c>
      <c r="D393" s="278">
        <v>241.18333333333331</v>
      </c>
      <c r="E393" s="278">
        <v>238.36666666666662</v>
      </c>
      <c r="F393" s="278">
        <v>234.93333333333331</v>
      </c>
      <c r="G393" s="278">
        <v>232.11666666666662</v>
      </c>
      <c r="H393" s="278">
        <v>244.61666666666662</v>
      </c>
      <c r="I393" s="278">
        <v>247.43333333333328</v>
      </c>
      <c r="J393" s="278">
        <v>250.86666666666662</v>
      </c>
      <c r="K393" s="276">
        <v>244</v>
      </c>
      <c r="L393" s="276">
        <v>237.75</v>
      </c>
      <c r="M393" s="276">
        <v>132.38721000000001</v>
      </c>
    </row>
    <row r="394" spans="1:13">
      <c r="A394" s="267">
        <v>386</v>
      </c>
      <c r="B394" s="276" t="s">
        <v>500</v>
      </c>
      <c r="C394" s="277">
        <v>57.6</v>
      </c>
      <c r="D394" s="278">
        <v>57.583333333333336</v>
      </c>
      <c r="E394" s="278">
        <v>57.016666666666673</v>
      </c>
      <c r="F394" s="278">
        <v>56.433333333333337</v>
      </c>
      <c r="G394" s="278">
        <v>55.866666666666674</v>
      </c>
      <c r="H394" s="278">
        <v>58.166666666666671</v>
      </c>
      <c r="I394" s="278">
        <v>58.733333333333334</v>
      </c>
      <c r="J394" s="278">
        <v>59.31666666666667</v>
      </c>
      <c r="K394" s="276">
        <v>58.15</v>
      </c>
      <c r="L394" s="276">
        <v>57</v>
      </c>
      <c r="M394" s="276">
        <v>44.332389999999997</v>
      </c>
    </row>
    <row r="395" spans="1:13">
      <c r="A395" s="267">
        <v>387</v>
      </c>
      <c r="B395" s="276" t="s">
        <v>169</v>
      </c>
      <c r="C395" s="277">
        <v>141.35</v>
      </c>
      <c r="D395" s="278">
        <v>141.81666666666669</v>
      </c>
      <c r="E395" s="278">
        <v>140.13333333333338</v>
      </c>
      <c r="F395" s="278">
        <v>138.91666666666669</v>
      </c>
      <c r="G395" s="278">
        <v>137.23333333333338</v>
      </c>
      <c r="H395" s="278">
        <v>143.03333333333339</v>
      </c>
      <c r="I395" s="278">
        <v>144.71666666666673</v>
      </c>
      <c r="J395" s="278">
        <v>145.93333333333339</v>
      </c>
      <c r="K395" s="276">
        <v>143.5</v>
      </c>
      <c r="L395" s="276">
        <v>140.6</v>
      </c>
      <c r="M395" s="276">
        <v>60.864190000000001</v>
      </c>
    </row>
    <row r="396" spans="1:13">
      <c r="A396" s="267">
        <v>388</v>
      </c>
      <c r="B396" s="276" t="s">
        <v>503</v>
      </c>
      <c r="C396" s="277">
        <v>133.94999999999999</v>
      </c>
      <c r="D396" s="278">
        <v>134.54999999999998</v>
      </c>
      <c r="E396" s="278">
        <v>131.59999999999997</v>
      </c>
      <c r="F396" s="278">
        <v>129.24999999999997</v>
      </c>
      <c r="G396" s="278">
        <v>126.29999999999995</v>
      </c>
      <c r="H396" s="278">
        <v>136.89999999999998</v>
      </c>
      <c r="I396" s="278">
        <v>139.84999999999997</v>
      </c>
      <c r="J396" s="278">
        <v>142.19999999999999</v>
      </c>
      <c r="K396" s="276">
        <v>137.5</v>
      </c>
      <c r="L396" s="276">
        <v>132.19999999999999</v>
      </c>
      <c r="M396" s="276">
        <v>3.3066900000000001</v>
      </c>
    </row>
    <row r="397" spans="1:13">
      <c r="A397" s="267">
        <v>389</v>
      </c>
      <c r="B397" s="276" t="s">
        <v>504</v>
      </c>
      <c r="C397" s="277">
        <v>760.05</v>
      </c>
      <c r="D397" s="278">
        <v>753.01666666666677</v>
      </c>
      <c r="E397" s="278">
        <v>743.03333333333353</v>
      </c>
      <c r="F397" s="278">
        <v>726.01666666666677</v>
      </c>
      <c r="G397" s="278">
        <v>716.03333333333353</v>
      </c>
      <c r="H397" s="278">
        <v>770.03333333333353</v>
      </c>
      <c r="I397" s="278">
        <v>780.01666666666688</v>
      </c>
      <c r="J397" s="278">
        <v>797.03333333333353</v>
      </c>
      <c r="K397" s="276">
        <v>763</v>
      </c>
      <c r="L397" s="276">
        <v>736</v>
      </c>
      <c r="M397" s="276">
        <v>4.6201800000000004</v>
      </c>
    </row>
    <row r="398" spans="1:13">
      <c r="A398" s="267">
        <v>390</v>
      </c>
      <c r="B398" s="276" t="s">
        <v>170</v>
      </c>
      <c r="C398" s="277">
        <v>1976.55</v>
      </c>
      <c r="D398" s="278">
        <v>1979.0666666666666</v>
      </c>
      <c r="E398" s="278">
        <v>1963.1833333333332</v>
      </c>
      <c r="F398" s="278">
        <v>1949.8166666666666</v>
      </c>
      <c r="G398" s="278">
        <v>1933.9333333333332</v>
      </c>
      <c r="H398" s="278">
        <v>1992.4333333333332</v>
      </c>
      <c r="I398" s="278">
        <v>2008.3166666666664</v>
      </c>
      <c r="J398" s="278">
        <v>2021.6833333333332</v>
      </c>
      <c r="K398" s="276">
        <v>1994.95</v>
      </c>
      <c r="L398" s="276">
        <v>1965.7</v>
      </c>
      <c r="M398" s="276">
        <v>85.659040000000005</v>
      </c>
    </row>
    <row r="399" spans="1:13">
      <c r="A399" s="267">
        <v>391</v>
      </c>
      <c r="B399" s="276" t="s">
        <v>519</v>
      </c>
      <c r="C399" s="277">
        <v>13.6</v>
      </c>
      <c r="D399" s="278">
        <v>13.883333333333333</v>
      </c>
      <c r="E399" s="278">
        <v>13.066666666666666</v>
      </c>
      <c r="F399" s="278">
        <v>12.533333333333333</v>
      </c>
      <c r="G399" s="278">
        <v>11.716666666666667</v>
      </c>
      <c r="H399" s="278">
        <v>14.416666666666666</v>
      </c>
      <c r="I399" s="278">
        <v>15.233333333333333</v>
      </c>
      <c r="J399" s="278">
        <v>15.766666666666666</v>
      </c>
      <c r="K399" s="276">
        <v>14.7</v>
      </c>
      <c r="L399" s="276">
        <v>13.35</v>
      </c>
      <c r="M399" s="276">
        <v>203.09414000000001</v>
      </c>
    </row>
    <row r="400" spans="1:13">
      <c r="A400" s="267">
        <v>392</v>
      </c>
      <c r="B400" s="276" t="s">
        <v>508</v>
      </c>
      <c r="C400" s="277">
        <v>248</v>
      </c>
      <c r="D400" s="278">
        <v>248.86666666666667</v>
      </c>
      <c r="E400" s="278">
        <v>245.23333333333335</v>
      </c>
      <c r="F400" s="278">
        <v>242.46666666666667</v>
      </c>
      <c r="G400" s="278">
        <v>238.83333333333334</v>
      </c>
      <c r="H400" s="278">
        <v>251.63333333333335</v>
      </c>
      <c r="I400" s="278">
        <v>255.26666666666668</v>
      </c>
      <c r="J400" s="278">
        <v>258.03333333333336</v>
      </c>
      <c r="K400" s="276">
        <v>252.5</v>
      </c>
      <c r="L400" s="276">
        <v>246.1</v>
      </c>
      <c r="M400" s="276">
        <v>2.10805</v>
      </c>
    </row>
    <row r="401" spans="1:13">
      <c r="A401" s="267">
        <v>393</v>
      </c>
      <c r="B401" s="276" t="s">
        <v>495</v>
      </c>
      <c r="C401" s="277">
        <v>277.5</v>
      </c>
      <c r="D401" s="278">
        <v>276.73333333333335</v>
      </c>
      <c r="E401" s="278">
        <v>272.9666666666667</v>
      </c>
      <c r="F401" s="278">
        <v>268.43333333333334</v>
      </c>
      <c r="G401" s="278">
        <v>264.66666666666669</v>
      </c>
      <c r="H401" s="278">
        <v>281.26666666666671</v>
      </c>
      <c r="I401" s="278">
        <v>285.03333333333336</v>
      </c>
      <c r="J401" s="278">
        <v>289.56666666666672</v>
      </c>
      <c r="K401" s="276">
        <v>280.5</v>
      </c>
      <c r="L401" s="276">
        <v>272.2</v>
      </c>
      <c r="M401" s="276">
        <v>11.82302</v>
      </c>
    </row>
    <row r="402" spans="1:13">
      <c r="A402" s="267">
        <v>394</v>
      </c>
      <c r="B402" s="276" t="s">
        <v>512</v>
      </c>
      <c r="C402" s="277">
        <v>68.099999999999994</v>
      </c>
      <c r="D402" s="278">
        <v>67.850000000000009</v>
      </c>
      <c r="E402" s="278">
        <v>66.300000000000011</v>
      </c>
      <c r="F402" s="278">
        <v>64.5</v>
      </c>
      <c r="G402" s="278">
        <v>62.95</v>
      </c>
      <c r="H402" s="278">
        <v>69.65000000000002</v>
      </c>
      <c r="I402" s="278">
        <v>71.2</v>
      </c>
      <c r="J402" s="278">
        <v>73.000000000000028</v>
      </c>
      <c r="K402" s="276">
        <v>69.400000000000006</v>
      </c>
      <c r="L402" s="276">
        <v>66.05</v>
      </c>
      <c r="M402" s="276">
        <v>10.43976</v>
      </c>
    </row>
    <row r="403" spans="1:13">
      <c r="A403" s="267">
        <v>395</v>
      </c>
      <c r="B403" s="276" t="s">
        <v>171</v>
      </c>
      <c r="C403" s="277">
        <v>60.15</v>
      </c>
      <c r="D403" s="278">
        <v>60.016666666666673</v>
      </c>
      <c r="E403" s="278">
        <v>59.133333333333347</v>
      </c>
      <c r="F403" s="278">
        <v>58.116666666666674</v>
      </c>
      <c r="G403" s="278">
        <v>57.233333333333348</v>
      </c>
      <c r="H403" s="278">
        <v>61.033333333333346</v>
      </c>
      <c r="I403" s="278">
        <v>61.916666666666671</v>
      </c>
      <c r="J403" s="278">
        <v>62.933333333333344</v>
      </c>
      <c r="K403" s="276">
        <v>60.9</v>
      </c>
      <c r="L403" s="276">
        <v>59</v>
      </c>
      <c r="M403" s="276">
        <v>543.74458000000004</v>
      </c>
    </row>
    <row r="404" spans="1:13">
      <c r="A404" s="267">
        <v>396</v>
      </c>
      <c r="B404" s="276" t="s">
        <v>513</v>
      </c>
      <c r="C404" s="277">
        <v>7930.7</v>
      </c>
      <c r="D404" s="278">
        <v>7945.6500000000005</v>
      </c>
      <c r="E404" s="278">
        <v>7871.3000000000011</v>
      </c>
      <c r="F404" s="278">
        <v>7811.9000000000005</v>
      </c>
      <c r="G404" s="278">
        <v>7737.5500000000011</v>
      </c>
      <c r="H404" s="278">
        <v>8005.0500000000011</v>
      </c>
      <c r="I404" s="278">
        <v>8079.4000000000015</v>
      </c>
      <c r="J404" s="278">
        <v>8138.8000000000011</v>
      </c>
      <c r="K404" s="276">
        <v>8020</v>
      </c>
      <c r="L404" s="276">
        <v>7886.25</v>
      </c>
      <c r="M404" s="276">
        <v>0.65037</v>
      </c>
    </row>
    <row r="405" spans="1:13">
      <c r="A405" s="267">
        <v>397</v>
      </c>
      <c r="B405" s="276" t="s">
        <v>3523</v>
      </c>
      <c r="C405" s="277">
        <v>827.2</v>
      </c>
      <c r="D405" s="278">
        <v>826.93333333333339</v>
      </c>
      <c r="E405" s="278">
        <v>821.36666666666679</v>
      </c>
      <c r="F405" s="278">
        <v>815.53333333333342</v>
      </c>
      <c r="G405" s="278">
        <v>809.96666666666681</v>
      </c>
      <c r="H405" s="278">
        <v>832.76666666666677</v>
      </c>
      <c r="I405" s="278">
        <v>838.33333333333337</v>
      </c>
      <c r="J405" s="278">
        <v>844.16666666666674</v>
      </c>
      <c r="K405" s="276">
        <v>832.5</v>
      </c>
      <c r="L405" s="276">
        <v>821.1</v>
      </c>
      <c r="M405" s="276">
        <v>8.2512799999999995</v>
      </c>
    </row>
    <row r="406" spans="1:13">
      <c r="A406" s="267">
        <v>398</v>
      </c>
      <c r="B406" s="276" t="s">
        <v>280</v>
      </c>
      <c r="C406" s="277">
        <v>857.5</v>
      </c>
      <c r="D406" s="278">
        <v>856.5</v>
      </c>
      <c r="E406" s="278">
        <v>851.5</v>
      </c>
      <c r="F406" s="278">
        <v>845.5</v>
      </c>
      <c r="G406" s="278">
        <v>840.5</v>
      </c>
      <c r="H406" s="278">
        <v>862.5</v>
      </c>
      <c r="I406" s="278">
        <v>867.5</v>
      </c>
      <c r="J406" s="278">
        <v>873.5</v>
      </c>
      <c r="K406" s="276">
        <v>861.5</v>
      </c>
      <c r="L406" s="276">
        <v>850.5</v>
      </c>
      <c r="M406" s="276">
        <v>16.183</v>
      </c>
    </row>
    <row r="407" spans="1:13">
      <c r="A407" s="267">
        <v>399</v>
      </c>
      <c r="B407" s="276" t="s">
        <v>172</v>
      </c>
      <c r="C407" s="277">
        <v>269.39999999999998</v>
      </c>
      <c r="D407" s="278">
        <v>270.51666666666665</v>
      </c>
      <c r="E407" s="278">
        <v>267.38333333333333</v>
      </c>
      <c r="F407" s="278">
        <v>265.36666666666667</v>
      </c>
      <c r="G407" s="278">
        <v>262.23333333333335</v>
      </c>
      <c r="H407" s="278">
        <v>272.5333333333333</v>
      </c>
      <c r="I407" s="278">
        <v>275.66666666666663</v>
      </c>
      <c r="J407" s="278">
        <v>277.68333333333328</v>
      </c>
      <c r="K407" s="276">
        <v>273.64999999999998</v>
      </c>
      <c r="L407" s="276">
        <v>268.5</v>
      </c>
      <c r="M407" s="276">
        <v>248.44176999999999</v>
      </c>
    </row>
    <row r="408" spans="1:13">
      <c r="A408" s="267">
        <v>400</v>
      </c>
      <c r="B408" s="276" t="s">
        <v>514</v>
      </c>
      <c r="C408" s="277">
        <v>4293.05</v>
      </c>
      <c r="D408" s="278">
        <v>4283.0333333333328</v>
      </c>
      <c r="E408" s="278">
        <v>4229.0666666666657</v>
      </c>
      <c r="F408" s="278">
        <v>4165.083333333333</v>
      </c>
      <c r="G408" s="278">
        <v>4111.1166666666659</v>
      </c>
      <c r="H408" s="278">
        <v>4347.0166666666655</v>
      </c>
      <c r="I408" s="278">
        <v>4400.9833333333327</v>
      </c>
      <c r="J408" s="278">
        <v>4464.9666666666653</v>
      </c>
      <c r="K408" s="276">
        <v>4337</v>
      </c>
      <c r="L408" s="276">
        <v>4219.05</v>
      </c>
      <c r="M408" s="276">
        <v>4.0649999999999999E-2</v>
      </c>
    </row>
    <row r="409" spans="1:13">
      <c r="A409" s="267">
        <v>401</v>
      </c>
      <c r="B409" s="276" t="s">
        <v>2402</v>
      </c>
      <c r="C409" s="277">
        <v>89.95</v>
      </c>
      <c r="D409" s="278">
        <v>91.066666666666663</v>
      </c>
      <c r="E409" s="278">
        <v>88.433333333333323</v>
      </c>
      <c r="F409" s="278">
        <v>86.916666666666657</v>
      </c>
      <c r="G409" s="278">
        <v>84.283333333333317</v>
      </c>
      <c r="H409" s="278">
        <v>92.583333333333329</v>
      </c>
      <c r="I409" s="278">
        <v>95.216666666666654</v>
      </c>
      <c r="J409" s="278">
        <v>96.733333333333334</v>
      </c>
      <c r="K409" s="276">
        <v>93.7</v>
      </c>
      <c r="L409" s="276">
        <v>89.55</v>
      </c>
      <c r="M409" s="276">
        <v>6.0032500000000004</v>
      </c>
    </row>
    <row r="410" spans="1:13">
      <c r="A410" s="267">
        <v>402</v>
      </c>
      <c r="B410" s="276" t="s">
        <v>2404</v>
      </c>
      <c r="C410" s="277">
        <v>85.6</v>
      </c>
      <c r="D410" s="278">
        <v>85.883333333333326</v>
      </c>
      <c r="E410" s="278">
        <v>84.266666666666652</v>
      </c>
      <c r="F410" s="278">
        <v>82.933333333333323</v>
      </c>
      <c r="G410" s="278">
        <v>81.316666666666649</v>
      </c>
      <c r="H410" s="278">
        <v>87.216666666666654</v>
      </c>
      <c r="I410" s="278">
        <v>88.833333333333329</v>
      </c>
      <c r="J410" s="278">
        <v>90.166666666666657</v>
      </c>
      <c r="K410" s="276">
        <v>87.5</v>
      </c>
      <c r="L410" s="276">
        <v>84.55</v>
      </c>
      <c r="M410" s="276">
        <v>36.487929999999999</v>
      </c>
    </row>
    <row r="411" spans="1:13">
      <c r="A411" s="267">
        <v>403</v>
      </c>
      <c r="B411" s="276" t="s">
        <v>2412</v>
      </c>
      <c r="C411" s="277">
        <v>172.6</v>
      </c>
      <c r="D411" s="278">
        <v>172.06666666666669</v>
      </c>
      <c r="E411" s="278">
        <v>169.63333333333338</v>
      </c>
      <c r="F411" s="278">
        <v>166.66666666666669</v>
      </c>
      <c r="G411" s="278">
        <v>164.23333333333338</v>
      </c>
      <c r="H411" s="278">
        <v>175.03333333333339</v>
      </c>
      <c r="I411" s="278">
        <v>177.46666666666673</v>
      </c>
      <c r="J411" s="278">
        <v>180.43333333333339</v>
      </c>
      <c r="K411" s="276">
        <v>174.5</v>
      </c>
      <c r="L411" s="276">
        <v>169.1</v>
      </c>
      <c r="M411" s="276">
        <v>6.83256</v>
      </c>
    </row>
    <row r="412" spans="1:13">
      <c r="A412" s="267">
        <v>404</v>
      </c>
      <c r="B412" s="276" t="s">
        <v>516</v>
      </c>
      <c r="C412" s="277">
        <v>1640.3</v>
      </c>
      <c r="D412" s="278">
        <v>1647.1166666666668</v>
      </c>
      <c r="E412" s="278">
        <v>1619.2333333333336</v>
      </c>
      <c r="F412" s="278">
        <v>1598.1666666666667</v>
      </c>
      <c r="G412" s="278">
        <v>1570.2833333333335</v>
      </c>
      <c r="H412" s="278">
        <v>1668.1833333333336</v>
      </c>
      <c r="I412" s="278">
        <v>1696.0666666666668</v>
      </c>
      <c r="J412" s="278">
        <v>1717.1333333333337</v>
      </c>
      <c r="K412" s="276">
        <v>1675</v>
      </c>
      <c r="L412" s="276">
        <v>1626.05</v>
      </c>
      <c r="M412" s="276">
        <v>0.30108000000000001</v>
      </c>
    </row>
    <row r="413" spans="1:13">
      <c r="A413" s="267">
        <v>405</v>
      </c>
      <c r="B413" s="276" t="s">
        <v>518</v>
      </c>
      <c r="C413" s="277">
        <v>210.3</v>
      </c>
      <c r="D413" s="278">
        <v>210.1</v>
      </c>
      <c r="E413" s="278">
        <v>207.45</v>
      </c>
      <c r="F413" s="278">
        <v>204.6</v>
      </c>
      <c r="G413" s="278">
        <v>201.95</v>
      </c>
      <c r="H413" s="278">
        <v>212.95</v>
      </c>
      <c r="I413" s="278">
        <v>215.60000000000002</v>
      </c>
      <c r="J413" s="278">
        <v>218.45</v>
      </c>
      <c r="K413" s="276">
        <v>212.75</v>
      </c>
      <c r="L413" s="276">
        <v>207.25</v>
      </c>
      <c r="M413" s="276">
        <v>1.48654</v>
      </c>
    </row>
    <row r="414" spans="1:13">
      <c r="A414" s="267">
        <v>406</v>
      </c>
      <c r="B414" s="276" t="s">
        <v>173</v>
      </c>
      <c r="C414" s="277">
        <v>24259.1</v>
      </c>
      <c r="D414" s="278">
        <v>24297.899999999998</v>
      </c>
      <c r="E414" s="278">
        <v>24106.899999999994</v>
      </c>
      <c r="F414" s="278">
        <v>23954.699999999997</v>
      </c>
      <c r="G414" s="278">
        <v>23763.699999999993</v>
      </c>
      <c r="H414" s="278">
        <v>24450.099999999995</v>
      </c>
      <c r="I414" s="278">
        <v>24641.100000000002</v>
      </c>
      <c r="J414" s="278">
        <v>24793.299999999996</v>
      </c>
      <c r="K414" s="276">
        <v>24488.9</v>
      </c>
      <c r="L414" s="276">
        <v>24145.7</v>
      </c>
      <c r="M414" s="276">
        <v>0.53856999999999999</v>
      </c>
    </row>
    <row r="415" spans="1:13">
      <c r="A415" s="267">
        <v>407</v>
      </c>
      <c r="B415" s="276" t="s">
        <v>520</v>
      </c>
      <c r="C415" s="277">
        <v>1050.05</v>
      </c>
      <c r="D415" s="278">
        <v>1055.6833333333334</v>
      </c>
      <c r="E415" s="278">
        <v>1029.3666666666668</v>
      </c>
      <c r="F415" s="278">
        <v>1008.6833333333334</v>
      </c>
      <c r="G415" s="278">
        <v>982.36666666666679</v>
      </c>
      <c r="H415" s="278">
        <v>1076.3666666666668</v>
      </c>
      <c r="I415" s="278">
        <v>1102.6833333333334</v>
      </c>
      <c r="J415" s="278">
        <v>1123.3666666666668</v>
      </c>
      <c r="K415" s="276">
        <v>1082</v>
      </c>
      <c r="L415" s="276">
        <v>1035</v>
      </c>
      <c r="M415" s="276">
        <v>0.24834000000000001</v>
      </c>
    </row>
    <row r="416" spans="1:13">
      <c r="A416" s="267">
        <v>408</v>
      </c>
      <c r="B416" s="276" t="s">
        <v>174</v>
      </c>
      <c r="C416" s="277">
        <v>1541.95</v>
      </c>
      <c r="D416" s="278">
        <v>1541.5333333333335</v>
      </c>
      <c r="E416" s="278">
        <v>1533.416666666667</v>
      </c>
      <c r="F416" s="278">
        <v>1524.8833333333334</v>
      </c>
      <c r="G416" s="278">
        <v>1516.7666666666669</v>
      </c>
      <c r="H416" s="278">
        <v>1550.0666666666671</v>
      </c>
      <c r="I416" s="278">
        <v>1558.1833333333334</v>
      </c>
      <c r="J416" s="278">
        <v>1566.7166666666672</v>
      </c>
      <c r="K416" s="276">
        <v>1549.65</v>
      </c>
      <c r="L416" s="276">
        <v>1533</v>
      </c>
      <c r="M416" s="276">
        <v>1.63374</v>
      </c>
    </row>
    <row r="417" spans="1:13">
      <c r="A417" s="267">
        <v>409</v>
      </c>
      <c r="B417" s="276" t="s">
        <v>515</v>
      </c>
      <c r="C417" s="277">
        <v>470.8</v>
      </c>
      <c r="D417" s="278">
        <v>470.41666666666669</v>
      </c>
      <c r="E417" s="278">
        <v>463.43333333333339</v>
      </c>
      <c r="F417" s="278">
        <v>456.06666666666672</v>
      </c>
      <c r="G417" s="278">
        <v>449.08333333333343</v>
      </c>
      <c r="H417" s="278">
        <v>477.78333333333336</v>
      </c>
      <c r="I417" s="278">
        <v>484.76666666666659</v>
      </c>
      <c r="J417" s="278">
        <v>492.13333333333333</v>
      </c>
      <c r="K417" s="276">
        <v>477.4</v>
      </c>
      <c r="L417" s="276">
        <v>463.05</v>
      </c>
      <c r="M417" s="276">
        <v>2.43546</v>
      </c>
    </row>
    <row r="418" spans="1:13">
      <c r="A418" s="267">
        <v>410</v>
      </c>
      <c r="B418" s="276" t="s">
        <v>510</v>
      </c>
      <c r="C418" s="277">
        <v>26.35</v>
      </c>
      <c r="D418" s="278">
        <v>26.416666666666668</v>
      </c>
      <c r="E418" s="278">
        <v>25.883333333333336</v>
      </c>
      <c r="F418" s="278">
        <v>25.416666666666668</v>
      </c>
      <c r="G418" s="278">
        <v>24.883333333333336</v>
      </c>
      <c r="H418" s="278">
        <v>26.883333333333336</v>
      </c>
      <c r="I418" s="278">
        <v>27.416666666666668</v>
      </c>
      <c r="J418" s="278">
        <v>27.883333333333336</v>
      </c>
      <c r="K418" s="276">
        <v>26.95</v>
      </c>
      <c r="L418" s="276">
        <v>25.95</v>
      </c>
      <c r="M418" s="276">
        <v>148.09586999999999</v>
      </c>
    </row>
    <row r="419" spans="1:13">
      <c r="A419" s="267">
        <v>411</v>
      </c>
      <c r="B419" s="276" t="s">
        <v>511</v>
      </c>
      <c r="C419" s="277">
        <v>1676</v>
      </c>
      <c r="D419" s="278">
        <v>1679.7</v>
      </c>
      <c r="E419" s="278">
        <v>1667.4</v>
      </c>
      <c r="F419" s="278">
        <v>1658.8</v>
      </c>
      <c r="G419" s="278">
        <v>1646.5</v>
      </c>
      <c r="H419" s="278">
        <v>1688.3000000000002</v>
      </c>
      <c r="I419" s="278">
        <v>1700.6</v>
      </c>
      <c r="J419" s="278">
        <v>1709.2000000000003</v>
      </c>
      <c r="K419" s="276">
        <v>1692</v>
      </c>
      <c r="L419" s="276">
        <v>1671.1</v>
      </c>
      <c r="M419" s="276">
        <v>0.14849999999999999</v>
      </c>
    </row>
    <row r="420" spans="1:13">
      <c r="A420" s="267">
        <v>412</v>
      </c>
      <c r="B420" s="276" t="s">
        <v>521</v>
      </c>
      <c r="C420" s="277">
        <v>337.6</v>
      </c>
      <c r="D420" s="278">
        <v>333.56666666666666</v>
      </c>
      <c r="E420" s="278">
        <v>326.13333333333333</v>
      </c>
      <c r="F420" s="278">
        <v>314.66666666666669</v>
      </c>
      <c r="G420" s="278">
        <v>307.23333333333335</v>
      </c>
      <c r="H420" s="278">
        <v>345.0333333333333</v>
      </c>
      <c r="I420" s="278">
        <v>352.46666666666658</v>
      </c>
      <c r="J420" s="278">
        <v>363.93333333333328</v>
      </c>
      <c r="K420" s="276">
        <v>341</v>
      </c>
      <c r="L420" s="276">
        <v>322.10000000000002</v>
      </c>
      <c r="M420" s="276">
        <v>13.33666</v>
      </c>
    </row>
    <row r="421" spans="1:13">
      <c r="A421" s="267">
        <v>413</v>
      </c>
      <c r="B421" s="276" t="s">
        <v>522</v>
      </c>
      <c r="C421" s="277">
        <v>1085.4000000000001</v>
      </c>
      <c r="D421" s="278">
        <v>1087.4666666666667</v>
      </c>
      <c r="E421" s="278">
        <v>1079.9333333333334</v>
      </c>
      <c r="F421" s="278">
        <v>1074.4666666666667</v>
      </c>
      <c r="G421" s="278">
        <v>1066.9333333333334</v>
      </c>
      <c r="H421" s="278">
        <v>1092.9333333333334</v>
      </c>
      <c r="I421" s="278">
        <v>1100.4666666666667</v>
      </c>
      <c r="J421" s="278">
        <v>1105.9333333333334</v>
      </c>
      <c r="K421" s="276">
        <v>1095</v>
      </c>
      <c r="L421" s="276">
        <v>1082</v>
      </c>
      <c r="M421" s="276">
        <v>0.10131</v>
      </c>
    </row>
    <row r="422" spans="1:13">
      <c r="A422" s="267">
        <v>414</v>
      </c>
      <c r="B422" s="276" t="s">
        <v>523</v>
      </c>
      <c r="C422" s="277">
        <v>353.6</v>
      </c>
      <c r="D422" s="278">
        <v>354.40000000000003</v>
      </c>
      <c r="E422" s="278">
        <v>351.30000000000007</v>
      </c>
      <c r="F422" s="278">
        <v>349.00000000000006</v>
      </c>
      <c r="G422" s="278">
        <v>345.90000000000009</v>
      </c>
      <c r="H422" s="278">
        <v>356.70000000000005</v>
      </c>
      <c r="I422" s="278">
        <v>359.80000000000007</v>
      </c>
      <c r="J422" s="278">
        <v>362.1</v>
      </c>
      <c r="K422" s="276">
        <v>357.5</v>
      </c>
      <c r="L422" s="276">
        <v>352.1</v>
      </c>
      <c r="M422" s="276">
        <v>1.52315</v>
      </c>
    </row>
    <row r="423" spans="1:13">
      <c r="A423" s="267">
        <v>415</v>
      </c>
      <c r="B423" s="276" t="s">
        <v>524</v>
      </c>
      <c r="C423" s="277">
        <v>9.1999999999999993</v>
      </c>
      <c r="D423" s="278">
        <v>9.25</v>
      </c>
      <c r="E423" s="278">
        <v>9.1</v>
      </c>
      <c r="F423" s="278">
        <v>9</v>
      </c>
      <c r="G423" s="278">
        <v>8.85</v>
      </c>
      <c r="H423" s="278">
        <v>9.35</v>
      </c>
      <c r="I423" s="278">
        <v>9.4999999999999982</v>
      </c>
      <c r="J423" s="278">
        <v>9.6</v>
      </c>
      <c r="K423" s="276">
        <v>9.4</v>
      </c>
      <c r="L423" s="276">
        <v>9.15</v>
      </c>
      <c r="M423" s="276">
        <v>108.90063000000001</v>
      </c>
    </row>
    <row r="424" spans="1:13">
      <c r="A424" s="267">
        <v>416</v>
      </c>
      <c r="B424" s="276" t="s">
        <v>2516</v>
      </c>
      <c r="C424" s="277">
        <v>737.25</v>
      </c>
      <c r="D424" s="278">
        <v>737.61666666666667</v>
      </c>
      <c r="E424" s="278">
        <v>725.23333333333335</v>
      </c>
      <c r="F424" s="278">
        <v>713.2166666666667</v>
      </c>
      <c r="G424" s="278">
        <v>700.83333333333337</v>
      </c>
      <c r="H424" s="278">
        <v>749.63333333333333</v>
      </c>
      <c r="I424" s="278">
        <v>762.01666666666677</v>
      </c>
      <c r="J424" s="278">
        <v>774.0333333333333</v>
      </c>
      <c r="K424" s="276">
        <v>750</v>
      </c>
      <c r="L424" s="276">
        <v>725.6</v>
      </c>
      <c r="M424" s="276">
        <v>2.1402700000000001</v>
      </c>
    </row>
    <row r="425" spans="1:13">
      <c r="A425" s="267">
        <v>417</v>
      </c>
      <c r="B425" s="276" t="s">
        <v>527</v>
      </c>
      <c r="C425" s="285">
        <v>187.45</v>
      </c>
      <c r="D425" s="286">
        <v>187.35</v>
      </c>
      <c r="E425" s="286">
        <v>184.89999999999998</v>
      </c>
      <c r="F425" s="286">
        <v>182.35</v>
      </c>
      <c r="G425" s="286">
        <v>179.89999999999998</v>
      </c>
      <c r="H425" s="286">
        <v>189.89999999999998</v>
      </c>
      <c r="I425" s="286">
        <v>192.34999999999997</v>
      </c>
      <c r="J425" s="286">
        <v>194.89999999999998</v>
      </c>
      <c r="K425" s="287">
        <v>189.8</v>
      </c>
      <c r="L425" s="287">
        <v>184.8</v>
      </c>
      <c r="M425" s="287">
        <v>4.7386100000000004</v>
      </c>
    </row>
    <row r="426" spans="1:13">
      <c r="A426" s="267">
        <v>418</v>
      </c>
      <c r="B426" s="276" t="s">
        <v>2525</v>
      </c>
      <c r="C426" s="276">
        <v>105.3</v>
      </c>
      <c r="D426" s="278">
        <v>104.86666666666667</v>
      </c>
      <c r="E426" s="278">
        <v>102.43333333333335</v>
      </c>
      <c r="F426" s="278">
        <v>99.566666666666677</v>
      </c>
      <c r="G426" s="278">
        <v>97.133333333333354</v>
      </c>
      <c r="H426" s="278">
        <v>107.73333333333335</v>
      </c>
      <c r="I426" s="278">
        <v>110.16666666666669</v>
      </c>
      <c r="J426" s="278">
        <v>113.03333333333335</v>
      </c>
      <c r="K426" s="276">
        <v>107.3</v>
      </c>
      <c r="L426" s="276">
        <v>102</v>
      </c>
      <c r="M426" s="276">
        <v>148.04001</v>
      </c>
    </row>
    <row r="427" spans="1:13">
      <c r="A427" s="267">
        <v>419</v>
      </c>
      <c r="B427" s="276" t="s">
        <v>175</v>
      </c>
      <c r="C427" s="276">
        <v>5343.05</v>
      </c>
      <c r="D427" s="278">
        <v>5307.6166666666668</v>
      </c>
      <c r="E427" s="278">
        <v>5257.4333333333334</v>
      </c>
      <c r="F427" s="278">
        <v>5171.8166666666666</v>
      </c>
      <c r="G427" s="278">
        <v>5121.6333333333332</v>
      </c>
      <c r="H427" s="278">
        <v>5393.2333333333336</v>
      </c>
      <c r="I427" s="278">
        <v>5443.4166666666679</v>
      </c>
      <c r="J427" s="278">
        <v>5529.0333333333338</v>
      </c>
      <c r="K427" s="276">
        <v>5357.8</v>
      </c>
      <c r="L427" s="276">
        <v>5222</v>
      </c>
      <c r="M427" s="276">
        <v>1.96024</v>
      </c>
    </row>
    <row r="428" spans="1:13">
      <c r="A428" s="267">
        <v>420</v>
      </c>
      <c r="B428" s="276" t="s">
        <v>176</v>
      </c>
      <c r="C428" s="276">
        <v>1073.05</v>
      </c>
      <c r="D428" s="278">
        <v>1082.0166666666667</v>
      </c>
      <c r="E428" s="278">
        <v>1056.0333333333333</v>
      </c>
      <c r="F428" s="278">
        <v>1039.0166666666667</v>
      </c>
      <c r="G428" s="278">
        <v>1013.0333333333333</v>
      </c>
      <c r="H428" s="278">
        <v>1099.0333333333333</v>
      </c>
      <c r="I428" s="278">
        <v>1125.0166666666664</v>
      </c>
      <c r="J428" s="278">
        <v>1142.0333333333333</v>
      </c>
      <c r="K428" s="276">
        <v>1108</v>
      </c>
      <c r="L428" s="276">
        <v>1065</v>
      </c>
      <c r="M428" s="276">
        <v>35.968580000000003</v>
      </c>
    </row>
    <row r="429" spans="1:13">
      <c r="A429" s="267">
        <v>421</v>
      </c>
      <c r="B429" s="276" t="s">
        <v>177</v>
      </c>
      <c r="C429" s="276">
        <v>782.05</v>
      </c>
      <c r="D429" s="278">
        <v>790.1</v>
      </c>
      <c r="E429" s="278">
        <v>767.25</v>
      </c>
      <c r="F429" s="278">
        <v>752.44999999999993</v>
      </c>
      <c r="G429" s="278">
        <v>729.59999999999991</v>
      </c>
      <c r="H429" s="278">
        <v>804.90000000000009</v>
      </c>
      <c r="I429" s="278">
        <v>827.75000000000023</v>
      </c>
      <c r="J429" s="278">
        <v>842.55000000000018</v>
      </c>
      <c r="K429" s="276">
        <v>812.95</v>
      </c>
      <c r="L429" s="276">
        <v>775.3</v>
      </c>
      <c r="M429" s="276">
        <v>5.1012700000000004</v>
      </c>
    </row>
    <row r="430" spans="1:13">
      <c r="A430" s="267">
        <v>422</v>
      </c>
      <c r="B430" s="276" t="s">
        <v>525</v>
      </c>
      <c r="C430" s="276">
        <v>93.7</v>
      </c>
      <c r="D430" s="278">
        <v>93.966666666666654</v>
      </c>
      <c r="E430" s="278">
        <v>93.233333333333306</v>
      </c>
      <c r="F430" s="278">
        <v>92.766666666666652</v>
      </c>
      <c r="G430" s="278">
        <v>92.033333333333303</v>
      </c>
      <c r="H430" s="278">
        <v>94.433333333333309</v>
      </c>
      <c r="I430" s="278">
        <v>95.166666666666657</v>
      </c>
      <c r="J430" s="278">
        <v>95.633333333333312</v>
      </c>
      <c r="K430" s="276">
        <v>94.7</v>
      </c>
      <c r="L430" s="276">
        <v>93.5</v>
      </c>
      <c r="M430" s="276">
        <v>1.0718000000000001</v>
      </c>
    </row>
    <row r="431" spans="1:13">
      <c r="A431" s="267">
        <v>423</v>
      </c>
      <c r="B431" s="276" t="s">
        <v>526</v>
      </c>
      <c r="C431" s="276">
        <v>483.25</v>
      </c>
      <c r="D431" s="278">
        <v>485.48333333333335</v>
      </c>
      <c r="E431" s="278">
        <v>478.9666666666667</v>
      </c>
      <c r="F431" s="278">
        <v>474.68333333333334</v>
      </c>
      <c r="G431" s="278">
        <v>468.16666666666669</v>
      </c>
      <c r="H431" s="278">
        <v>489.76666666666671</v>
      </c>
      <c r="I431" s="278">
        <v>496.28333333333336</v>
      </c>
      <c r="J431" s="278">
        <v>500.56666666666672</v>
      </c>
      <c r="K431" s="276">
        <v>492</v>
      </c>
      <c r="L431" s="276">
        <v>481.2</v>
      </c>
      <c r="M431" s="276">
        <v>1.0794900000000001</v>
      </c>
    </row>
    <row r="432" spans="1:13">
      <c r="A432" s="267">
        <v>425</v>
      </c>
      <c r="B432" s="276" t="s">
        <v>3387</v>
      </c>
      <c r="C432" s="276">
        <v>300.5</v>
      </c>
      <c r="D432" s="278">
        <v>302.45</v>
      </c>
      <c r="E432" s="278">
        <v>297.59999999999997</v>
      </c>
      <c r="F432" s="278">
        <v>294.7</v>
      </c>
      <c r="G432" s="278">
        <v>289.84999999999997</v>
      </c>
      <c r="H432" s="278">
        <v>305.34999999999997</v>
      </c>
      <c r="I432" s="278">
        <v>310.2</v>
      </c>
      <c r="J432" s="278">
        <v>313.09999999999997</v>
      </c>
      <c r="K432" s="276">
        <v>307.3</v>
      </c>
      <c r="L432" s="276">
        <v>299.55</v>
      </c>
      <c r="M432" s="276">
        <v>4.0403000000000002</v>
      </c>
    </row>
    <row r="433" spans="1:13">
      <c r="A433" s="267">
        <v>426</v>
      </c>
      <c r="B433" s="276" t="s">
        <v>529</v>
      </c>
      <c r="C433" s="276">
        <v>1849.2</v>
      </c>
      <c r="D433" s="278">
        <v>1840.1833333333332</v>
      </c>
      <c r="E433" s="278">
        <v>1820.3666666666663</v>
      </c>
      <c r="F433" s="278">
        <v>1791.5333333333331</v>
      </c>
      <c r="G433" s="278">
        <v>1771.7166666666662</v>
      </c>
      <c r="H433" s="278">
        <v>1869.0166666666664</v>
      </c>
      <c r="I433" s="278">
        <v>1888.8333333333335</v>
      </c>
      <c r="J433" s="278">
        <v>1917.6666666666665</v>
      </c>
      <c r="K433" s="276">
        <v>1860</v>
      </c>
      <c r="L433" s="276">
        <v>1811.35</v>
      </c>
      <c r="M433" s="276">
        <v>1.1943299999999999</v>
      </c>
    </row>
    <row r="434" spans="1:13">
      <c r="A434" s="267">
        <v>427</v>
      </c>
      <c r="B434" s="276" t="s">
        <v>530</v>
      </c>
      <c r="C434" s="276">
        <v>567.1</v>
      </c>
      <c r="D434" s="278">
        <v>563.36666666666667</v>
      </c>
      <c r="E434" s="278">
        <v>555.73333333333335</v>
      </c>
      <c r="F434" s="278">
        <v>544.36666666666667</v>
      </c>
      <c r="G434" s="278">
        <v>536.73333333333335</v>
      </c>
      <c r="H434" s="278">
        <v>574.73333333333335</v>
      </c>
      <c r="I434" s="278">
        <v>582.36666666666679</v>
      </c>
      <c r="J434" s="278">
        <v>593.73333333333335</v>
      </c>
      <c r="K434" s="276">
        <v>571</v>
      </c>
      <c r="L434" s="276">
        <v>552</v>
      </c>
      <c r="M434" s="276">
        <v>1.3412200000000001</v>
      </c>
    </row>
    <row r="435" spans="1:13">
      <c r="A435" s="267">
        <v>428</v>
      </c>
      <c r="B435" s="276" t="s">
        <v>178</v>
      </c>
      <c r="C435" s="276">
        <v>576.6</v>
      </c>
      <c r="D435" s="278">
        <v>575.36666666666667</v>
      </c>
      <c r="E435" s="278">
        <v>572.23333333333335</v>
      </c>
      <c r="F435" s="278">
        <v>567.86666666666667</v>
      </c>
      <c r="G435" s="278">
        <v>564.73333333333335</v>
      </c>
      <c r="H435" s="278">
        <v>579.73333333333335</v>
      </c>
      <c r="I435" s="278">
        <v>582.86666666666679</v>
      </c>
      <c r="J435" s="278">
        <v>587.23333333333335</v>
      </c>
      <c r="K435" s="276">
        <v>578.5</v>
      </c>
      <c r="L435" s="276">
        <v>571</v>
      </c>
      <c r="M435" s="276">
        <v>51.354990000000001</v>
      </c>
    </row>
    <row r="436" spans="1:13">
      <c r="A436" s="267">
        <v>429</v>
      </c>
      <c r="B436" s="276" t="s">
        <v>531</v>
      </c>
      <c r="C436" s="276">
        <v>320.25</v>
      </c>
      <c r="D436" s="278">
        <v>323.23333333333335</v>
      </c>
      <c r="E436" s="278">
        <v>314.81666666666672</v>
      </c>
      <c r="F436" s="278">
        <v>309.38333333333338</v>
      </c>
      <c r="G436" s="278">
        <v>300.96666666666675</v>
      </c>
      <c r="H436" s="278">
        <v>328.66666666666669</v>
      </c>
      <c r="I436" s="278">
        <v>337.08333333333331</v>
      </c>
      <c r="J436" s="278">
        <v>342.51666666666665</v>
      </c>
      <c r="K436" s="276">
        <v>331.65</v>
      </c>
      <c r="L436" s="276">
        <v>317.8</v>
      </c>
      <c r="M436" s="276">
        <v>8.8657000000000004</v>
      </c>
    </row>
    <row r="437" spans="1:13">
      <c r="A437" s="267">
        <v>430</v>
      </c>
      <c r="B437" s="276" t="s">
        <v>179</v>
      </c>
      <c r="C437" s="276">
        <v>506.15</v>
      </c>
      <c r="D437" s="278">
        <v>503.95</v>
      </c>
      <c r="E437" s="278">
        <v>498.5</v>
      </c>
      <c r="F437" s="278">
        <v>490.85</v>
      </c>
      <c r="G437" s="278">
        <v>485.40000000000003</v>
      </c>
      <c r="H437" s="278">
        <v>511.59999999999997</v>
      </c>
      <c r="I437" s="278">
        <v>517.04999999999995</v>
      </c>
      <c r="J437" s="278">
        <v>524.69999999999993</v>
      </c>
      <c r="K437" s="276">
        <v>509.4</v>
      </c>
      <c r="L437" s="276">
        <v>496.3</v>
      </c>
      <c r="M437" s="276">
        <v>31.98584</v>
      </c>
    </row>
    <row r="438" spans="1:13">
      <c r="A438" s="267">
        <v>431</v>
      </c>
      <c r="B438" s="276" t="s">
        <v>532</v>
      </c>
      <c r="C438" s="276">
        <v>203.6</v>
      </c>
      <c r="D438" s="278">
        <v>203.5</v>
      </c>
      <c r="E438" s="278">
        <v>200.1</v>
      </c>
      <c r="F438" s="278">
        <v>196.6</v>
      </c>
      <c r="G438" s="278">
        <v>193.2</v>
      </c>
      <c r="H438" s="278">
        <v>207</v>
      </c>
      <c r="I438" s="278">
        <v>210.39999999999998</v>
      </c>
      <c r="J438" s="278">
        <v>213.9</v>
      </c>
      <c r="K438" s="276">
        <v>206.9</v>
      </c>
      <c r="L438" s="276">
        <v>200</v>
      </c>
      <c r="M438" s="276">
        <v>1.21546</v>
      </c>
    </row>
    <row r="439" spans="1:13">
      <c r="A439" s="267">
        <v>432</v>
      </c>
      <c r="B439" s="276" t="s">
        <v>533</v>
      </c>
      <c r="C439" s="276">
        <v>1723.1</v>
      </c>
      <c r="D439" s="278">
        <v>1720.8833333333332</v>
      </c>
      <c r="E439" s="278">
        <v>1702.7666666666664</v>
      </c>
      <c r="F439" s="278">
        <v>1682.4333333333332</v>
      </c>
      <c r="G439" s="278">
        <v>1664.3166666666664</v>
      </c>
      <c r="H439" s="278">
        <v>1741.2166666666665</v>
      </c>
      <c r="I439" s="278">
        <v>1759.3333333333333</v>
      </c>
      <c r="J439" s="278">
        <v>1779.6666666666665</v>
      </c>
      <c r="K439" s="276">
        <v>1739</v>
      </c>
      <c r="L439" s="276">
        <v>1700.55</v>
      </c>
      <c r="M439" s="276">
        <v>0.64812999999999998</v>
      </c>
    </row>
    <row r="440" spans="1:13">
      <c r="A440" s="267">
        <v>433</v>
      </c>
      <c r="B440" s="276" t="s">
        <v>534</v>
      </c>
      <c r="C440" s="276">
        <v>4.4000000000000004</v>
      </c>
      <c r="D440" s="278">
        <v>4.4000000000000004</v>
      </c>
      <c r="E440" s="278">
        <v>4.4000000000000004</v>
      </c>
      <c r="F440" s="278">
        <v>4.4000000000000004</v>
      </c>
      <c r="G440" s="278">
        <v>4.4000000000000004</v>
      </c>
      <c r="H440" s="278">
        <v>4.4000000000000004</v>
      </c>
      <c r="I440" s="278">
        <v>4.4000000000000004</v>
      </c>
      <c r="J440" s="278">
        <v>4.4000000000000004</v>
      </c>
      <c r="K440" s="276">
        <v>4.4000000000000004</v>
      </c>
      <c r="L440" s="276">
        <v>4.4000000000000004</v>
      </c>
      <c r="M440" s="276">
        <v>77.41583</v>
      </c>
    </row>
    <row r="441" spans="1:13">
      <c r="A441" s="267">
        <v>434</v>
      </c>
      <c r="B441" s="276" t="s">
        <v>535</v>
      </c>
      <c r="C441" s="276">
        <v>135.6</v>
      </c>
      <c r="D441" s="278">
        <v>134.20000000000002</v>
      </c>
      <c r="E441" s="278">
        <v>131.90000000000003</v>
      </c>
      <c r="F441" s="278">
        <v>128.20000000000002</v>
      </c>
      <c r="G441" s="278">
        <v>125.90000000000003</v>
      </c>
      <c r="H441" s="278">
        <v>137.90000000000003</v>
      </c>
      <c r="I441" s="278">
        <v>140.20000000000005</v>
      </c>
      <c r="J441" s="278">
        <v>143.90000000000003</v>
      </c>
      <c r="K441" s="276">
        <v>136.5</v>
      </c>
      <c r="L441" s="276">
        <v>130.5</v>
      </c>
      <c r="M441" s="276">
        <v>1.58958</v>
      </c>
    </row>
    <row r="442" spans="1:13">
      <c r="A442" s="267">
        <v>435</v>
      </c>
      <c r="B442" s="276" t="s">
        <v>2593</v>
      </c>
      <c r="C442" s="276">
        <v>269.25</v>
      </c>
      <c r="D442" s="278">
        <v>268.33333333333331</v>
      </c>
      <c r="E442" s="278">
        <v>257.41666666666663</v>
      </c>
      <c r="F442" s="278">
        <v>245.58333333333331</v>
      </c>
      <c r="G442" s="278">
        <v>234.66666666666663</v>
      </c>
      <c r="H442" s="278">
        <v>280.16666666666663</v>
      </c>
      <c r="I442" s="278">
        <v>291.08333333333326</v>
      </c>
      <c r="J442" s="278">
        <v>302.91666666666663</v>
      </c>
      <c r="K442" s="276">
        <v>279.25</v>
      </c>
      <c r="L442" s="276">
        <v>256.5</v>
      </c>
      <c r="M442" s="276">
        <v>6.4841800000000003</v>
      </c>
    </row>
    <row r="443" spans="1:13">
      <c r="A443" s="267">
        <v>436</v>
      </c>
      <c r="B443" s="276" t="s">
        <v>536</v>
      </c>
      <c r="C443" s="276">
        <v>930.15</v>
      </c>
      <c r="D443" s="278">
        <v>931.05000000000007</v>
      </c>
      <c r="E443" s="278">
        <v>924.10000000000014</v>
      </c>
      <c r="F443" s="278">
        <v>918.05000000000007</v>
      </c>
      <c r="G443" s="278">
        <v>911.10000000000014</v>
      </c>
      <c r="H443" s="278">
        <v>937.10000000000014</v>
      </c>
      <c r="I443" s="278">
        <v>944.05000000000018</v>
      </c>
      <c r="J443" s="278">
        <v>950.10000000000014</v>
      </c>
      <c r="K443" s="276">
        <v>938</v>
      </c>
      <c r="L443" s="276">
        <v>925</v>
      </c>
      <c r="M443" s="276">
        <v>0.85089999999999999</v>
      </c>
    </row>
    <row r="444" spans="1:13">
      <c r="A444" s="267">
        <v>437</v>
      </c>
      <c r="B444" s="276" t="s">
        <v>282</v>
      </c>
      <c r="C444" s="276">
        <v>616.75</v>
      </c>
      <c r="D444" s="278">
        <v>619.9</v>
      </c>
      <c r="E444" s="278">
        <v>605.79999999999995</v>
      </c>
      <c r="F444" s="278">
        <v>594.85</v>
      </c>
      <c r="G444" s="278">
        <v>580.75</v>
      </c>
      <c r="H444" s="278">
        <v>630.84999999999991</v>
      </c>
      <c r="I444" s="278">
        <v>644.95000000000005</v>
      </c>
      <c r="J444" s="278">
        <v>655.89999999999986</v>
      </c>
      <c r="K444" s="276">
        <v>634</v>
      </c>
      <c r="L444" s="276">
        <v>608.95000000000005</v>
      </c>
      <c r="M444" s="276">
        <v>14.393549999999999</v>
      </c>
    </row>
    <row r="445" spans="1:13">
      <c r="A445" s="267">
        <v>438</v>
      </c>
      <c r="B445" s="276" t="s">
        <v>542</v>
      </c>
      <c r="C445" s="276">
        <v>49.6</v>
      </c>
      <c r="D445" s="278">
        <v>48.966666666666669</v>
      </c>
      <c r="E445" s="278">
        <v>46.083333333333336</v>
      </c>
      <c r="F445" s="278">
        <v>42.56666666666667</v>
      </c>
      <c r="G445" s="278">
        <v>39.683333333333337</v>
      </c>
      <c r="H445" s="278">
        <v>52.483333333333334</v>
      </c>
      <c r="I445" s="278">
        <v>55.36666666666666</v>
      </c>
      <c r="J445" s="278">
        <v>58.883333333333333</v>
      </c>
      <c r="K445" s="276">
        <v>51.85</v>
      </c>
      <c r="L445" s="276">
        <v>45.45</v>
      </c>
      <c r="M445" s="276">
        <v>148.72233</v>
      </c>
    </row>
    <row r="446" spans="1:13">
      <c r="A446" s="267">
        <v>439</v>
      </c>
      <c r="B446" s="276" t="s">
        <v>2608</v>
      </c>
      <c r="C446" s="276">
        <v>11293.7</v>
      </c>
      <c r="D446" s="278">
        <v>11308.566666666666</v>
      </c>
      <c r="E446" s="278">
        <v>11217.133333333331</v>
      </c>
      <c r="F446" s="278">
        <v>11140.566666666666</v>
      </c>
      <c r="G446" s="278">
        <v>11049.133333333331</v>
      </c>
      <c r="H446" s="278">
        <v>11385.133333333331</v>
      </c>
      <c r="I446" s="278">
        <v>11476.566666666666</v>
      </c>
      <c r="J446" s="278">
        <v>11553.133333333331</v>
      </c>
      <c r="K446" s="276">
        <v>11400</v>
      </c>
      <c r="L446" s="276">
        <v>11232</v>
      </c>
      <c r="M446" s="276">
        <v>6.6100000000000004E-3</v>
      </c>
    </row>
    <row r="447" spans="1:13">
      <c r="A447" s="267">
        <v>440</v>
      </c>
      <c r="B447" s="276" t="s">
        <v>2613</v>
      </c>
      <c r="C447" s="276">
        <v>1048.8499999999999</v>
      </c>
      <c r="D447" s="278">
        <v>1046.4666666666665</v>
      </c>
      <c r="E447" s="278">
        <v>1034.883333333333</v>
      </c>
      <c r="F447" s="278">
        <v>1020.9166666666665</v>
      </c>
      <c r="G447" s="278">
        <v>1009.333333333333</v>
      </c>
      <c r="H447" s="278">
        <v>1060.4333333333329</v>
      </c>
      <c r="I447" s="278">
        <v>1072.0166666666664</v>
      </c>
      <c r="J447" s="278">
        <v>1085.9833333333329</v>
      </c>
      <c r="K447" s="276">
        <v>1058.05</v>
      </c>
      <c r="L447" s="276">
        <v>1032.5</v>
      </c>
      <c r="M447" s="276">
        <v>0.72987000000000002</v>
      </c>
    </row>
    <row r="448" spans="1:13">
      <c r="A448" s="267">
        <v>441</v>
      </c>
      <c r="B448" s="276" t="s">
        <v>3464</v>
      </c>
      <c r="C448" s="276">
        <v>583.6</v>
      </c>
      <c r="D448" s="278">
        <v>580.83333333333337</v>
      </c>
      <c r="E448" s="278">
        <v>576.4666666666667</v>
      </c>
      <c r="F448" s="278">
        <v>569.33333333333337</v>
      </c>
      <c r="G448" s="278">
        <v>564.9666666666667</v>
      </c>
      <c r="H448" s="278">
        <v>587.9666666666667</v>
      </c>
      <c r="I448" s="278">
        <v>592.33333333333326</v>
      </c>
      <c r="J448" s="278">
        <v>599.4666666666667</v>
      </c>
      <c r="K448" s="276">
        <v>585.20000000000005</v>
      </c>
      <c r="L448" s="276">
        <v>573.70000000000005</v>
      </c>
      <c r="M448" s="276">
        <v>36.869700000000002</v>
      </c>
    </row>
    <row r="449" spans="1:13">
      <c r="A449" s="267">
        <v>442</v>
      </c>
      <c r="B449" s="276" t="s">
        <v>182</v>
      </c>
      <c r="C449" s="276">
        <v>1649.2</v>
      </c>
      <c r="D449" s="278">
        <v>1649.2166666666665</v>
      </c>
      <c r="E449" s="278">
        <v>1640.4833333333329</v>
      </c>
      <c r="F449" s="278">
        <v>1631.7666666666664</v>
      </c>
      <c r="G449" s="278">
        <v>1623.0333333333328</v>
      </c>
      <c r="H449" s="278">
        <v>1657.9333333333329</v>
      </c>
      <c r="I449" s="278">
        <v>1666.6666666666665</v>
      </c>
      <c r="J449" s="278">
        <v>1675.383333333333</v>
      </c>
      <c r="K449" s="276">
        <v>1657.95</v>
      </c>
      <c r="L449" s="276">
        <v>1640.5</v>
      </c>
      <c r="M449" s="276">
        <v>1.9792099999999999</v>
      </c>
    </row>
    <row r="450" spans="1:13">
      <c r="A450" s="267">
        <v>443</v>
      </c>
      <c r="B450" s="276" t="s">
        <v>543</v>
      </c>
      <c r="C450" s="276">
        <v>1022.7</v>
      </c>
      <c r="D450" s="278">
        <v>1027.7833333333335</v>
      </c>
      <c r="E450" s="278">
        <v>1012.4666666666672</v>
      </c>
      <c r="F450" s="278">
        <v>1002.2333333333336</v>
      </c>
      <c r="G450" s="278">
        <v>986.9166666666672</v>
      </c>
      <c r="H450" s="278">
        <v>1038.0166666666671</v>
      </c>
      <c r="I450" s="278">
        <v>1053.3333333333333</v>
      </c>
      <c r="J450" s="278">
        <v>1063.5666666666671</v>
      </c>
      <c r="K450" s="276">
        <v>1043.0999999999999</v>
      </c>
      <c r="L450" s="276">
        <v>1017.55</v>
      </c>
      <c r="M450" s="276">
        <v>0.28447</v>
      </c>
    </row>
    <row r="451" spans="1:13">
      <c r="A451" s="267">
        <v>444</v>
      </c>
      <c r="B451" s="276" t="s">
        <v>183</v>
      </c>
      <c r="C451" s="276">
        <v>182.55</v>
      </c>
      <c r="D451" s="278">
        <v>182.15</v>
      </c>
      <c r="E451" s="278">
        <v>180.5</v>
      </c>
      <c r="F451" s="278">
        <v>178.45</v>
      </c>
      <c r="G451" s="278">
        <v>176.79999999999998</v>
      </c>
      <c r="H451" s="278">
        <v>184.20000000000002</v>
      </c>
      <c r="I451" s="278">
        <v>185.85000000000005</v>
      </c>
      <c r="J451" s="278">
        <v>187.90000000000003</v>
      </c>
      <c r="K451" s="276">
        <v>183.8</v>
      </c>
      <c r="L451" s="276">
        <v>180.1</v>
      </c>
      <c r="M451" s="276">
        <v>512.59393999999998</v>
      </c>
    </row>
    <row r="452" spans="1:13">
      <c r="A452" s="267">
        <v>445</v>
      </c>
      <c r="B452" s="276" t="s">
        <v>184</v>
      </c>
      <c r="C452" s="276">
        <v>76.05</v>
      </c>
      <c r="D452" s="278">
        <v>76.283333333333331</v>
      </c>
      <c r="E452" s="278">
        <v>75.36666666666666</v>
      </c>
      <c r="F452" s="278">
        <v>74.683333333333323</v>
      </c>
      <c r="G452" s="278">
        <v>73.766666666666652</v>
      </c>
      <c r="H452" s="278">
        <v>76.966666666666669</v>
      </c>
      <c r="I452" s="278">
        <v>77.883333333333354</v>
      </c>
      <c r="J452" s="278">
        <v>78.566666666666677</v>
      </c>
      <c r="K452" s="276">
        <v>77.2</v>
      </c>
      <c r="L452" s="276">
        <v>75.599999999999994</v>
      </c>
      <c r="M452" s="276">
        <v>42.958410000000001</v>
      </c>
    </row>
    <row r="453" spans="1:13">
      <c r="A453" s="267">
        <v>446</v>
      </c>
      <c r="B453" s="276" t="s">
        <v>185</v>
      </c>
      <c r="C453" s="276">
        <v>76.150000000000006</v>
      </c>
      <c r="D453" s="278">
        <v>75.750000000000014</v>
      </c>
      <c r="E453" s="278">
        <v>75.050000000000026</v>
      </c>
      <c r="F453" s="278">
        <v>73.950000000000017</v>
      </c>
      <c r="G453" s="278">
        <v>73.250000000000028</v>
      </c>
      <c r="H453" s="278">
        <v>76.850000000000023</v>
      </c>
      <c r="I453" s="278">
        <v>77.550000000000011</v>
      </c>
      <c r="J453" s="278">
        <v>78.65000000000002</v>
      </c>
      <c r="K453" s="276">
        <v>76.45</v>
      </c>
      <c r="L453" s="276">
        <v>74.650000000000006</v>
      </c>
      <c r="M453" s="276">
        <v>365.95157999999998</v>
      </c>
    </row>
    <row r="454" spans="1:13">
      <c r="A454" s="267">
        <v>447</v>
      </c>
      <c r="B454" s="276" t="s">
        <v>186</v>
      </c>
      <c r="C454" s="276">
        <v>643.4</v>
      </c>
      <c r="D454" s="278">
        <v>643.68333333333328</v>
      </c>
      <c r="E454" s="278">
        <v>637.91666666666652</v>
      </c>
      <c r="F454" s="278">
        <v>632.43333333333328</v>
      </c>
      <c r="G454" s="278">
        <v>626.66666666666652</v>
      </c>
      <c r="H454" s="278">
        <v>649.16666666666652</v>
      </c>
      <c r="I454" s="278">
        <v>654.93333333333317</v>
      </c>
      <c r="J454" s="278">
        <v>660.41666666666652</v>
      </c>
      <c r="K454" s="276">
        <v>649.45000000000005</v>
      </c>
      <c r="L454" s="276">
        <v>638.20000000000005</v>
      </c>
      <c r="M454" s="276">
        <v>160.40255999999999</v>
      </c>
    </row>
    <row r="455" spans="1:13">
      <c r="A455" s="267">
        <v>448</v>
      </c>
      <c r="B455" s="276" t="s">
        <v>2624</v>
      </c>
      <c r="C455" s="276">
        <v>39.799999999999997</v>
      </c>
      <c r="D455" s="278">
        <v>39.716666666666661</v>
      </c>
      <c r="E455" s="278">
        <v>39.283333333333324</v>
      </c>
      <c r="F455" s="278">
        <v>38.766666666666666</v>
      </c>
      <c r="G455" s="278">
        <v>38.333333333333329</v>
      </c>
      <c r="H455" s="278">
        <v>40.23333333333332</v>
      </c>
      <c r="I455" s="278">
        <v>40.666666666666657</v>
      </c>
      <c r="J455" s="278">
        <v>41.183333333333316</v>
      </c>
      <c r="K455" s="276">
        <v>40.15</v>
      </c>
      <c r="L455" s="276">
        <v>39.200000000000003</v>
      </c>
      <c r="M455" s="276">
        <v>42.136060000000001</v>
      </c>
    </row>
    <row r="456" spans="1:13">
      <c r="A456" s="267">
        <v>449</v>
      </c>
      <c r="B456" s="276" t="s">
        <v>537</v>
      </c>
      <c r="C456" s="276">
        <v>900.15</v>
      </c>
      <c r="D456" s="278">
        <v>892.08333333333337</v>
      </c>
      <c r="E456" s="278">
        <v>878.16666666666674</v>
      </c>
      <c r="F456" s="278">
        <v>856.18333333333339</v>
      </c>
      <c r="G456" s="278">
        <v>842.26666666666677</v>
      </c>
      <c r="H456" s="278">
        <v>914.06666666666672</v>
      </c>
      <c r="I456" s="278">
        <v>927.98333333333346</v>
      </c>
      <c r="J456" s="278">
        <v>949.9666666666667</v>
      </c>
      <c r="K456" s="276">
        <v>906</v>
      </c>
      <c r="L456" s="276">
        <v>870.1</v>
      </c>
      <c r="M456" s="276">
        <v>0.15018999999999999</v>
      </c>
    </row>
    <row r="457" spans="1:13">
      <c r="A457" s="267">
        <v>450</v>
      </c>
      <c r="B457" s="276" t="s">
        <v>538</v>
      </c>
      <c r="C457" s="276">
        <v>471.7</v>
      </c>
      <c r="D457" s="278">
        <v>463.48333333333335</v>
      </c>
      <c r="E457" s="278">
        <v>430.26666666666671</v>
      </c>
      <c r="F457" s="278">
        <v>388.83333333333337</v>
      </c>
      <c r="G457" s="278">
        <v>355.61666666666673</v>
      </c>
      <c r="H457" s="278">
        <v>504.91666666666669</v>
      </c>
      <c r="I457" s="278">
        <v>538.13333333333344</v>
      </c>
      <c r="J457" s="278">
        <v>579.56666666666661</v>
      </c>
      <c r="K457" s="276">
        <v>496.7</v>
      </c>
      <c r="L457" s="276">
        <v>422.05</v>
      </c>
      <c r="M457" s="276">
        <v>3.8906999999999998</v>
      </c>
    </row>
    <row r="458" spans="1:13">
      <c r="A458" s="267">
        <v>451</v>
      </c>
      <c r="B458" s="276" t="s">
        <v>187</v>
      </c>
      <c r="C458" s="276">
        <v>2814.2</v>
      </c>
      <c r="D458" s="278">
        <v>2798.15</v>
      </c>
      <c r="E458" s="278">
        <v>2776.5</v>
      </c>
      <c r="F458" s="278">
        <v>2738.7999999999997</v>
      </c>
      <c r="G458" s="278">
        <v>2717.1499999999996</v>
      </c>
      <c r="H458" s="278">
        <v>2835.8500000000004</v>
      </c>
      <c r="I458" s="278">
        <v>2857.5000000000009</v>
      </c>
      <c r="J458" s="278">
        <v>2895.2000000000007</v>
      </c>
      <c r="K458" s="276">
        <v>2819.8</v>
      </c>
      <c r="L458" s="276">
        <v>2760.45</v>
      </c>
      <c r="M458" s="276">
        <v>25.651489999999999</v>
      </c>
    </row>
    <row r="459" spans="1:13">
      <c r="A459" s="267">
        <v>452</v>
      </c>
      <c r="B459" s="276" t="s">
        <v>544</v>
      </c>
      <c r="C459" s="276">
        <v>2611.1</v>
      </c>
      <c r="D459" s="278">
        <v>2624.65</v>
      </c>
      <c r="E459" s="278">
        <v>2591.4500000000003</v>
      </c>
      <c r="F459" s="278">
        <v>2571.8000000000002</v>
      </c>
      <c r="G459" s="278">
        <v>2538.6000000000004</v>
      </c>
      <c r="H459" s="278">
        <v>2644.3</v>
      </c>
      <c r="I459" s="278">
        <v>2677.5</v>
      </c>
      <c r="J459" s="278">
        <v>2697.15</v>
      </c>
      <c r="K459" s="276">
        <v>2657.85</v>
      </c>
      <c r="L459" s="276">
        <v>2605</v>
      </c>
      <c r="M459" s="276">
        <v>0.10082000000000001</v>
      </c>
    </row>
    <row r="460" spans="1:13">
      <c r="A460" s="267">
        <v>453</v>
      </c>
      <c r="B460" s="276" t="s">
        <v>188</v>
      </c>
      <c r="C460" s="276">
        <v>921.55</v>
      </c>
      <c r="D460" s="278">
        <v>924.51666666666677</v>
      </c>
      <c r="E460" s="278">
        <v>914.03333333333353</v>
      </c>
      <c r="F460" s="278">
        <v>906.51666666666677</v>
      </c>
      <c r="G460" s="278">
        <v>896.03333333333353</v>
      </c>
      <c r="H460" s="278">
        <v>932.03333333333353</v>
      </c>
      <c r="I460" s="278">
        <v>942.51666666666688</v>
      </c>
      <c r="J460" s="278">
        <v>950.03333333333353</v>
      </c>
      <c r="K460" s="276">
        <v>935</v>
      </c>
      <c r="L460" s="276">
        <v>917</v>
      </c>
      <c r="M460" s="276">
        <v>27.993939999999998</v>
      </c>
    </row>
    <row r="461" spans="1:13">
      <c r="A461" s="267">
        <v>454</v>
      </c>
      <c r="B461" s="276" t="s">
        <v>546</v>
      </c>
      <c r="C461" s="276">
        <v>894.85</v>
      </c>
      <c r="D461" s="278">
        <v>892.38333333333321</v>
      </c>
      <c r="E461" s="278">
        <v>885.76666666666642</v>
      </c>
      <c r="F461" s="278">
        <v>876.68333333333317</v>
      </c>
      <c r="G461" s="278">
        <v>870.06666666666638</v>
      </c>
      <c r="H461" s="278">
        <v>901.46666666666647</v>
      </c>
      <c r="I461" s="278">
        <v>908.08333333333326</v>
      </c>
      <c r="J461" s="278">
        <v>917.16666666666652</v>
      </c>
      <c r="K461" s="276">
        <v>899</v>
      </c>
      <c r="L461" s="276">
        <v>883.3</v>
      </c>
      <c r="M461" s="276">
        <v>0.86721000000000004</v>
      </c>
    </row>
    <row r="462" spans="1:13">
      <c r="A462" s="267">
        <v>455</v>
      </c>
      <c r="B462" s="276" t="s">
        <v>547</v>
      </c>
      <c r="C462" s="276">
        <v>988.65</v>
      </c>
      <c r="D462" s="278">
        <v>998.55000000000007</v>
      </c>
      <c r="E462" s="278">
        <v>973.20000000000016</v>
      </c>
      <c r="F462" s="278">
        <v>957.75000000000011</v>
      </c>
      <c r="G462" s="278">
        <v>932.4000000000002</v>
      </c>
      <c r="H462" s="278">
        <v>1014.0000000000001</v>
      </c>
      <c r="I462" s="278">
        <v>1039.3499999999999</v>
      </c>
      <c r="J462" s="278">
        <v>1054.8000000000002</v>
      </c>
      <c r="K462" s="276">
        <v>1023.9</v>
      </c>
      <c r="L462" s="276">
        <v>983.1</v>
      </c>
      <c r="M462" s="276">
        <v>1.37094</v>
      </c>
    </row>
    <row r="463" spans="1:13">
      <c r="A463" s="267">
        <v>456</v>
      </c>
      <c r="B463" s="276" t="s">
        <v>552</v>
      </c>
      <c r="C463" s="276">
        <v>825.5</v>
      </c>
      <c r="D463" s="278">
        <v>826.06666666666661</v>
      </c>
      <c r="E463" s="278">
        <v>814.43333333333317</v>
      </c>
      <c r="F463" s="278">
        <v>803.36666666666656</v>
      </c>
      <c r="G463" s="278">
        <v>791.73333333333312</v>
      </c>
      <c r="H463" s="278">
        <v>837.13333333333321</v>
      </c>
      <c r="I463" s="278">
        <v>848.76666666666665</v>
      </c>
      <c r="J463" s="278">
        <v>859.83333333333326</v>
      </c>
      <c r="K463" s="276">
        <v>837.7</v>
      </c>
      <c r="L463" s="276">
        <v>815</v>
      </c>
      <c r="M463" s="276">
        <v>0.59050000000000002</v>
      </c>
    </row>
    <row r="464" spans="1:13">
      <c r="A464" s="267">
        <v>457</v>
      </c>
      <c r="B464" s="276" t="s">
        <v>548</v>
      </c>
      <c r="C464" s="276">
        <v>48.2</v>
      </c>
      <c r="D464" s="278">
        <v>48.116666666666667</v>
      </c>
      <c r="E464" s="278">
        <v>47.433333333333337</v>
      </c>
      <c r="F464" s="278">
        <v>46.666666666666671</v>
      </c>
      <c r="G464" s="278">
        <v>45.983333333333341</v>
      </c>
      <c r="H464" s="278">
        <v>48.883333333333333</v>
      </c>
      <c r="I464" s="278">
        <v>49.566666666666656</v>
      </c>
      <c r="J464" s="278">
        <v>50.333333333333329</v>
      </c>
      <c r="K464" s="276">
        <v>48.8</v>
      </c>
      <c r="L464" s="276">
        <v>47.35</v>
      </c>
      <c r="M464" s="276">
        <v>4.9665999999999997</v>
      </c>
    </row>
    <row r="465" spans="1:13">
      <c r="A465" s="267">
        <v>458</v>
      </c>
      <c r="B465" s="276" t="s">
        <v>549</v>
      </c>
      <c r="C465" s="276">
        <v>1094.45</v>
      </c>
      <c r="D465" s="278">
        <v>1095.1499999999999</v>
      </c>
      <c r="E465" s="278">
        <v>1083.2999999999997</v>
      </c>
      <c r="F465" s="278">
        <v>1072.1499999999999</v>
      </c>
      <c r="G465" s="278">
        <v>1060.2999999999997</v>
      </c>
      <c r="H465" s="278">
        <v>1106.2999999999997</v>
      </c>
      <c r="I465" s="278">
        <v>1118.1499999999996</v>
      </c>
      <c r="J465" s="278">
        <v>1129.2999999999997</v>
      </c>
      <c r="K465" s="276">
        <v>1107</v>
      </c>
      <c r="L465" s="276">
        <v>1084</v>
      </c>
      <c r="M465" s="276">
        <v>0.20130000000000001</v>
      </c>
    </row>
    <row r="466" spans="1:13">
      <c r="A466" s="267">
        <v>459</v>
      </c>
      <c r="B466" s="276" t="s">
        <v>189</v>
      </c>
      <c r="C466" s="276">
        <v>1504.45</v>
      </c>
      <c r="D466" s="278">
        <v>1494.55</v>
      </c>
      <c r="E466" s="278">
        <v>1479.1</v>
      </c>
      <c r="F466" s="278">
        <v>1453.75</v>
      </c>
      <c r="G466" s="278">
        <v>1438.3</v>
      </c>
      <c r="H466" s="278">
        <v>1519.8999999999999</v>
      </c>
      <c r="I466" s="278">
        <v>1535.3500000000001</v>
      </c>
      <c r="J466" s="278">
        <v>1560.6999999999998</v>
      </c>
      <c r="K466" s="276">
        <v>1510</v>
      </c>
      <c r="L466" s="276">
        <v>1469.2</v>
      </c>
      <c r="M466" s="276">
        <v>26.389880000000002</v>
      </c>
    </row>
    <row r="467" spans="1:13">
      <c r="A467" s="267">
        <v>460</v>
      </c>
      <c r="B467" s="244" t="s">
        <v>190</v>
      </c>
      <c r="C467" s="276">
        <v>2788.95</v>
      </c>
      <c r="D467" s="278">
        <v>2772.15</v>
      </c>
      <c r="E467" s="278">
        <v>2742.3</v>
      </c>
      <c r="F467" s="278">
        <v>2695.65</v>
      </c>
      <c r="G467" s="278">
        <v>2665.8</v>
      </c>
      <c r="H467" s="278">
        <v>2818.8</v>
      </c>
      <c r="I467" s="278">
        <v>2848.6499999999996</v>
      </c>
      <c r="J467" s="278">
        <v>2895.3</v>
      </c>
      <c r="K467" s="276">
        <v>2802</v>
      </c>
      <c r="L467" s="276">
        <v>2725.5</v>
      </c>
      <c r="M467" s="276">
        <v>5.6954599999999997</v>
      </c>
    </row>
    <row r="468" spans="1:13">
      <c r="A468" s="267">
        <v>461</v>
      </c>
      <c r="B468" s="244" t="s">
        <v>191</v>
      </c>
      <c r="C468" s="276">
        <v>330.75</v>
      </c>
      <c r="D468" s="278">
        <v>331.9</v>
      </c>
      <c r="E468" s="278">
        <v>328.49999999999994</v>
      </c>
      <c r="F468" s="278">
        <v>326.24999999999994</v>
      </c>
      <c r="G468" s="278">
        <v>322.84999999999991</v>
      </c>
      <c r="H468" s="278">
        <v>334.15</v>
      </c>
      <c r="I468" s="278">
        <v>337.55000000000007</v>
      </c>
      <c r="J468" s="278">
        <v>339.8</v>
      </c>
      <c r="K468" s="276">
        <v>335.3</v>
      </c>
      <c r="L468" s="276">
        <v>329.65</v>
      </c>
      <c r="M468" s="276">
        <v>12.48807</v>
      </c>
    </row>
    <row r="469" spans="1:13">
      <c r="A469" s="267">
        <v>462</v>
      </c>
      <c r="B469" s="244" t="s">
        <v>550</v>
      </c>
      <c r="C469" s="276">
        <v>716.2</v>
      </c>
      <c r="D469" s="278">
        <v>715.4</v>
      </c>
      <c r="E469" s="278">
        <v>706.8</v>
      </c>
      <c r="F469" s="278">
        <v>697.4</v>
      </c>
      <c r="G469" s="278">
        <v>688.8</v>
      </c>
      <c r="H469" s="278">
        <v>724.8</v>
      </c>
      <c r="I469" s="278">
        <v>733.40000000000009</v>
      </c>
      <c r="J469" s="278">
        <v>742.8</v>
      </c>
      <c r="K469" s="276">
        <v>724</v>
      </c>
      <c r="L469" s="276">
        <v>706</v>
      </c>
      <c r="M469" s="276">
        <v>14.105919999999999</v>
      </c>
    </row>
    <row r="470" spans="1:13">
      <c r="A470" s="267">
        <v>463</v>
      </c>
      <c r="B470" s="244" t="s">
        <v>551</v>
      </c>
      <c r="C470" s="276">
        <v>9.8000000000000007</v>
      </c>
      <c r="D470" s="278">
        <v>9.85</v>
      </c>
      <c r="E470" s="278">
        <v>9.6999999999999993</v>
      </c>
      <c r="F470" s="278">
        <v>9.6</v>
      </c>
      <c r="G470" s="278">
        <v>9.4499999999999993</v>
      </c>
      <c r="H470" s="278">
        <v>9.9499999999999993</v>
      </c>
      <c r="I470" s="278">
        <v>10.100000000000001</v>
      </c>
      <c r="J470" s="278">
        <v>10.199999999999999</v>
      </c>
      <c r="K470" s="276">
        <v>10</v>
      </c>
      <c r="L470" s="276">
        <v>9.75</v>
      </c>
      <c r="M470" s="276">
        <v>79.625150000000005</v>
      </c>
    </row>
    <row r="471" spans="1:13">
      <c r="A471" s="267">
        <v>464</v>
      </c>
      <c r="B471" s="244" t="s">
        <v>539</v>
      </c>
      <c r="C471" s="276">
        <v>5765.05</v>
      </c>
      <c r="D471" s="278">
        <v>5743.6833333333334</v>
      </c>
      <c r="E471" s="278">
        <v>5697.3666666666668</v>
      </c>
      <c r="F471" s="278">
        <v>5629.6833333333334</v>
      </c>
      <c r="G471" s="278">
        <v>5583.3666666666668</v>
      </c>
      <c r="H471" s="278">
        <v>5811.3666666666668</v>
      </c>
      <c r="I471" s="278">
        <v>5857.6833333333343</v>
      </c>
      <c r="J471" s="278">
        <v>5925.3666666666668</v>
      </c>
      <c r="K471" s="276">
        <v>5790</v>
      </c>
      <c r="L471" s="276">
        <v>5676</v>
      </c>
      <c r="M471" s="276">
        <v>4.5539999999999997E-2</v>
      </c>
    </row>
    <row r="472" spans="1:13">
      <c r="A472" s="267">
        <v>465</v>
      </c>
      <c r="B472" s="244" t="s">
        <v>541</v>
      </c>
      <c r="C472" s="276">
        <v>33.049999999999997</v>
      </c>
      <c r="D472" s="278">
        <v>32.549999999999997</v>
      </c>
      <c r="E472" s="278">
        <v>31.799999999999997</v>
      </c>
      <c r="F472" s="278">
        <v>30.55</v>
      </c>
      <c r="G472" s="278">
        <v>29.8</v>
      </c>
      <c r="H472" s="278">
        <v>33.799999999999997</v>
      </c>
      <c r="I472" s="278">
        <v>34.549999999999997</v>
      </c>
      <c r="J472" s="278">
        <v>35.79999999999999</v>
      </c>
      <c r="K472" s="276">
        <v>33.299999999999997</v>
      </c>
      <c r="L472" s="276">
        <v>31.3</v>
      </c>
      <c r="M472" s="276">
        <v>217.29617999999999</v>
      </c>
    </row>
    <row r="473" spans="1:13">
      <c r="A473" s="267">
        <v>466</v>
      </c>
      <c r="B473" s="244" t="s">
        <v>192</v>
      </c>
      <c r="C473" s="276">
        <v>494.3</v>
      </c>
      <c r="D473" s="278">
        <v>491.56666666666666</v>
      </c>
      <c r="E473" s="278">
        <v>487.7833333333333</v>
      </c>
      <c r="F473" s="276">
        <v>481.26666666666665</v>
      </c>
      <c r="G473" s="278">
        <v>477.48333333333329</v>
      </c>
      <c r="H473" s="278">
        <v>498.08333333333331</v>
      </c>
      <c r="I473" s="276">
        <v>501.86666666666673</v>
      </c>
      <c r="J473" s="278">
        <v>508.38333333333333</v>
      </c>
      <c r="K473" s="278">
        <v>495.35</v>
      </c>
      <c r="L473" s="276">
        <v>485.05</v>
      </c>
      <c r="M473" s="278">
        <v>19.274239999999999</v>
      </c>
    </row>
    <row r="474" spans="1:13">
      <c r="A474" s="267">
        <v>467</v>
      </c>
      <c r="B474" s="244" t="s">
        <v>540</v>
      </c>
      <c r="C474" s="276">
        <v>216.95</v>
      </c>
      <c r="D474" s="278">
        <v>217.29999999999998</v>
      </c>
      <c r="E474" s="278">
        <v>214.64999999999998</v>
      </c>
      <c r="F474" s="276">
        <v>212.35</v>
      </c>
      <c r="G474" s="278">
        <v>209.7</v>
      </c>
      <c r="H474" s="278">
        <v>219.59999999999997</v>
      </c>
      <c r="I474" s="276">
        <v>222.25</v>
      </c>
      <c r="J474" s="278">
        <v>224.54999999999995</v>
      </c>
      <c r="K474" s="278">
        <v>219.95</v>
      </c>
      <c r="L474" s="276">
        <v>215</v>
      </c>
      <c r="M474" s="278">
        <v>0.95945000000000003</v>
      </c>
    </row>
    <row r="475" spans="1:13">
      <c r="A475" s="267">
        <v>468</v>
      </c>
      <c r="B475" s="244" t="s">
        <v>193</v>
      </c>
      <c r="C475" s="244">
        <v>1157.1500000000001</v>
      </c>
      <c r="D475" s="288">
        <v>1167.1833333333334</v>
      </c>
      <c r="E475" s="288">
        <v>1140.9666666666667</v>
      </c>
      <c r="F475" s="288">
        <v>1124.7833333333333</v>
      </c>
      <c r="G475" s="288">
        <v>1098.5666666666666</v>
      </c>
      <c r="H475" s="288">
        <v>1183.3666666666668</v>
      </c>
      <c r="I475" s="288">
        <v>1209.5833333333335</v>
      </c>
      <c r="J475" s="288">
        <v>1225.7666666666669</v>
      </c>
      <c r="K475" s="288">
        <v>1193.4000000000001</v>
      </c>
      <c r="L475" s="288">
        <v>1151</v>
      </c>
      <c r="M475" s="288">
        <v>12.365309999999999</v>
      </c>
    </row>
    <row r="476" spans="1:13">
      <c r="A476" s="267">
        <v>469</v>
      </c>
      <c r="B476" s="244" t="s">
        <v>553</v>
      </c>
      <c r="C476" s="244">
        <v>13.1</v>
      </c>
      <c r="D476" s="288">
        <v>13.200000000000001</v>
      </c>
      <c r="E476" s="288">
        <v>13.000000000000002</v>
      </c>
      <c r="F476" s="288">
        <v>12.9</v>
      </c>
      <c r="G476" s="288">
        <v>12.700000000000001</v>
      </c>
      <c r="H476" s="288">
        <v>13.300000000000002</v>
      </c>
      <c r="I476" s="288">
        <v>13.500000000000002</v>
      </c>
      <c r="J476" s="288">
        <v>13.600000000000003</v>
      </c>
      <c r="K476" s="288">
        <v>13.4</v>
      </c>
      <c r="L476" s="288">
        <v>13.1</v>
      </c>
      <c r="M476" s="288">
        <v>20.8249</v>
      </c>
    </row>
    <row r="477" spans="1:13">
      <c r="A477" s="267">
        <v>470</v>
      </c>
      <c r="B477" s="244" t="s">
        <v>554</v>
      </c>
      <c r="C477" s="288">
        <v>391</v>
      </c>
      <c r="D477" s="288">
        <v>389.7833333333333</v>
      </c>
      <c r="E477" s="288">
        <v>381.21666666666658</v>
      </c>
      <c r="F477" s="288">
        <v>371.43333333333328</v>
      </c>
      <c r="G477" s="288">
        <v>362.86666666666656</v>
      </c>
      <c r="H477" s="288">
        <v>399.56666666666661</v>
      </c>
      <c r="I477" s="288">
        <v>408.13333333333333</v>
      </c>
      <c r="J477" s="288">
        <v>417.91666666666663</v>
      </c>
      <c r="K477" s="288">
        <v>398.35</v>
      </c>
      <c r="L477" s="288">
        <v>380</v>
      </c>
      <c r="M477" s="288">
        <v>1.89567</v>
      </c>
    </row>
    <row r="478" spans="1:13">
      <c r="A478" s="267">
        <v>471</v>
      </c>
      <c r="B478" s="244" t="s">
        <v>194</v>
      </c>
      <c r="C478" s="288">
        <v>291.05</v>
      </c>
      <c r="D478" s="288">
        <v>290.95</v>
      </c>
      <c r="E478" s="288">
        <v>285.89999999999998</v>
      </c>
      <c r="F478" s="288">
        <v>280.75</v>
      </c>
      <c r="G478" s="288">
        <v>275.7</v>
      </c>
      <c r="H478" s="288">
        <v>296.09999999999997</v>
      </c>
      <c r="I478" s="288">
        <v>301.15000000000003</v>
      </c>
      <c r="J478" s="288">
        <v>306.29999999999995</v>
      </c>
      <c r="K478" s="288">
        <v>296</v>
      </c>
      <c r="L478" s="288">
        <v>285.8</v>
      </c>
      <c r="M478" s="288">
        <v>10.427759999999999</v>
      </c>
    </row>
    <row r="479" spans="1:13">
      <c r="A479" s="267">
        <v>472</v>
      </c>
      <c r="B479" s="244" t="s">
        <v>3098</v>
      </c>
      <c r="C479" s="288">
        <v>39.25</v>
      </c>
      <c r="D479" s="288">
        <v>39.316666666666663</v>
      </c>
      <c r="E479" s="288">
        <v>38.783333333333324</v>
      </c>
      <c r="F479" s="288">
        <v>38.316666666666663</v>
      </c>
      <c r="G479" s="288">
        <v>37.783333333333324</v>
      </c>
      <c r="H479" s="288">
        <v>39.783333333333324</v>
      </c>
      <c r="I479" s="288">
        <v>40.316666666666656</v>
      </c>
      <c r="J479" s="288">
        <v>40.783333333333324</v>
      </c>
      <c r="K479" s="288">
        <v>39.85</v>
      </c>
      <c r="L479" s="288">
        <v>38.85</v>
      </c>
      <c r="M479" s="288">
        <v>15.16892</v>
      </c>
    </row>
    <row r="480" spans="1:13">
      <c r="A480" s="267">
        <v>473</v>
      </c>
      <c r="B480" s="244" t="s">
        <v>195</v>
      </c>
      <c r="C480" s="288">
        <v>5113</v>
      </c>
      <c r="D480" s="288">
        <v>5144.083333333333</v>
      </c>
      <c r="E480" s="288">
        <v>5063.1666666666661</v>
      </c>
      <c r="F480" s="288">
        <v>5013.333333333333</v>
      </c>
      <c r="G480" s="288">
        <v>4932.4166666666661</v>
      </c>
      <c r="H480" s="288">
        <v>5193.9166666666661</v>
      </c>
      <c r="I480" s="288">
        <v>5274.8333333333321</v>
      </c>
      <c r="J480" s="288">
        <v>5324.6666666666661</v>
      </c>
      <c r="K480" s="288">
        <v>5225</v>
      </c>
      <c r="L480" s="288">
        <v>5094.25</v>
      </c>
      <c r="M480" s="288">
        <v>6.3047500000000003</v>
      </c>
    </row>
    <row r="481" spans="1:13">
      <c r="A481" s="267">
        <v>474</v>
      </c>
      <c r="B481" s="244" t="s">
        <v>196</v>
      </c>
      <c r="C481" s="288">
        <v>32.799999999999997</v>
      </c>
      <c r="D481" s="288">
        <v>33.050000000000004</v>
      </c>
      <c r="E481" s="288">
        <v>32.250000000000007</v>
      </c>
      <c r="F481" s="288">
        <v>31.700000000000003</v>
      </c>
      <c r="G481" s="288">
        <v>30.900000000000006</v>
      </c>
      <c r="H481" s="288">
        <v>33.600000000000009</v>
      </c>
      <c r="I481" s="288">
        <v>34.400000000000006</v>
      </c>
      <c r="J481" s="288">
        <v>34.95000000000001</v>
      </c>
      <c r="K481" s="288">
        <v>33.85</v>
      </c>
      <c r="L481" s="288">
        <v>32.5</v>
      </c>
      <c r="M481" s="288">
        <v>77.124979999999994</v>
      </c>
    </row>
    <row r="482" spans="1:13">
      <c r="A482" s="267">
        <v>475</v>
      </c>
      <c r="B482" s="244" t="s">
        <v>197</v>
      </c>
      <c r="C482" s="288">
        <v>459.65</v>
      </c>
      <c r="D482" s="288">
        <v>457.55</v>
      </c>
      <c r="E482" s="288">
        <v>453.6</v>
      </c>
      <c r="F482" s="288">
        <v>447.55</v>
      </c>
      <c r="G482" s="288">
        <v>443.6</v>
      </c>
      <c r="H482" s="288">
        <v>463.6</v>
      </c>
      <c r="I482" s="288">
        <v>467.54999999999995</v>
      </c>
      <c r="J482" s="288">
        <v>473.6</v>
      </c>
      <c r="K482" s="288">
        <v>461.5</v>
      </c>
      <c r="L482" s="288">
        <v>451.5</v>
      </c>
      <c r="M482" s="288">
        <v>115.03251</v>
      </c>
    </row>
    <row r="483" spans="1:13">
      <c r="A483" s="267">
        <v>476</v>
      </c>
      <c r="B483" s="244" t="s">
        <v>560</v>
      </c>
      <c r="C483" s="288">
        <v>2168.1</v>
      </c>
      <c r="D483" s="288">
        <v>2147.7000000000003</v>
      </c>
      <c r="E483" s="288">
        <v>2120.4000000000005</v>
      </c>
      <c r="F483" s="288">
        <v>2072.7000000000003</v>
      </c>
      <c r="G483" s="288">
        <v>2045.4000000000005</v>
      </c>
      <c r="H483" s="288">
        <v>2195.4000000000005</v>
      </c>
      <c r="I483" s="288">
        <v>2222.7000000000007</v>
      </c>
      <c r="J483" s="288">
        <v>2270.4000000000005</v>
      </c>
      <c r="K483" s="288">
        <v>2175</v>
      </c>
      <c r="L483" s="288">
        <v>2100</v>
      </c>
      <c r="M483" s="288">
        <v>0.1348</v>
      </c>
    </row>
    <row r="484" spans="1:13">
      <c r="A484" s="267">
        <v>477</v>
      </c>
      <c r="B484" s="244" t="s">
        <v>561</v>
      </c>
      <c r="C484" s="288">
        <v>54.45</v>
      </c>
      <c r="D484" s="288">
        <v>54.183333333333337</v>
      </c>
      <c r="E484" s="288">
        <v>53.366666666666674</v>
      </c>
      <c r="F484" s="288">
        <v>52.283333333333339</v>
      </c>
      <c r="G484" s="288">
        <v>51.466666666666676</v>
      </c>
      <c r="H484" s="288">
        <v>55.266666666666673</v>
      </c>
      <c r="I484" s="288">
        <v>56.083333333333336</v>
      </c>
      <c r="J484" s="288">
        <v>57.166666666666671</v>
      </c>
      <c r="K484" s="288">
        <v>55</v>
      </c>
      <c r="L484" s="288">
        <v>53.1</v>
      </c>
      <c r="M484" s="288">
        <v>84.949809999999999</v>
      </c>
    </row>
    <row r="485" spans="1:13">
      <c r="A485" s="267">
        <v>478</v>
      </c>
      <c r="B485" s="244" t="s">
        <v>285</v>
      </c>
      <c r="C485" s="288">
        <v>399.95</v>
      </c>
      <c r="D485" s="288">
        <v>401.9666666666667</v>
      </c>
      <c r="E485" s="288">
        <v>395.98333333333341</v>
      </c>
      <c r="F485" s="288">
        <v>392.01666666666671</v>
      </c>
      <c r="G485" s="288">
        <v>386.03333333333342</v>
      </c>
      <c r="H485" s="288">
        <v>405.93333333333339</v>
      </c>
      <c r="I485" s="288">
        <v>411.91666666666674</v>
      </c>
      <c r="J485" s="288">
        <v>415.88333333333338</v>
      </c>
      <c r="K485" s="288">
        <v>407.95</v>
      </c>
      <c r="L485" s="288">
        <v>398</v>
      </c>
      <c r="M485" s="288">
        <v>0.62087000000000003</v>
      </c>
    </row>
    <row r="486" spans="1:13">
      <c r="A486" s="267">
        <v>479</v>
      </c>
      <c r="B486" s="244" t="s">
        <v>563</v>
      </c>
      <c r="C486" s="288">
        <v>974.9</v>
      </c>
      <c r="D486" s="288">
        <v>960.18333333333339</v>
      </c>
      <c r="E486" s="288">
        <v>936.36666666666679</v>
      </c>
      <c r="F486" s="288">
        <v>897.83333333333337</v>
      </c>
      <c r="G486" s="288">
        <v>874.01666666666677</v>
      </c>
      <c r="H486" s="288">
        <v>998.71666666666681</v>
      </c>
      <c r="I486" s="288">
        <v>1022.5333333333334</v>
      </c>
      <c r="J486" s="288">
        <v>1061.0666666666668</v>
      </c>
      <c r="K486" s="288">
        <v>984</v>
      </c>
      <c r="L486" s="288">
        <v>921.65</v>
      </c>
      <c r="M486" s="288">
        <v>6.85215</v>
      </c>
    </row>
    <row r="487" spans="1:13">
      <c r="A487" s="267">
        <v>480</v>
      </c>
      <c r="B487" s="244" t="s">
        <v>564</v>
      </c>
      <c r="C487" s="288">
        <v>1703.3</v>
      </c>
      <c r="D487" s="288">
        <v>1711.4333333333334</v>
      </c>
      <c r="E487" s="288">
        <v>1691.8666666666668</v>
      </c>
      <c r="F487" s="288">
        <v>1680.4333333333334</v>
      </c>
      <c r="G487" s="288">
        <v>1660.8666666666668</v>
      </c>
      <c r="H487" s="288">
        <v>1722.8666666666668</v>
      </c>
      <c r="I487" s="288">
        <v>1742.4333333333334</v>
      </c>
      <c r="J487" s="288">
        <v>1753.8666666666668</v>
      </c>
      <c r="K487" s="288">
        <v>1731</v>
      </c>
      <c r="L487" s="288">
        <v>1700</v>
      </c>
      <c r="M487" s="288">
        <v>0.43196000000000001</v>
      </c>
    </row>
    <row r="488" spans="1:13">
      <c r="A488" s="267">
        <v>481</v>
      </c>
      <c r="B488" s="244" t="s">
        <v>2780</v>
      </c>
      <c r="C488" s="288">
        <v>1069.05</v>
      </c>
      <c r="D488" s="288">
        <v>1061.45</v>
      </c>
      <c r="E488" s="288">
        <v>1049.6000000000001</v>
      </c>
      <c r="F488" s="288">
        <v>1030.1500000000001</v>
      </c>
      <c r="G488" s="288">
        <v>1018.3000000000002</v>
      </c>
      <c r="H488" s="288">
        <v>1080.9000000000001</v>
      </c>
      <c r="I488" s="288">
        <v>1092.75</v>
      </c>
      <c r="J488" s="288">
        <v>1112.2</v>
      </c>
      <c r="K488" s="288">
        <v>1073.3</v>
      </c>
      <c r="L488" s="288">
        <v>1042</v>
      </c>
      <c r="M488" s="288">
        <v>5.8040000000000001E-2</v>
      </c>
    </row>
    <row r="489" spans="1:13">
      <c r="A489" s="267">
        <v>482</v>
      </c>
      <c r="B489" s="244" t="s">
        <v>284</v>
      </c>
      <c r="C489" s="288">
        <v>196.85</v>
      </c>
      <c r="D489" s="288">
        <v>197.36666666666665</v>
      </c>
      <c r="E489" s="288">
        <v>195.0333333333333</v>
      </c>
      <c r="F489" s="288">
        <v>193.21666666666667</v>
      </c>
      <c r="G489" s="288">
        <v>190.88333333333333</v>
      </c>
      <c r="H489" s="288">
        <v>199.18333333333328</v>
      </c>
      <c r="I489" s="288">
        <v>201.51666666666659</v>
      </c>
      <c r="J489" s="288">
        <v>203.33333333333326</v>
      </c>
      <c r="K489" s="288">
        <v>199.7</v>
      </c>
      <c r="L489" s="288">
        <v>195.55</v>
      </c>
      <c r="M489" s="288">
        <v>7.76187</v>
      </c>
    </row>
    <row r="490" spans="1:13">
      <c r="A490" s="267">
        <v>483</v>
      </c>
      <c r="B490" s="244" t="s">
        <v>565</v>
      </c>
      <c r="C490" s="288">
        <v>1154.6500000000001</v>
      </c>
      <c r="D490" s="288">
        <v>1151.55</v>
      </c>
      <c r="E490" s="288">
        <v>1138.0999999999999</v>
      </c>
      <c r="F490" s="288">
        <v>1121.55</v>
      </c>
      <c r="G490" s="288">
        <v>1108.0999999999999</v>
      </c>
      <c r="H490" s="288">
        <v>1168.0999999999999</v>
      </c>
      <c r="I490" s="288">
        <v>1181.5500000000002</v>
      </c>
      <c r="J490" s="288">
        <v>1198.0999999999999</v>
      </c>
      <c r="K490" s="288">
        <v>1165</v>
      </c>
      <c r="L490" s="288">
        <v>1135</v>
      </c>
      <c r="M490" s="288">
        <v>1.12693</v>
      </c>
    </row>
    <row r="491" spans="1:13">
      <c r="A491" s="267">
        <v>484</v>
      </c>
      <c r="B491" s="244" t="s">
        <v>556</v>
      </c>
      <c r="C491" s="288">
        <v>363.3</v>
      </c>
      <c r="D491" s="288">
        <v>364.9666666666667</v>
      </c>
      <c r="E491" s="288">
        <v>360.33333333333337</v>
      </c>
      <c r="F491" s="288">
        <v>357.36666666666667</v>
      </c>
      <c r="G491" s="288">
        <v>352.73333333333335</v>
      </c>
      <c r="H491" s="288">
        <v>367.93333333333339</v>
      </c>
      <c r="I491" s="288">
        <v>372.56666666666672</v>
      </c>
      <c r="J491" s="288">
        <v>375.53333333333342</v>
      </c>
      <c r="K491" s="288">
        <v>369.6</v>
      </c>
      <c r="L491" s="288">
        <v>362</v>
      </c>
      <c r="M491" s="288">
        <v>1.5622799999999999</v>
      </c>
    </row>
    <row r="492" spans="1:13">
      <c r="A492" s="267">
        <v>485</v>
      </c>
      <c r="B492" s="244" t="s">
        <v>555</v>
      </c>
      <c r="C492" s="288">
        <v>2319.9</v>
      </c>
      <c r="D492" s="288">
        <v>2336.4</v>
      </c>
      <c r="E492" s="288">
        <v>2284.8500000000004</v>
      </c>
      <c r="F492" s="288">
        <v>2249.8000000000002</v>
      </c>
      <c r="G492" s="288">
        <v>2198.2500000000005</v>
      </c>
      <c r="H492" s="288">
        <v>2371.4500000000003</v>
      </c>
      <c r="I492" s="288">
        <v>2423.0000000000005</v>
      </c>
      <c r="J492" s="288">
        <v>2458.0500000000002</v>
      </c>
      <c r="K492" s="288">
        <v>2387.9499999999998</v>
      </c>
      <c r="L492" s="288">
        <v>2301.35</v>
      </c>
      <c r="M492" s="288">
        <v>0.32597999999999999</v>
      </c>
    </row>
    <row r="493" spans="1:13">
      <c r="A493" s="267">
        <v>486</v>
      </c>
      <c r="B493" s="244" t="s">
        <v>199</v>
      </c>
      <c r="C493" s="288">
        <v>838.45</v>
      </c>
      <c r="D493" s="288">
        <v>835.03333333333342</v>
      </c>
      <c r="E493" s="288">
        <v>825.61666666666679</v>
      </c>
      <c r="F493" s="288">
        <v>812.78333333333342</v>
      </c>
      <c r="G493" s="288">
        <v>803.36666666666679</v>
      </c>
      <c r="H493" s="288">
        <v>847.86666666666679</v>
      </c>
      <c r="I493" s="288">
        <v>857.28333333333353</v>
      </c>
      <c r="J493" s="288">
        <v>870.11666666666679</v>
      </c>
      <c r="K493" s="288">
        <v>844.45</v>
      </c>
      <c r="L493" s="288">
        <v>822.2</v>
      </c>
      <c r="M493" s="288">
        <v>17.21453</v>
      </c>
    </row>
    <row r="494" spans="1:13">
      <c r="A494" s="267">
        <v>487</v>
      </c>
      <c r="B494" s="244" t="s">
        <v>557</v>
      </c>
      <c r="C494" s="288">
        <v>209.05</v>
      </c>
      <c r="D494" s="288">
        <v>209.31666666666669</v>
      </c>
      <c r="E494" s="288">
        <v>207.43333333333339</v>
      </c>
      <c r="F494" s="288">
        <v>205.81666666666669</v>
      </c>
      <c r="G494" s="288">
        <v>203.93333333333339</v>
      </c>
      <c r="H494" s="288">
        <v>210.93333333333339</v>
      </c>
      <c r="I494" s="288">
        <v>212.81666666666666</v>
      </c>
      <c r="J494" s="288">
        <v>214.43333333333339</v>
      </c>
      <c r="K494" s="288">
        <v>211.2</v>
      </c>
      <c r="L494" s="288">
        <v>207.7</v>
      </c>
      <c r="M494" s="288">
        <v>3.2073200000000002</v>
      </c>
    </row>
    <row r="495" spans="1:13">
      <c r="A495" s="267">
        <v>488</v>
      </c>
      <c r="B495" s="244" t="s">
        <v>558</v>
      </c>
      <c r="C495" s="288">
        <v>3814.95</v>
      </c>
      <c r="D495" s="288">
        <v>4048.15</v>
      </c>
      <c r="E495" s="288">
        <v>3558.1000000000004</v>
      </c>
      <c r="F495" s="288">
        <v>3301.2500000000005</v>
      </c>
      <c r="G495" s="288">
        <v>2811.2000000000007</v>
      </c>
      <c r="H495" s="288">
        <v>4305</v>
      </c>
      <c r="I495" s="288">
        <v>4795.05</v>
      </c>
      <c r="J495" s="288">
        <v>5051.8999999999996</v>
      </c>
      <c r="K495" s="288">
        <v>4538.2</v>
      </c>
      <c r="L495" s="288">
        <v>3791.3</v>
      </c>
      <c r="M495" s="288">
        <v>8.7029999999999996E-2</v>
      </c>
    </row>
    <row r="496" spans="1:13">
      <c r="A496" s="267">
        <v>489</v>
      </c>
      <c r="B496" s="244" t="s">
        <v>562</v>
      </c>
      <c r="C496" s="288">
        <v>1011.25</v>
      </c>
      <c r="D496" s="288">
        <v>1015.6166666666667</v>
      </c>
      <c r="E496" s="288">
        <v>996.63333333333344</v>
      </c>
      <c r="F496" s="288">
        <v>982.01666666666677</v>
      </c>
      <c r="G496" s="288">
        <v>963.03333333333353</v>
      </c>
      <c r="H496" s="288">
        <v>1030.2333333333333</v>
      </c>
      <c r="I496" s="288">
        <v>1049.2166666666667</v>
      </c>
      <c r="J496" s="288">
        <v>1063.8333333333333</v>
      </c>
      <c r="K496" s="288">
        <v>1034.5999999999999</v>
      </c>
      <c r="L496" s="288">
        <v>1001</v>
      </c>
      <c r="M496" s="288">
        <v>0.45484000000000002</v>
      </c>
    </row>
    <row r="497" spans="1:13">
      <c r="A497" s="267">
        <v>490</v>
      </c>
      <c r="B497" s="244" t="s">
        <v>566</v>
      </c>
      <c r="C497" s="288">
        <v>5684.1</v>
      </c>
      <c r="D497" s="288">
        <v>5690.2166666666672</v>
      </c>
      <c r="E497" s="288">
        <v>5638.8833333333341</v>
      </c>
      <c r="F497" s="288">
        <v>5593.666666666667</v>
      </c>
      <c r="G497" s="288">
        <v>5542.3333333333339</v>
      </c>
      <c r="H497" s="288">
        <v>5735.4333333333343</v>
      </c>
      <c r="I497" s="288">
        <v>5786.7666666666664</v>
      </c>
      <c r="J497" s="288">
        <v>5831.9833333333345</v>
      </c>
      <c r="K497" s="288">
        <v>5741.55</v>
      </c>
      <c r="L497" s="288">
        <v>5645</v>
      </c>
      <c r="M497" s="288">
        <v>1.2160000000000001E-2</v>
      </c>
    </row>
    <row r="498" spans="1:13">
      <c r="A498" s="267">
        <v>491</v>
      </c>
      <c r="B498" s="244" t="s">
        <v>567</v>
      </c>
      <c r="C498" s="288">
        <v>137.1</v>
      </c>
      <c r="D498" s="288">
        <v>138.28333333333333</v>
      </c>
      <c r="E498" s="288">
        <v>135.26666666666665</v>
      </c>
      <c r="F498" s="288">
        <v>133.43333333333331</v>
      </c>
      <c r="G498" s="288">
        <v>130.41666666666663</v>
      </c>
      <c r="H498" s="288">
        <v>140.11666666666667</v>
      </c>
      <c r="I498" s="288">
        <v>143.13333333333338</v>
      </c>
      <c r="J498" s="288">
        <v>144.9666666666667</v>
      </c>
      <c r="K498" s="288">
        <v>141.30000000000001</v>
      </c>
      <c r="L498" s="288">
        <v>136.44999999999999</v>
      </c>
      <c r="M498" s="288">
        <v>32.966369999999998</v>
      </c>
    </row>
    <row r="499" spans="1:13">
      <c r="A499" s="267">
        <v>492</v>
      </c>
      <c r="B499" s="244" t="s">
        <v>568</v>
      </c>
      <c r="C499" s="288">
        <v>73.5</v>
      </c>
      <c r="D499" s="288">
        <v>74.3</v>
      </c>
      <c r="E499" s="288">
        <v>72.3</v>
      </c>
      <c r="F499" s="288">
        <v>71.099999999999994</v>
      </c>
      <c r="G499" s="288">
        <v>69.099999999999994</v>
      </c>
      <c r="H499" s="288">
        <v>75.5</v>
      </c>
      <c r="I499" s="288">
        <v>77.5</v>
      </c>
      <c r="J499" s="288">
        <v>78.7</v>
      </c>
      <c r="K499" s="288">
        <v>76.3</v>
      </c>
      <c r="L499" s="288">
        <v>73.099999999999994</v>
      </c>
      <c r="M499" s="288">
        <v>6.85337</v>
      </c>
    </row>
    <row r="500" spans="1:13">
      <c r="A500" s="267">
        <v>493</v>
      </c>
      <c r="B500" s="244" t="s">
        <v>2851</v>
      </c>
      <c r="C500" s="288">
        <v>469.7</v>
      </c>
      <c r="D500" s="288">
        <v>459.56666666666666</v>
      </c>
      <c r="E500" s="288">
        <v>427.13333333333333</v>
      </c>
      <c r="F500" s="288">
        <v>384.56666666666666</v>
      </c>
      <c r="G500" s="288">
        <v>352.13333333333333</v>
      </c>
      <c r="H500" s="288">
        <v>502.13333333333333</v>
      </c>
      <c r="I500" s="288">
        <v>534.56666666666661</v>
      </c>
      <c r="J500" s="288">
        <v>577.13333333333333</v>
      </c>
      <c r="K500" s="288">
        <v>492</v>
      </c>
      <c r="L500" s="288">
        <v>417</v>
      </c>
      <c r="M500" s="288">
        <v>36.545810000000003</v>
      </c>
    </row>
    <row r="501" spans="1:13">
      <c r="A501" s="267">
        <v>494</v>
      </c>
      <c r="B501" s="244" t="s">
        <v>569</v>
      </c>
      <c r="C501" s="288">
        <v>2183.6</v>
      </c>
      <c r="D501" s="288">
        <v>2175.85</v>
      </c>
      <c r="E501" s="288">
        <v>2146.2999999999997</v>
      </c>
      <c r="F501" s="288">
        <v>2109</v>
      </c>
      <c r="G501" s="288">
        <v>2079.4499999999998</v>
      </c>
      <c r="H501" s="288">
        <v>2213.1499999999996</v>
      </c>
      <c r="I501" s="288">
        <v>2242.6999999999998</v>
      </c>
      <c r="J501" s="288">
        <v>2279.9999999999995</v>
      </c>
      <c r="K501" s="288">
        <v>2205.4</v>
      </c>
      <c r="L501" s="288">
        <v>2138.5500000000002</v>
      </c>
      <c r="M501" s="288">
        <v>1.49021</v>
      </c>
    </row>
    <row r="502" spans="1:13">
      <c r="A502" s="267">
        <v>495</v>
      </c>
      <c r="B502" s="244" t="s">
        <v>200</v>
      </c>
      <c r="C502" s="288">
        <v>358.4</v>
      </c>
      <c r="D502" s="288">
        <v>356.84999999999997</v>
      </c>
      <c r="E502" s="288">
        <v>354.74999999999994</v>
      </c>
      <c r="F502" s="288">
        <v>351.09999999999997</v>
      </c>
      <c r="G502" s="288">
        <v>348.99999999999994</v>
      </c>
      <c r="H502" s="288">
        <v>360.49999999999994</v>
      </c>
      <c r="I502" s="288">
        <v>362.59999999999997</v>
      </c>
      <c r="J502" s="288">
        <v>366.24999999999994</v>
      </c>
      <c r="K502" s="288">
        <v>358.95</v>
      </c>
      <c r="L502" s="288">
        <v>353.2</v>
      </c>
      <c r="M502" s="288">
        <v>66.662719999999993</v>
      </c>
    </row>
    <row r="503" spans="1:13">
      <c r="A503" s="267">
        <v>496</v>
      </c>
      <c r="B503" s="244" t="s">
        <v>570</v>
      </c>
      <c r="C503" s="288">
        <v>508.7</v>
      </c>
      <c r="D503" s="288">
        <v>511.45</v>
      </c>
      <c r="E503" s="288">
        <v>504.29999999999995</v>
      </c>
      <c r="F503" s="288">
        <v>499.9</v>
      </c>
      <c r="G503" s="288">
        <v>492.74999999999994</v>
      </c>
      <c r="H503" s="288">
        <v>515.84999999999991</v>
      </c>
      <c r="I503" s="288">
        <v>523</v>
      </c>
      <c r="J503" s="288">
        <v>527.4</v>
      </c>
      <c r="K503" s="288">
        <v>518.6</v>
      </c>
      <c r="L503" s="288">
        <v>507.05</v>
      </c>
      <c r="M503" s="288">
        <v>4.1007199999999999</v>
      </c>
    </row>
    <row r="504" spans="1:13">
      <c r="A504" s="267">
        <v>497</v>
      </c>
      <c r="B504" s="244" t="s">
        <v>202</v>
      </c>
      <c r="C504" s="288">
        <v>231.9</v>
      </c>
      <c r="D504" s="288">
        <v>232.51666666666665</v>
      </c>
      <c r="E504" s="288">
        <v>228.1333333333333</v>
      </c>
      <c r="F504" s="288">
        <v>224.36666666666665</v>
      </c>
      <c r="G504" s="288">
        <v>219.98333333333329</v>
      </c>
      <c r="H504" s="288">
        <v>236.2833333333333</v>
      </c>
      <c r="I504" s="288">
        <v>240.66666666666663</v>
      </c>
      <c r="J504" s="288">
        <v>244.43333333333331</v>
      </c>
      <c r="K504" s="288">
        <v>236.9</v>
      </c>
      <c r="L504" s="288">
        <v>228.75</v>
      </c>
      <c r="M504" s="288">
        <v>264.52726000000001</v>
      </c>
    </row>
    <row r="505" spans="1:13">
      <c r="A505" s="267">
        <v>498</v>
      </c>
      <c r="B505" s="244" t="s">
        <v>571</v>
      </c>
      <c r="C505" s="288">
        <v>238.75</v>
      </c>
      <c r="D505" s="288">
        <v>240.21666666666667</v>
      </c>
      <c r="E505" s="288">
        <v>236.03333333333333</v>
      </c>
      <c r="F505" s="288">
        <v>233.31666666666666</v>
      </c>
      <c r="G505" s="288">
        <v>229.13333333333333</v>
      </c>
      <c r="H505" s="288">
        <v>242.93333333333334</v>
      </c>
      <c r="I505" s="288">
        <v>247.11666666666667</v>
      </c>
      <c r="J505" s="288">
        <v>249.83333333333334</v>
      </c>
      <c r="K505" s="288">
        <v>244.4</v>
      </c>
      <c r="L505" s="288">
        <v>237.5</v>
      </c>
      <c r="M505" s="288">
        <v>1.2448999999999999</v>
      </c>
    </row>
    <row r="506" spans="1:13">
      <c r="A506" s="267">
        <v>499</v>
      </c>
      <c r="B506" s="244" t="s">
        <v>572</v>
      </c>
      <c r="C506" s="288">
        <v>1866.25</v>
      </c>
      <c r="D506" s="288">
        <v>1867.45</v>
      </c>
      <c r="E506" s="288">
        <v>1849.9</v>
      </c>
      <c r="F506" s="288">
        <v>1833.55</v>
      </c>
      <c r="G506" s="288">
        <v>1816</v>
      </c>
      <c r="H506" s="288">
        <v>1883.8000000000002</v>
      </c>
      <c r="I506" s="288">
        <v>1901.35</v>
      </c>
      <c r="J506" s="288">
        <v>1917.7000000000003</v>
      </c>
      <c r="K506" s="288">
        <v>1885</v>
      </c>
      <c r="L506" s="288">
        <v>1851.1</v>
      </c>
      <c r="M506" s="288">
        <v>0.22561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06"/>
      <c r="B5" s="606"/>
      <c r="C5" s="607"/>
      <c r="D5" s="607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08" t="s">
        <v>574</v>
      </c>
      <c r="C7" s="608"/>
      <c r="D7" s="261">
        <f>Main!B10</f>
        <v>44182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44181</v>
      </c>
      <c r="B10" s="266">
        <v>517546</v>
      </c>
      <c r="C10" s="267" t="s">
        <v>3803</v>
      </c>
      <c r="D10" s="267" t="s">
        <v>3804</v>
      </c>
      <c r="E10" s="267" t="s">
        <v>583</v>
      </c>
      <c r="F10" s="380">
        <v>53890</v>
      </c>
      <c r="G10" s="266">
        <v>12.76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44181</v>
      </c>
      <c r="B11" s="266">
        <v>517546</v>
      </c>
      <c r="C11" s="267" t="s">
        <v>3803</v>
      </c>
      <c r="D11" s="267" t="s">
        <v>3805</v>
      </c>
      <c r="E11" s="267" t="s">
        <v>584</v>
      </c>
      <c r="F11" s="380">
        <v>50000</v>
      </c>
      <c r="G11" s="266">
        <v>12.75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44181</v>
      </c>
      <c r="B12" s="266">
        <v>543236</v>
      </c>
      <c r="C12" s="267" t="s">
        <v>3806</v>
      </c>
      <c r="D12" s="267" t="s">
        <v>3807</v>
      </c>
      <c r="E12" s="267" t="s">
        <v>583</v>
      </c>
      <c r="F12" s="380">
        <v>30000</v>
      </c>
      <c r="G12" s="266">
        <v>38.380000000000003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44181</v>
      </c>
      <c r="B13" s="266">
        <v>543236</v>
      </c>
      <c r="C13" s="267" t="s">
        <v>3806</v>
      </c>
      <c r="D13" s="267" t="s">
        <v>3808</v>
      </c>
      <c r="E13" s="267" t="s">
        <v>583</v>
      </c>
      <c r="F13" s="380">
        <v>12000</v>
      </c>
      <c r="G13" s="266">
        <v>36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44181</v>
      </c>
      <c r="B14" s="266">
        <v>543236</v>
      </c>
      <c r="C14" s="267" t="s">
        <v>3806</v>
      </c>
      <c r="D14" s="267" t="s">
        <v>3808</v>
      </c>
      <c r="E14" s="267" t="s">
        <v>584</v>
      </c>
      <c r="F14" s="380">
        <v>21000</v>
      </c>
      <c r="G14" s="266">
        <v>38.46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44181</v>
      </c>
      <c r="B15" s="266">
        <v>530187</v>
      </c>
      <c r="C15" s="267" t="s">
        <v>3809</v>
      </c>
      <c r="D15" s="267" t="s">
        <v>3810</v>
      </c>
      <c r="E15" s="267" t="s">
        <v>583</v>
      </c>
      <c r="F15" s="380">
        <v>98459</v>
      </c>
      <c r="G15" s="266">
        <v>0.72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44181</v>
      </c>
      <c r="B16" s="266">
        <v>530187</v>
      </c>
      <c r="C16" s="267" t="s">
        <v>3809</v>
      </c>
      <c r="D16" s="267" t="s">
        <v>3811</v>
      </c>
      <c r="E16" s="267" t="s">
        <v>584</v>
      </c>
      <c r="F16" s="380">
        <v>100000</v>
      </c>
      <c r="G16" s="266">
        <v>0.72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44181</v>
      </c>
      <c r="B17" s="266">
        <v>531591</v>
      </c>
      <c r="C17" s="267" t="s">
        <v>3812</v>
      </c>
      <c r="D17" s="267" t="s">
        <v>3813</v>
      </c>
      <c r="E17" s="267" t="s">
        <v>583</v>
      </c>
      <c r="F17" s="380">
        <v>3864170</v>
      </c>
      <c r="G17" s="266">
        <v>1.1499999999999999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44181</v>
      </c>
      <c r="B18" s="266">
        <v>531591</v>
      </c>
      <c r="C18" s="267" t="s">
        <v>3812</v>
      </c>
      <c r="D18" s="267" t="s">
        <v>3814</v>
      </c>
      <c r="E18" s="267" t="s">
        <v>584</v>
      </c>
      <c r="F18" s="380">
        <v>3857322</v>
      </c>
      <c r="G18" s="266">
        <v>1.1499999999999999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44181</v>
      </c>
      <c r="B19" s="266">
        <v>542057</v>
      </c>
      <c r="C19" s="267" t="s">
        <v>3769</v>
      </c>
      <c r="D19" s="267" t="s">
        <v>3770</v>
      </c>
      <c r="E19" s="267" t="s">
        <v>583</v>
      </c>
      <c r="F19" s="380">
        <v>114000</v>
      </c>
      <c r="G19" s="266">
        <v>43.57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44181</v>
      </c>
      <c r="B20" s="266">
        <v>512493</v>
      </c>
      <c r="C20" s="267" t="s">
        <v>3771</v>
      </c>
      <c r="D20" s="267" t="s">
        <v>3815</v>
      </c>
      <c r="E20" s="267" t="s">
        <v>584</v>
      </c>
      <c r="F20" s="380">
        <v>110000</v>
      </c>
      <c r="G20" s="266">
        <v>35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44181</v>
      </c>
      <c r="B21" s="266">
        <v>541627</v>
      </c>
      <c r="C21" s="267" t="s">
        <v>3816</v>
      </c>
      <c r="D21" s="267" t="s">
        <v>3817</v>
      </c>
      <c r="E21" s="267" t="s">
        <v>583</v>
      </c>
      <c r="F21" s="380">
        <v>32109</v>
      </c>
      <c r="G21" s="266">
        <v>15.55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44181</v>
      </c>
      <c r="B22" s="266">
        <v>539097</v>
      </c>
      <c r="C22" s="267" t="s">
        <v>3754</v>
      </c>
      <c r="D22" s="267" t="s">
        <v>3772</v>
      </c>
      <c r="E22" s="267" t="s">
        <v>584</v>
      </c>
      <c r="F22" s="380">
        <v>100000</v>
      </c>
      <c r="G22" s="266">
        <v>36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44181</v>
      </c>
      <c r="B23" s="266">
        <v>532100</v>
      </c>
      <c r="C23" s="267" t="s">
        <v>3818</v>
      </c>
      <c r="D23" s="267" t="s">
        <v>3819</v>
      </c>
      <c r="E23" s="267" t="s">
        <v>584</v>
      </c>
      <c r="F23" s="380">
        <v>56620</v>
      </c>
      <c r="G23" s="266">
        <v>1.0900000000000001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44181</v>
      </c>
      <c r="B24" s="266">
        <v>542924</v>
      </c>
      <c r="C24" s="267" t="s">
        <v>3820</v>
      </c>
      <c r="D24" s="267" t="s">
        <v>3821</v>
      </c>
      <c r="E24" s="267" t="s">
        <v>584</v>
      </c>
      <c r="F24" s="380">
        <v>72000</v>
      </c>
      <c r="G24" s="266">
        <v>94.35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44181</v>
      </c>
      <c r="B25" s="266">
        <v>542924</v>
      </c>
      <c r="C25" s="267" t="s">
        <v>3820</v>
      </c>
      <c r="D25" s="267" t="s">
        <v>3822</v>
      </c>
      <c r="E25" s="267" t="s">
        <v>583</v>
      </c>
      <c r="F25" s="380">
        <v>40500</v>
      </c>
      <c r="G25" s="266">
        <v>94.35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44181</v>
      </c>
      <c r="B26" s="266">
        <v>531609</v>
      </c>
      <c r="C26" s="267" t="s">
        <v>3823</v>
      </c>
      <c r="D26" s="267" t="s">
        <v>3824</v>
      </c>
      <c r="E26" s="267" t="s">
        <v>583</v>
      </c>
      <c r="F26" s="380">
        <v>79679</v>
      </c>
      <c r="G26" s="266">
        <v>145.1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44181</v>
      </c>
      <c r="B27" s="266">
        <v>531609</v>
      </c>
      <c r="C27" s="267" t="s">
        <v>3823</v>
      </c>
      <c r="D27" s="267" t="s">
        <v>3825</v>
      </c>
      <c r="E27" s="267" t="s">
        <v>584</v>
      </c>
      <c r="F27" s="380">
        <v>80000</v>
      </c>
      <c r="G27" s="266">
        <v>145.1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44181</v>
      </c>
      <c r="B28" s="266">
        <v>542771</v>
      </c>
      <c r="C28" s="267" t="s">
        <v>3826</v>
      </c>
      <c r="D28" s="267" t="s">
        <v>3827</v>
      </c>
      <c r="E28" s="267" t="s">
        <v>583</v>
      </c>
      <c r="F28" s="380">
        <v>30000</v>
      </c>
      <c r="G28" s="266">
        <v>3.91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44181</v>
      </c>
      <c r="B29" s="266">
        <v>542771</v>
      </c>
      <c r="C29" s="267" t="s">
        <v>3826</v>
      </c>
      <c r="D29" s="267" t="s">
        <v>3827</v>
      </c>
      <c r="E29" s="267" t="s">
        <v>584</v>
      </c>
      <c r="F29" s="380">
        <v>6000</v>
      </c>
      <c r="G29" s="266">
        <v>4.0999999999999996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44181</v>
      </c>
      <c r="B30" s="266">
        <v>539291</v>
      </c>
      <c r="C30" s="267" t="s">
        <v>3773</v>
      </c>
      <c r="D30" s="267" t="s">
        <v>3774</v>
      </c>
      <c r="E30" s="267" t="s">
        <v>584</v>
      </c>
      <c r="F30" s="380">
        <v>54000</v>
      </c>
      <c r="G30" s="266">
        <v>80.61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44181</v>
      </c>
      <c r="B31" s="266">
        <v>539291</v>
      </c>
      <c r="C31" s="267" t="s">
        <v>3773</v>
      </c>
      <c r="D31" s="267" t="s">
        <v>3828</v>
      </c>
      <c r="E31" s="267" t="s">
        <v>583</v>
      </c>
      <c r="F31" s="380">
        <v>24100</v>
      </c>
      <c r="G31" s="266">
        <v>80.98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44181</v>
      </c>
      <c r="B32" s="266">
        <v>532911</v>
      </c>
      <c r="C32" s="267" t="s">
        <v>3755</v>
      </c>
      <c r="D32" s="267" t="s">
        <v>3756</v>
      </c>
      <c r="E32" s="267" t="s">
        <v>584</v>
      </c>
      <c r="F32" s="380">
        <v>98500</v>
      </c>
      <c r="G32" s="266">
        <v>10.11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44181</v>
      </c>
      <c r="B33" s="266">
        <v>534060</v>
      </c>
      <c r="C33" s="267" t="s">
        <v>3829</v>
      </c>
      <c r="D33" s="267" t="s">
        <v>3830</v>
      </c>
      <c r="E33" s="267" t="s">
        <v>584</v>
      </c>
      <c r="F33" s="380">
        <v>2649998</v>
      </c>
      <c r="G33" s="266">
        <v>0.66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44181</v>
      </c>
      <c r="B34" s="266">
        <v>511557</v>
      </c>
      <c r="C34" s="267" t="s">
        <v>3831</v>
      </c>
      <c r="D34" s="267" t="s">
        <v>3772</v>
      </c>
      <c r="E34" s="267" t="s">
        <v>583</v>
      </c>
      <c r="F34" s="380">
        <v>181000</v>
      </c>
      <c r="G34" s="266">
        <v>33.85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44181</v>
      </c>
      <c r="B35" s="266">
        <v>511557</v>
      </c>
      <c r="C35" s="267" t="s">
        <v>3831</v>
      </c>
      <c r="D35" s="267" t="s">
        <v>3832</v>
      </c>
      <c r="E35" s="267" t="s">
        <v>584</v>
      </c>
      <c r="F35" s="380">
        <v>148622</v>
      </c>
      <c r="G35" s="266">
        <v>33.85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44181</v>
      </c>
      <c r="B36" s="266">
        <v>511116</v>
      </c>
      <c r="C36" s="267" t="s">
        <v>3757</v>
      </c>
      <c r="D36" s="267" t="s">
        <v>3758</v>
      </c>
      <c r="E36" s="267" t="s">
        <v>584</v>
      </c>
      <c r="F36" s="380">
        <v>5500000</v>
      </c>
      <c r="G36" s="266">
        <v>0.23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44181</v>
      </c>
      <c r="B37" s="266">
        <v>539526</v>
      </c>
      <c r="C37" s="267" t="s">
        <v>3775</v>
      </c>
      <c r="D37" s="267" t="s">
        <v>3680</v>
      </c>
      <c r="E37" s="267" t="s">
        <v>584</v>
      </c>
      <c r="F37" s="380">
        <v>1385968</v>
      </c>
      <c r="G37" s="266">
        <v>0.82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44181</v>
      </c>
      <c r="B38" s="266">
        <v>540084</v>
      </c>
      <c r="C38" s="267" t="s">
        <v>3833</v>
      </c>
      <c r="D38" s="267" t="s">
        <v>3834</v>
      </c>
      <c r="E38" s="267" t="s">
        <v>584</v>
      </c>
      <c r="F38" s="380">
        <v>100000</v>
      </c>
      <c r="G38" s="266">
        <v>1.23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44181</v>
      </c>
      <c r="B39" s="266">
        <v>530419</v>
      </c>
      <c r="C39" s="267" t="s">
        <v>3835</v>
      </c>
      <c r="D39" s="267" t="s">
        <v>3836</v>
      </c>
      <c r="E39" s="267" t="s">
        <v>583</v>
      </c>
      <c r="F39" s="380">
        <v>10</v>
      </c>
      <c r="G39" s="266">
        <v>22.95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44181</v>
      </c>
      <c r="B40" s="266">
        <v>530419</v>
      </c>
      <c r="C40" s="267" t="s">
        <v>3835</v>
      </c>
      <c r="D40" s="267" t="s">
        <v>3836</v>
      </c>
      <c r="E40" s="267" t="s">
        <v>584</v>
      </c>
      <c r="F40" s="380">
        <v>73310</v>
      </c>
      <c r="G40" s="266">
        <v>24.04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44181</v>
      </c>
      <c r="B41" s="266">
        <v>536264</v>
      </c>
      <c r="C41" s="267" t="s">
        <v>3759</v>
      </c>
      <c r="D41" s="267" t="s">
        <v>3760</v>
      </c>
      <c r="E41" s="267" t="s">
        <v>583</v>
      </c>
      <c r="F41" s="380">
        <v>68020</v>
      </c>
      <c r="G41" s="266">
        <v>40.549999999999997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44181</v>
      </c>
      <c r="B42" s="266">
        <v>536264</v>
      </c>
      <c r="C42" s="267" t="s">
        <v>3759</v>
      </c>
      <c r="D42" s="267" t="s">
        <v>3760</v>
      </c>
      <c r="E42" s="267" t="s">
        <v>584</v>
      </c>
      <c r="F42" s="380">
        <v>68020</v>
      </c>
      <c r="G42" s="266">
        <v>40.17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44181</v>
      </c>
      <c r="B43" s="266">
        <v>533644</v>
      </c>
      <c r="C43" s="267" t="s">
        <v>2734</v>
      </c>
      <c r="D43" s="267" t="s">
        <v>3837</v>
      </c>
      <c r="E43" s="267" t="s">
        <v>583</v>
      </c>
      <c r="F43" s="380">
        <v>450473</v>
      </c>
      <c r="G43" s="266">
        <v>2.8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44181</v>
      </c>
      <c r="B44" s="266">
        <v>533644</v>
      </c>
      <c r="C44" s="267" t="s">
        <v>2734</v>
      </c>
      <c r="D44" s="267" t="s">
        <v>3837</v>
      </c>
      <c r="E44" s="267" t="s">
        <v>584</v>
      </c>
      <c r="F44" s="380">
        <v>1751586</v>
      </c>
      <c r="G44" s="266">
        <v>2.77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44181</v>
      </c>
      <c r="B45" s="266">
        <v>540570</v>
      </c>
      <c r="C45" s="267" t="s">
        <v>3838</v>
      </c>
      <c r="D45" s="267" t="s">
        <v>3839</v>
      </c>
      <c r="E45" s="267" t="s">
        <v>584</v>
      </c>
      <c r="F45" s="380">
        <v>85999</v>
      </c>
      <c r="G45" s="266">
        <v>15.41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44181</v>
      </c>
      <c r="B46" s="266" t="s">
        <v>884</v>
      </c>
      <c r="C46" s="267" t="s">
        <v>3840</v>
      </c>
      <c r="D46" s="267" t="s">
        <v>3841</v>
      </c>
      <c r="E46" s="267" t="s">
        <v>583</v>
      </c>
      <c r="F46" s="380">
        <v>115668</v>
      </c>
      <c r="G46" s="266">
        <v>18.649999999999999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44181</v>
      </c>
      <c r="B47" s="266" t="s">
        <v>924</v>
      </c>
      <c r="C47" s="267" t="s">
        <v>3842</v>
      </c>
      <c r="D47" s="267" t="s">
        <v>3843</v>
      </c>
      <c r="E47" s="267" t="s">
        <v>583</v>
      </c>
      <c r="F47" s="380">
        <v>100000</v>
      </c>
      <c r="G47" s="266">
        <v>46.24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44181</v>
      </c>
      <c r="B48" s="266" t="s">
        <v>924</v>
      </c>
      <c r="C48" s="267" t="s">
        <v>3842</v>
      </c>
      <c r="D48" s="267" t="s">
        <v>3844</v>
      </c>
      <c r="E48" s="267" t="s">
        <v>583</v>
      </c>
      <c r="F48" s="380">
        <v>140928</v>
      </c>
      <c r="G48" s="266">
        <v>47.38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44181</v>
      </c>
      <c r="B49" s="266" t="s">
        <v>924</v>
      </c>
      <c r="C49" s="267" t="s">
        <v>3842</v>
      </c>
      <c r="D49" s="267" t="s">
        <v>3841</v>
      </c>
      <c r="E49" s="267" t="s">
        <v>583</v>
      </c>
      <c r="F49" s="380">
        <v>138795</v>
      </c>
      <c r="G49" s="266">
        <v>44.59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44181</v>
      </c>
      <c r="B50" s="266" t="s">
        <v>935</v>
      </c>
      <c r="C50" s="267" t="s">
        <v>3845</v>
      </c>
      <c r="D50" s="267" t="s">
        <v>3846</v>
      </c>
      <c r="E50" s="267" t="s">
        <v>583</v>
      </c>
      <c r="F50" s="380">
        <v>301262</v>
      </c>
      <c r="G50" s="266">
        <v>127.99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44181</v>
      </c>
      <c r="B51" s="266" t="s">
        <v>935</v>
      </c>
      <c r="C51" s="267" t="s">
        <v>3845</v>
      </c>
      <c r="D51" s="267" t="s">
        <v>3745</v>
      </c>
      <c r="E51" s="267" t="s">
        <v>583</v>
      </c>
      <c r="F51" s="380">
        <v>607673</v>
      </c>
      <c r="G51" s="266">
        <v>128.34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44181</v>
      </c>
      <c r="B52" s="266" t="s">
        <v>935</v>
      </c>
      <c r="C52" s="267" t="s">
        <v>3845</v>
      </c>
      <c r="D52" s="267" t="s">
        <v>3847</v>
      </c>
      <c r="E52" s="267" t="s">
        <v>583</v>
      </c>
      <c r="F52" s="380">
        <v>250548</v>
      </c>
      <c r="G52" s="266">
        <v>127.66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44181</v>
      </c>
      <c r="B53" s="266" t="s">
        <v>2995</v>
      </c>
      <c r="C53" s="267" t="s">
        <v>3848</v>
      </c>
      <c r="D53" s="267" t="s">
        <v>3849</v>
      </c>
      <c r="E53" s="267" t="s">
        <v>583</v>
      </c>
      <c r="F53" s="380">
        <v>1496357</v>
      </c>
      <c r="G53" s="266">
        <v>214.5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44181</v>
      </c>
      <c r="B54" s="266" t="s">
        <v>1186</v>
      </c>
      <c r="C54" s="267" t="s">
        <v>3850</v>
      </c>
      <c r="D54" s="267" t="s">
        <v>3851</v>
      </c>
      <c r="E54" s="267" t="s">
        <v>583</v>
      </c>
      <c r="F54" s="380">
        <v>1650000</v>
      </c>
      <c r="G54" s="266">
        <v>59.95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44181</v>
      </c>
      <c r="B55" s="266" t="s">
        <v>354</v>
      </c>
      <c r="C55" s="267" t="s">
        <v>3852</v>
      </c>
      <c r="D55" s="267" t="s">
        <v>3853</v>
      </c>
      <c r="E55" s="267" t="s">
        <v>583</v>
      </c>
      <c r="F55" s="380">
        <v>2500010</v>
      </c>
      <c r="G55" s="266">
        <v>35.85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44181</v>
      </c>
      <c r="B56" s="266" t="s">
        <v>117</v>
      </c>
      <c r="C56" s="267" t="s">
        <v>3854</v>
      </c>
      <c r="D56" s="267" t="s">
        <v>3855</v>
      </c>
      <c r="E56" s="267" t="s">
        <v>583</v>
      </c>
      <c r="F56" s="380">
        <v>2715064</v>
      </c>
      <c r="G56" s="266">
        <v>205.13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44181</v>
      </c>
      <c r="B57" s="266" t="s">
        <v>117</v>
      </c>
      <c r="C57" s="267" t="s">
        <v>3854</v>
      </c>
      <c r="D57" s="267" t="s">
        <v>3856</v>
      </c>
      <c r="E57" s="267" t="s">
        <v>583</v>
      </c>
      <c r="F57" s="380">
        <v>2649251</v>
      </c>
      <c r="G57" s="266">
        <v>205.73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44181</v>
      </c>
      <c r="B58" s="266" t="s">
        <v>117</v>
      </c>
      <c r="C58" s="267" t="s">
        <v>3854</v>
      </c>
      <c r="D58" s="267" t="s">
        <v>3847</v>
      </c>
      <c r="E58" s="267" t="s">
        <v>583</v>
      </c>
      <c r="F58" s="380">
        <v>3168228</v>
      </c>
      <c r="G58" s="266">
        <v>205.54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44181</v>
      </c>
      <c r="B59" s="266" t="s">
        <v>117</v>
      </c>
      <c r="C59" s="267" t="s">
        <v>3854</v>
      </c>
      <c r="D59" s="267" t="s">
        <v>3857</v>
      </c>
      <c r="E59" s="267" t="s">
        <v>583</v>
      </c>
      <c r="F59" s="380">
        <v>2924287</v>
      </c>
      <c r="G59" s="266">
        <v>205.44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44181</v>
      </c>
      <c r="B60" s="266" t="s">
        <v>1891</v>
      </c>
      <c r="C60" s="267" t="s">
        <v>3858</v>
      </c>
      <c r="D60" s="267" t="s">
        <v>3859</v>
      </c>
      <c r="E60" s="267" t="s">
        <v>583</v>
      </c>
      <c r="F60" s="380">
        <v>52393</v>
      </c>
      <c r="G60" s="266">
        <v>38.36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44181</v>
      </c>
      <c r="B61" s="266" t="s">
        <v>1913</v>
      </c>
      <c r="C61" s="267" t="s">
        <v>3776</v>
      </c>
      <c r="D61" s="267" t="s">
        <v>3860</v>
      </c>
      <c r="E61" s="267" t="s">
        <v>583</v>
      </c>
      <c r="F61" s="380">
        <v>235414</v>
      </c>
      <c r="G61" s="266">
        <v>977.81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44181</v>
      </c>
      <c r="B62" s="266" t="s">
        <v>2523</v>
      </c>
      <c r="C62" s="267" t="s">
        <v>3861</v>
      </c>
      <c r="D62" s="267" t="s">
        <v>3862</v>
      </c>
      <c r="E62" s="267" t="s">
        <v>583</v>
      </c>
      <c r="F62" s="380">
        <v>4400000</v>
      </c>
      <c r="G62" s="266">
        <v>23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44181</v>
      </c>
      <c r="B63" s="266" t="s">
        <v>2597</v>
      </c>
      <c r="C63" s="267" t="s">
        <v>3863</v>
      </c>
      <c r="D63" s="267" t="s">
        <v>3864</v>
      </c>
      <c r="E63" s="267" t="s">
        <v>583</v>
      </c>
      <c r="F63" s="380">
        <v>65387</v>
      </c>
      <c r="G63" s="266">
        <v>85.61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44181</v>
      </c>
      <c r="B64" s="266" t="s">
        <v>2597</v>
      </c>
      <c r="C64" s="267" t="s">
        <v>3863</v>
      </c>
      <c r="D64" s="267" t="s">
        <v>3853</v>
      </c>
      <c r="E64" s="267" t="s">
        <v>583</v>
      </c>
      <c r="F64" s="380">
        <v>50578</v>
      </c>
      <c r="G64" s="266">
        <v>87.9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44181</v>
      </c>
      <c r="B65" s="266" t="s">
        <v>2597</v>
      </c>
      <c r="C65" s="267" t="s">
        <v>3863</v>
      </c>
      <c r="D65" s="267" t="s">
        <v>3865</v>
      </c>
      <c r="E65" s="267" t="s">
        <v>583</v>
      </c>
      <c r="F65" s="380">
        <v>48000</v>
      </c>
      <c r="G65" s="266">
        <v>84.4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44181</v>
      </c>
      <c r="B66" s="266" t="s">
        <v>2597</v>
      </c>
      <c r="C66" s="267" t="s">
        <v>3863</v>
      </c>
      <c r="D66" s="267" t="s">
        <v>3841</v>
      </c>
      <c r="E66" s="267" t="s">
        <v>583</v>
      </c>
      <c r="F66" s="380">
        <v>50934</v>
      </c>
      <c r="G66" s="266">
        <v>81.819999999999993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44181</v>
      </c>
      <c r="B67" s="266" t="s">
        <v>2672</v>
      </c>
      <c r="C67" s="267" t="s">
        <v>3866</v>
      </c>
      <c r="D67" s="267" t="s">
        <v>3867</v>
      </c>
      <c r="E67" s="267" t="s">
        <v>583</v>
      </c>
      <c r="F67" s="380">
        <v>509696</v>
      </c>
      <c r="G67" s="266">
        <v>7.65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44181</v>
      </c>
      <c r="B68" s="266" t="s">
        <v>2697</v>
      </c>
      <c r="C68" s="267" t="s">
        <v>3868</v>
      </c>
      <c r="D68" s="267" t="s">
        <v>3680</v>
      </c>
      <c r="E68" s="267" t="s">
        <v>583</v>
      </c>
      <c r="F68" s="380">
        <v>103638</v>
      </c>
      <c r="G68" s="266">
        <v>40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44181</v>
      </c>
      <c r="B69" s="266" t="s">
        <v>2730</v>
      </c>
      <c r="C69" s="267" t="s">
        <v>3869</v>
      </c>
      <c r="D69" s="267" t="s">
        <v>3846</v>
      </c>
      <c r="E69" s="267" t="s">
        <v>583</v>
      </c>
      <c r="F69" s="380">
        <v>151654</v>
      </c>
      <c r="G69" s="266">
        <v>89.35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44181</v>
      </c>
      <c r="B70" s="266" t="s">
        <v>2734</v>
      </c>
      <c r="C70" s="267" t="s">
        <v>3696</v>
      </c>
      <c r="D70" s="267" t="s">
        <v>3870</v>
      </c>
      <c r="E70" s="267" t="s">
        <v>583</v>
      </c>
      <c r="F70" s="380">
        <v>274033</v>
      </c>
      <c r="G70" s="266">
        <v>2.83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44181</v>
      </c>
      <c r="B71" s="266" t="s">
        <v>2734</v>
      </c>
      <c r="C71" s="267" t="s">
        <v>3696</v>
      </c>
      <c r="D71" s="267" t="s">
        <v>3837</v>
      </c>
      <c r="E71" s="267" t="s">
        <v>583</v>
      </c>
      <c r="F71" s="380">
        <v>4131000</v>
      </c>
      <c r="G71" s="266">
        <v>2.85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44181</v>
      </c>
      <c r="B72" s="266" t="s">
        <v>2734</v>
      </c>
      <c r="C72" s="267" t="s">
        <v>3696</v>
      </c>
      <c r="D72" s="267" t="s">
        <v>3871</v>
      </c>
      <c r="E72" s="267" t="s">
        <v>583</v>
      </c>
      <c r="F72" s="380">
        <v>2000000</v>
      </c>
      <c r="G72" s="266">
        <v>2.7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44181</v>
      </c>
      <c r="B73" s="266" t="s">
        <v>2734</v>
      </c>
      <c r="C73" s="267" t="s">
        <v>3696</v>
      </c>
      <c r="D73" s="267" t="s">
        <v>3746</v>
      </c>
      <c r="E73" s="267" t="s">
        <v>583</v>
      </c>
      <c r="F73" s="380">
        <v>1051074</v>
      </c>
      <c r="G73" s="266">
        <v>2.8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44181</v>
      </c>
      <c r="B74" s="266" t="s">
        <v>2734</v>
      </c>
      <c r="C74" s="267" t="s">
        <v>3696</v>
      </c>
      <c r="D74" s="267" t="s">
        <v>3872</v>
      </c>
      <c r="E74" s="267" t="s">
        <v>583</v>
      </c>
      <c r="F74" s="380">
        <v>3691364</v>
      </c>
      <c r="G74" s="266">
        <v>2.88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44181</v>
      </c>
      <c r="B75" s="266" t="s">
        <v>2791</v>
      </c>
      <c r="C75" s="267" t="s">
        <v>3777</v>
      </c>
      <c r="D75" s="267" t="s">
        <v>3778</v>
      </c>
      <c r="E75" s="267" t="s">
        <v>583</v>
      </c>
      <c r="F75" s="380">
        <v>745005</v>
      </c>
      <c r="G75" s="266">
        <v>5.38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44181</v>
      </c>
      <c r="B76" s="266" t="s">
        <v>2793</v>
      </c>
      <c r="C76" s="267" t="s">
        <v>3873</v>
      </c>
      <c r="D76" s="267" t="s">
        <v>3778</v>
      </c>
      <c r="E76" s="267" t="s">
        <v>583</v>
      </c>
      <c r="F76" s="380">
        <v>5374226</v>
      </c>
      <c r="G76" s="266">
        <v>8.08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44181</v>
      </c>
      <c r="B77" s="266" t="s">
        <v>884</v>
      </c>
      <c r="C77" s="267" t="s">
        <v>3840</v>
      </c>
      <c r="D77" s="267" t="s">
        <v>3841</v>
      </c>
      <c r="E77" s="267" t="s">
        <v>584</v>
      </c>
      <c r="F77" s="380">
        <v>115668</v>
      </c>
      <c r="G77" s="266">
        <v>20.16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44181</v>
      </c>
      <c r="B78" s="266" t="s">
        <v>924</v>
      </c>
      <c r="C78" s="267" t="s">
        <v>3842</v>
      </c>
      <c r="D78" s="267" t="s">
        <v>3841</v>
      </c>
      <c r="E78" s="267" t="s">
        <v>584</v>
      </c>
      <c r="F78" s="380">
        <v>138795</v>
      </c>
      <c r="G78" s="266">
        <v>44.9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44181</v>
      </c>
      <c r="B79" s="266" t="s">
        <v>924</v>
      </c>
      <c r="C79" s="267" t="s">
        <v>3842</v>
      </c>
      <c r="D79" s="267" t="s">
        <v>3844</v>
      </c>
      <c r="E79" s="267" t="s">
        <v>584</v>
      </c>
      <c r="F79" s="380">
        <v>140928</v>
      </c>
      <c r="G79" s="266">
        <v>48.29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44181</v>
      </c>
      <c r="B80" s="266" t="s">
        <v>924</v>
      </c>
      <c r="C80" s="267" t="s">
        <v>3842</v>
      </c>
      <c r="D80" s="267" t="s">
        <v>3843</v>
      </c>
      <c r="E80" s="267" t="s">
        <v>584</v>
      </c>
      <c r="F80" s="380">
        <v>100000</v>
      </c>
      <c r="G80" s="266">
        <v>48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44181</v>
      </c>
      <c r="B81" s="266" t="s">
        <v>935</v>
      </c>
      <c r="C81" s="267" t="s">
        <v>3845</v>
      </c>
      <c r="D81" s="267" t="s">
        <v>3846</v>
      </c>
      <c r="E81" s="267" t="s">
        <v>584</v>
      </c>
      <c r="F81" s="380">
        <v>301262</v>
      </c>
      <c r="G81" s="266">
        <v>127.94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44181</v>
      </c>
      <c r="B82" s="266" t="s">
        <v>935</v>
      </c>
      <c r="C82" s="267" t="s">
        <v>3845</v>
      </c>
      <c r="D82" s="267" t="s">
        <v>3745</v>
      </c>
      <c r="E82" s="267" t="s">
        <v>584</v>
      </c>
      <c r="F82" s="380">
        <v>607673</v>
      </c>
      <c r="G82" s="266">
        <v>128.47999999999999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44181</v>
      </c>
      <c r="B83" s="266" t="s">
        <v>935</v>
      </c>
      <c r="C83" s="267" t="s">
        <v>3845</v>
      </c>
      <c r="D83" s="267" t="s">
        <v>3847</v>
      </c>
      <c r="E83" s="267" t="s">
        <v>584</v>
      </c>
      <c r="F83" s="380">
        <v>251286</v>
      </c>
      <c r="G83" s="266">
        <v>127.81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44181</v>
      </c>
      <c r="B84" s="266" t="s">
        <v>2995</v>
      </c>
      <c r="C84" s="267" t="s">
        <v>3848</v>
      </c>
      <c r="D84" s="267" t="s">
        <v>3874</v>
      </c>
      <c r="E84" s="267" t="s">
        <v>584</v>
      </c>
      <c r="F84" s="380">
        <v>1496357</v>
      </c>
      <c r="G84" s="266">
        <v>214.5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44181</v>
      </c>
      <c r="B85" s="266" t="s">
        <v>354</v>
      </c>
      <c r="C85" s="267" t="s">
        <v>3852</v>
      </c>
      <c r="D85" s="267" t="s">
        <v>3853</v>
      </c>
      <c r="E85" s="267" t="s">
        <v>584</v>
      </c>
      <c r="F85" s="380">
        <v>10</v>
      </c>
      <c r="G85" s="266">
        <v>35.85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44181</v>
      </c>
      <c r="B86" s="266" t="s">
        <v>117</v>
      </c>
      <c r="C86" s="267" t="s">
        <v>3854</v>
      </c>
      <c r="D86" s="267" t="s">
        <v>3855</v>
      </c>
      <c r="E86" s="267" t="s">
        <v>584</v>
      </c>
      <c r="F86" s="380">
        <v>991464</v>
      </c>
      <c r="G86" s="266">
        <v>207.24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44181</v>
      </c>
      <c r="B87" s="266" t="s">
        <v>117</v>
      </c>
      <c r="C87" s="267" t="s">
        <v>3854</v>
      </c>
      <c r="D87" s="267" t="s">
        <v>3856</v>
      </c>
      <c r="E87" s="267" t="s">
        <v>584</v>
      </c>
      <c r="F87" s="380">
        <v>2649251</v>
      </c>
      <c r="G87" s="266">
        <v>205.83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44181</v>
      </c>
      <c r="B88" s="266" t="s">
        <v>117</v>
      </c>
      <c r="C88" s="267" t="s">
        <v>3854</v>
      </c>
      <c r="D88" s="267" t="s">
        <v>3857</v>
      </c>
      <c r="E88" s="267" t="s">
        <v>584</v>
      </c>
      <c r="F88" s="380">
        <v>3018501</v>
      </c>
      <c r="G88" s="266">
        <v>206.02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44181</v>
      </c>
      <c r="B89" s="266" t="s">
        <v>117</v>
      </c>
      <c r="C89" s="267" t="s">
        <v>3854</v>
      </c>
      <c r="D89" s="267" t="s">
        <v>3847</v>
      </c>
      <c r="E89" s="267" t="s">
        <v>584</v>
      </c>
      <c r="F89" s="380">
        <v>3153994</v>
      </c>
      <c r="G89" s="266">
        <v>205.61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44181</v>
      </c>
      <c r="B90" s="266" t="s">
        <v>426</v>
      </c>
      <c r="C90" s="267" t="s">
        <v>3875</v>
      </c>
      <c r="D90" s="267" t="s">
        <v>3876</v>
      </c>
      <c r="E90" s="267" t="s">
        <v>584</v>
      </c>
      <c r="F90" s="380">
        <v>1465821</v>
      </c>
      <c r="G90" s="266">
        <v>77.760000000000005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44181</v>
      </c>
      <c r="B91" s="266" t="s">
        <v>1891</v>
      </c>
      <c r="C91" s="267" t="s">
        <v>3858</v>
      </c>
      <c r="D91" s="267" t="s">
        <v>3859</v>
      </c>
      <c r="E91" s="267" t="s">
        <v>584</v>
      </c>
      <c r="F91" s="380">
        <v>52393</v>
      </c>
      <c r="G91" s="266">
        <v>38.950000000000003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44181</v>
      </c>
      <c r="B92" s="266" t="s">
        <v>2496</v>
      </c>
      <c r="C92" s="267" t="s">
        <v>3720</v>
      </c>
      <c r="D92" s="267" t="s">
        <v>3721</v>
      </c>
      <c r="E92" s="267" t="s">
        <v>584</v>
      </c>
      <c r="F92" s="380">
        <v>970203</v>
      </c>
      <c r="G92" s="266">
        <v>59.51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44181</v>
      </c>
      <c r="B93" s="266" t="s">
        <v>2523</v>
      </c>
      <c r="C93" s="267" t="s">
        <v>3861</v>
      </c>
      <c r="D93" s="267" t="s">
        <v>3877</v>
      </c>
      <c r="E93" s="267" t="s">
        <v>584</v>
      </c>
      <c r="F93" s="380">
        <v>4400000</v>
      </c>
      <c r="G93" s="266">
        <v>23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44181</v>
      </c>
      <c r="B94" s="266" t="s">
        <v>2597</v>
      </c>
      <c r="C94" s="267" t="s">
        <v>3863</v>
      </c>
      <c r="D94" s="267" t="s">
        <v>3864</v>
      </c>
      <c r="E94" s="267" t="s">
        <v>584</v>
      </c>
      <c r="F94" s="380">
        <v>58526</v>
      </c>
      <c r="G94" s="266">
        <v>86.02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44181</v>
      </c>
      <c r="B95" s="266" t="s">
        <v>2597</v>
      </c>
      <c r="C95" s="267" t="s">
        <v>3863</v>
      </c>
      <c r="D95" s="267" t="s">
        <v>3841</v>
      </c>
      <c r="E95" s="267" t="s">
        <v>584</v>
      </c>
      <c r="F95" s="380">
        <v>50934</v>
      </c>
      <c r="G95" s="266">
        <v>82.49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44181</v>
      </c>
      <c r="B96" s="266" t="s">
        <v>2597</v>
      </c>
      <c r="C96" s="267" t="s">
        <v>3863</v>
      </c>
      <c r="D96" s="267" t="s">
        <v>3853</v>
      </c>
      <c r="E96" s="267" t="s">
        <v>584</v>
      </c>
      <c r="F96" s="380">
        <v>50578</v>
      </c>
      <c r="G96" s="266">
        <v>85.68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44181</v>
      </c>
      <c r="B97" s="266" t="s">
        <v>542</v>
      </c>
      <c r="C97" s="267" t="s">
        <v>3878</v>
      </c>
      <c r="D97" s="267" t="s">
        <v>3879</v>
      </c>
      <c r="E97" s="267" t="s">
        <v>584</v>
      </c>
      <c r="F97" s="380">
        <v>750000</v>
      </c>
      <c r="G97" s="266">
        <v>50.28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44181</v>
      </c>
      <c r="B98" s="266" t="s">
        <v>2672</v>
      </c>
      <c r="C98" s="267" t="s">
        <v>3866</v>
      </c>
      <c r="D98" s="267" t="s">
        <v>3880</v>
      </c>
      <c r="E98" s="267" t="s">
        <v>584</v>
      </c>
      <c r="F98" s="380">
        <v>506983</v>
      </c>
      <c r="G98" s="266">
        <v>7.65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44181</v>
      </c>
      <c r="B99" s="266" t="s">
        <v>2697</v>
      </c>
      <c r="C99" s="267" t="s">
        <v>3868</v>
      </c>
      <c r="D99" s="267" t="s">
        <v>3680</v>
      </c>
      <c r="E99" s="267" t="s">
        <v>584</v>
      </c>
      <c r="F99" s="380">
        <v>118638</v>
      </c>
      <c r="G99" s="266">
        <v>44.12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44181</v>
      </c>
      <c r="B100" s="266" t="s">
        <v>2730</v>
      </c>
      <c r="C100" s="267" t="s">
        <v>3869</v>
      </c>
      <c r="D100" s="267" t="s">
        <v>3846</v>
      </c>
      <c r="E100" s="267" t="s">
        <v>584</v>
      </c>
      <c r="F100" s="380">
        <v>151654</v>
      </c>
      <c r="G100" s="266">
        <v>89.39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44181</v>
      </c>
      <c r="B101" s="266" t="s">
        <v>2734</v>
      </c>
      <c r="C101" s="267" t="s">
        <v>3696</v>
      </c>
      <c r="D101" s="267" t="s">
        <v>3719</v>
      </c>
      <c r="E101" s="267" t="s">
        <v>584</v>
      </c>
      <c r="F101" s="380">
        <v>3750546</v>
      </c>
      <c r="G101" s="266">
        <v>2.76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44181</v>
      </c>
      <c r="B102" s="266" t="s">
        <v>2734</v>
      </c>
      <c r="C102" s="267" t="s">
        <v>3696</v>
      </c>
      <c r="D102" s="267" t="s">
        <v>3837</v>
      </c>
      <c r="E102" s="267" t="s">
        <v>584</v>
      </c>
      <c r="F102" s="380">
        <v>2206187</v>
      </c>
      <c r="G102" s="266">
        <v>2.85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44181</v>
      </c>
      <c r="B103" s="266" t="s">
        <v>2734</v>
      </c>
      <c r="C103" s="267" t="s">
        <v>3696</v>
      </c>
      <c r="D103" s="267" t="s">
        <v>3779</v>
      </c>
      <c r="E103" s="267" t="s">
        <v>584</v>
      </c>
      <c r="F103" s="380">
        <v>1273053</v>
      </c>
      <c r="G103" s="266">
        <v>2.85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44181</v>
      </c>
      <c r="B104" s="266" t="s">
        <v>2734</v>
      </c>
      <c r="C104" s="267" t="s">
        <v>3696</v>
      </c>
      <c r="D104" s="267" t="s">
        <v>3870</v>
      </c>
      <c r="E104" s="267" t="s">
        <v>584</v>
      </c>
      <c r="F104" s="380">
        <v>1674033</v>
      </c>
      <c r="G104" s="266">
        <v>2.89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44181</v>
      </c>
      <c r="B105" s="266" t="s">
        <v>2734</v>
      </c>
      <c r="C105" s="267" t="s">
        <v>3696</v>
      </c>
      <c r="D105" s="267" t="s">
        <v>3872</v>
      </c>
      <c r="E105" s="267" t="s">
        <v>584</v>
      </c>
      <c r="F105" s="380">
        <v>3116335</v>
      </c>
      <c r="G105" s="266">
        <v>2.75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44181</v>
      </c>
      <c r="B106" s="266" t="s">
        <v>2734</v>
      </c>
      <c r="C106" s="267" t="s">
        <v>3696</v>
      </c>
      <c r="D106" s="267" t="s">
        <v>3746</v>
      </c>
      <c r="E106" s="267" t="s">
        <v>584</v>
      </c>
      <c r="F106" s="380">
        <v>884160</v>
      </c>
      <c r="G106" s="266">
        <v>2.82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44181</v>
      </c>
      <c r="B107" s="266" t="s">
        <v>2791</v>
      </c>
      <c r="C107" s="267" t="s">
        <v>3777</v>
      </c>
      <c r="D107" s="267" t="s">
        <v>3778</v>
      </c>
      <c r="E107" s="267" t="s">
        <v>584</v>
      </c>
      <c r="F107" s="380">
        <v>1649422</v>
      </c>
      <c r="G107" s="266">
        <v>4.93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44181</v>
      </c>
      <c r="B108" s="266" t="s">
        <v>2793</v>
      </c>
      <c r="C108" s="267" t="s">
        <v>3873</v>
      </c>
      <c r="D108" s="267" t="s">
        <v>3881</v>
      </c>
      <c r="E108" s="267" t="s">
        <v>584</v>
      </c>
      <c r="F108" s="380">
        <v>6769831</v>
      </c>
      <c r="G108" s="266">
        <v>7.76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44181</v>
      </c>
      <c r="B109" s="266" t="s">
        <v>2793</v>
      </c>
      <c r="C109" s="267" t="s">
        <v>3873</v>
      </c>
      <c r="D109" s="267" t="s">
        <v>3778</v>
      </c>
      <c r="E109" s="267" t="s">
        <v>584</v>
      </c>
      <c r="F109" s="380">
        <v>3347561</v>
      </c>
      <c r="G109" s="266">
        <v>7.92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8"/>
  <sheetViews>
    <sheetView zoomScale="70" zoomScaleNormal="70" workbookViewId="0">
      <selection activeCell="L73" sqref="L7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44182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8">
        <v>1</v>
      </c>
      <c r="B10" s="509">
        <v>44110</v>
      </c>
      <c r="C10" s="510"/>
      <c r="D10" s="511" t="s">
        <v>142</v>
      </c>
      <c r="E10" s="512" t="s">
        <v>600</v>
      </c>
      <c r="F10" s="494">
        <v>6890</v>
      </c>
      <c r="G10" s="512">
        <v>6600</v>
      </c>
      <c r="H10" s="512">
        <v>7320</v>
      </c>
      <c r="I10" s="513">
        <v>7450</v>
      </c>
      <c r="J10" s="475" t="s">
        <v>3659</v>
      </c>
      <c r="K10" s="475">
        <f t="shared" ref="K10" si="0">H10-F10</f>
        <v>430</v>
      </c>
      <c r="L10" s="476">
        <f t="shared" ref="L10" si="1">(F10*-0.8)/100</f>
        <v>-55.12</v>
      </c>
      <c r="M10" s="477">
        <f t="shared" ref="M10" si="2">(K10+L10)/F10</f>
        <v>5.4409288824383166E-2</v>
      </c>
      <c r="N10" s="496" t="s">
        <v>599</v>
      </c>
      <c r="O10" s="478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8">
        <v>2</v>
      </c>
      <c r="B11" s="509">
        <v>44153</v>
      </c>
      <c r="C11" s="510"/>
      <c r="D11" s="511" t="s">
        <v>116</v>
      </c>
      <c r="E11" s="512" t="s">
        <v>600</v>
      </c>
      <c r="F11" s="494">
        <v>2137.5</v>
      </c>
      <c r="G11" s="512">
        <v>2000</v>
      </c>
      <c r="H11" s="512">
        <v>2267.5</v>
      </c>
      <c r="I11" s="513" t="s">
        <v>3642</v>
      </c>
      <c r="J11" s="554" t="s">
        <v>3712</v>
      </c>
      <c r="K11" s="554">
        <f t="shared" ref="K11:K12" si="3">H11-F11</f>
        <v>130</v>
      </c>
      <c r="L11" s="476">
        <f t="shared" ref="L11:L12" si="4">(F11*-0.8)/100</f>
        <v>-17.100000000000001</v>
      </c>
      <c r="M11" s="477">
        <f t="shared" ref="M11:M12" si="5">(K11+L11)/F11</f>
        <v>5.2818713450292397E-2</v>
      </c>
      <c r="N11" s="496" t="s">
        <v>599</v>
      </c>
      <c r="O11" s="478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44154</v>
      </c>
      <c r="C12" s="510"/>
      <c r="D12" s="511" t="s">
        <v>472</v>
      </c>
      <c r="E12" s="512" t="s">
        <v>600</v>
      </c>
      <c r="F12" s="494">
        <v>1630</v>
      </c>
      <c r="G12" s="512">
        <v>1515</v>
      </c>
      <c r="H12" s="512">
        <v>1712.5</v>
      </c>
      <c r="I12" s="513" t="s">
        <v>3643</v>
      </c>
      <c r="J12" s="587" t="s">
        <v>3780</v>
      </c>
      <c r="K12" s="587">
        <f t="shared" si="3"/>
        <v>82.5</v>
      </c>
      <c r="L12" s="476">
        <f t="shared" si="4"/>
        <v>-13.04</v>
      </c>
      <c r="M12" s="477">
        <f t="shared" si="5"/>
        <v>4.2613496932515343E-2</v>
      </c>
      <c r="N12" s="496" t="s">
        <v>599</v>
      </c>
      <c r="O12" s="478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44154</v>
      </c>
      <c r="C13" s="510"/>
      <c r="D13" s="511" t="s">
        <v>252</v>
      </c>
      <c r="E13" s="512" t="s">
        <v>600</v>
      </c>
      <c r="F13" s="494">
        <v>2450</v>
      </c>
      <c r="G13" s="512">
        <v>2300</v>
      </c>
      <c r="H13" s="494">
        <v>2605</v>
      </c>
      <c r="I13" s="513">
        <v>2750</v>
      </c>
      <c r="J13" s="531" t="s">
        <v>3681</v>
      </c>
      <c r="K13" s="528">
        <f t="shared" ref="K13:K14" si="6">H13-F13</f>
        <v>155</v>
      </c>
      <c r="L13" s="476">
        <f t="shared" ref="L13:L14" si="7">(F13*-0.8)/100</f>
        <v>-19.600000000000001</v>
      </c>
      <c r="M13" s="477">
        <f t="shared" ref="M13:M14" si="8">(K13+L13)/F13</f>
        <v>5.5265306122448982E-2</v>
      </c>
      <c r="N13" s="496" t="s">
        <v>599</v>
      </c>
      <c r="O13" s="478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8">
        <v>5</v>
      </c>
      <c r="B14" s="509">
        <v>44167</v>
      </c>
      <c r="C14" s="510"/>
      <c r="D14" s="511" t="s">
        <v>98</v>
      </c>
      <c r="E14" s="512" t="s">
        <v>600</v>
      </c>
      <c r="F14" s="494">
        <v>181</v>
      </c>
      <c r="G14" s="512">
        <v>167</v>
      </c>
      <c r="H14" s="494">
        <v>194</v>
      </c>
      <c r="I14" s="513" t="s">
        <v>3653</v>
      </c>
      <c r="J14" s="537" t="s">
        <v>3697</v>
      </c>
      <c r="K14" s="537">
        <f t="shared" si="6"/>
        <v>13</v>
      </c>
      <c r="L14" s="476">
        <f t="shared" si="7"/>
        <v>-1.4480000000000002</v>
      </c>
      <c r="M14" s="477">
        <f t="shared" si="8"/>
        <v>6.3823204419889507E-2</v>
      </c>
      <c r="N14" s="496" t="s">
        <v>599</v>
      </c>
      <c r="O14" s="478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8">
        <v>6</v>
      </c>
      <c r="B15" s="559">
        <v>44175</v>
      </c>
      <c r="C15" s="560"/>
      <c r="D15" s="561" t="s">
        <v>2931</v>
      </c>
      <c r="E15" s="562" t="s">
        <v>600</v>
      </c>
      <c r="F15" s="582">
        <v>1427.5</v>
      </c>
      <c r="G15" s="563">
        <v>1330</v>
      </c>
      <c r="H15" s="582">
        <v>1500</v>
      </c>
      <c r="I15" s="564" t="s">
        <v>3722</v>
      </c>
      <c r="J15" s="565" t="s">
        <v>3723</v>
      </c>
      <c r="K15" s="565">
        <f t="shared" ref="K15:K16" si="9">H15-F15</f>
        <v>72.5</v>
      </c>
      <c r="L15" s="566">
        <f>(F15*-0.07)/100</f>
        <v>-0.99925000000000008</v>
      </c>
      <c r="M15" s="567">
        <f t="shared" ref="M15:M16" si="10">(K15+L15)/F15</f>
        <v>5.008809106830122E-2</v>
      </c>
      <c r="N15" s="568" t="s">
        <v>599</v>
      </c>
      <c r="O15" s="569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8">
        <v>7</v>
      </c>
      <c r="B16" s="559">
        <v>44175</v>
      </c>
      <c r="C16" s="560"/>
      <c r="D16" s="561" t="s">
        <v>128</v>
      </c>
      <c r="E16" s="562" t="s">
        <v>600</v>
      </c>
      <c r="F16" s="582">
        <v>210</v>
      </c>
      <c r="G16" s="563">
        <v>197</v>
      </c>
      <c r="H16" s="582">
        <v>218.5</v>
      </c>
      <c r="I16" s="564" t="s">
        <v>3731</v>
      </c>
      <c r="J16" s="565" t="s">
        <v>3761</v>
      </c>
      <c r="K16" s="565">
        <f t="shared" si="9"/>
        <v>8.5</v>
      </c>
      <c r="L16" s="566">
        <f t="shared" ref="L16" si="11">(F16*-0.8)/100</f>
        <v>-1.68</v>
      </c>
      <c r="M16" s="567">
        <f t="shared" si="10"/>
        <v>3.2476190476190478E-2</v>
      </c>
      <c r="N16" s="568" t="s">
        <v>599</v>
      </c>
      <c r="O16" s="581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58">
        <v>8</v>
      </c>
      <c r="B17" s="559">
        <v>44176</v>
      </c>
      <c r="C17" s="560"/>
      <c r="D17" s="561" t="s">
        <v>569</v>
      </c>
      <c r="E17" s="562" t="s">
        <v>600</v>
      </c>
      <c r="F17" s="582">
        <v>2072.5</v>
      </c>
      <c r="G17" s="563">
        <v>1940</v>
      </c>
      <c r="H17" s="582">
        <v>2157.5</v>
      </c>
      <c r="I17" s="564" t="s">
        <v>3741</v>
      </c>
      <c r="J17" s="565" t="s">
        <v>3762</v>
      </c>
      <c r="K17" s="565">
        <f t="shared" ref="K17" si="12">H17-F17</f>
        <v>85</v>
      </c>
      <c r="L17" s="566">
        <f t="shared" ref="L17" si="13">(F17*-0.8)/100</f>
        <v>-16.579999999999998</v>
      </c>
      <c r="M17" s="567">
        <f t="shared" ref="M17" si="14">(K17+L17)/F17</f>
        <v>3.3013268998793727E-2</v>
      </c>
      <c r="N17" s="568" t="s">
        <v>599</v>
      </c>
      <c r="O17" s="581">
        <v>44180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382">
        <v>9</v>
      </c>
      <c r="B18" s="397">
        <v>44181</v>
      </c>
      <c r="C18" s="398"/>
      <c r="D18" s="411" t="s">
        <v>380</v>
      </c>
      <c r="E18" s="402" t="s">
        <v>600</v>
      </c>
      <c r="F18" s="415" t="s">
        <v>3801</v>
      </c>
      <c r="G18" s="409">
        <v>935</v>
      </c>
      <c r="H18" s="415"/>
      <c r="I18" s="399" t="s">
        <v>3802</v>
      </c>
      <c r="J18" s="589" t="s">
        <v>601</v>
      </c>
      <c r="K18" s="589"/>
      <c r="L18" s="434"/>
      <c r="M18" s="430"/>
      <c r="N18" s="435"/>
      <c r="O18" s="437"/>
      <c r="P18" s="593"/>
      <c r="Q18" s="7"/>
      <c r="R18" s="594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5" customFormat="1" ht="14.25">
      <c r="A19" s="382"/>
      <c r="B19" s="397"/>
      <c r="C19" s="398"/>
      <c r="D19" s="411"/>
      <c r="E19" s="402"/>
      <c r="F19" s="402"/>
      <c r="G19" s="409"/>
      <c r="H19" s="402"/>
      <c r="I19" s="399"/>
      <c r="J19" s="404"/>
      <c r="K19" s="404"/>
      <c r="L19" s="416"/>
      <c r="M19" s="375"/>
      <c r="N19" s="385"/>
      <c r="O19" s="381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1"/>
      <c r="B21" s="462"/>
      <c r="C21" s="463"/>
      <c r="D21" s="464"/>
      <c r="E21" s="465"/>
      <c r="F21" s="465"/>
      <c r="G21" s="428"/>
      <c r="H21" s="465"/>
      <c r="I21" s="466"/>
      <c r="J21" s="429"/>
      <c r="K21" s="429"/>
      <c r="L21" s="467"/>
      <c r="M21" s="79"/>
      <c r="N21" s="468"/>
      <c r="O21" s="469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2" customHeight="1">
      <c r="A22" s="23" t="s">
        <v>603</v>
      </c>
      <c r="B22" s="24"/>
      <c r="C22" s="25"/>
      <c r="D22" s="26"/>
      <c r="E22" s="27"/>
      <c r="F22" s="28"/>
      <c r="G22" s="28"/>
      <c r="H22" s="28"/>
      <c r="I22" s="28"/>
      <c r="J22" s="65"/>
      <c r="K22" s="28"/>
      <c r="L22" s="417"/>
      <c r="M22" s="38"/>
      <c r="N22" s="65"/>
      <c r="O22" s="66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9" t="s">
        <v>604</v>
      </c>
      <c r="B23" s="23"/>
      <c r="C23" s="23"/>
      <c r="D23" s="23"/>
      <c r="F23" s="30" t="s">
        <v>605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 t="s">
        <v>606</v>
      </c>
      <c r="B24" s="23"/>
      <c r="C24" s="23"/>
      <c r="D24" s="23"/>
      <c r="E24" s="32"/>
      <c r="F24" s="30" t="s">
        <v>607</v>
      </c>
      <c r="G24" s="17"/>
      <c r="H24" s="31"/>
      <c r="I24" s="36"/>
      <c r="J24" s="67"/>
      <c r="K24" s="68"/>
      <c r="L24" s="418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/>
      <c r="B25" s="23"/>
      <c r="C25" s="23"/>
      <c r="D25" s="23"/>
      <c r="E25" s="32"/>
      <c r="F25" s="17"/>
      <c r="G25" s="17"/>
      <c r="H25" s="31"/>
      <c r="I25" s="36"/>
      <c r="J25" s="71"/>
      <c r="K25" s="68"/>
      <c r="L25" s="418"/>
      <c r="M25" s="17"/>
      <c r="N25" s="72"/>
      <c r="O25" s="5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">
      <c r="A26" s="11"/>
      <c r="B26" s="33" t="s">
        <v>608</v>
      </c>
      <c r="C26" s="33"/>
      <c r="D26" s="33"/>
      <c r="E26" s="33"/>
      <c r="F26" s="34"/>
      <c r="G26" s="32"/>
      <c r="H26" s="32"/>
      <c r="I26" s="73"/>
      <c r="J26" s="74"/>
      <c r="K26" s="75"/>
      <c r="L26" s="419"/>
      <c r="M26" s="12"/>
      <c r="N26" s="11"/>
      <c r="O26" s="53"/>
      <c r="P26" s="7"/>
      <c r="R26" s="82"/>
      <c r="S26" s="16"/>
      <c r="T26" s="16"/>
      <c r="U26" s="16"/>
      <c r="V26" s="16"/>
      <c r="W26" s="16"/>
      <c r="X26" s="16"/>
      <c r="Y26" s="16"/>
      <c r="Z26" s="16"/>
    </row>
    <row r="27" spans="1:38" s="6" customFormat="1" ht="38.25">
      <c r="A27" s="20" t="s">
        <v>16</v>
      </c>
      <c r="B27" s="21" t="s">
        <v>575</v>
      </c>
      <c r="C27" s="21"/>
      <c r="D27" s="22" t="s">
        <v>588</v>
      </c>
      <c r="E27" s="21" t="s">
        <v>589</v>
      </c>
      <c r="F27" s="21" t="s">
        <v>590</v>
      </c>
      <c r="G27" s="21" t="s">
        <v>609</v>
      </c>
      <c r="H27" s="21" t="s">
        <v>592</v>
      </c>
      <c r="I27" s="21" t="s">
        <v>593</v>
      </c>
      <c r="J27" s="21" t="s">
        <v>594</v>
      </c>
      <c r="K27" s="62" t="s">
        <v>610</v>
      </c>
      <c r="L27" s="420" t="s">
        <v>3630</v>
      </c>
      <c r="M27" s="63" t="s">
        <v>3629</v>
      </c>
      <c r="N27" s="21" t="s">
        <v>597</v>
      </c>
      <c r="O27" s="78" t="s">
        <v>598</v>
      </c>
      <c r="P27" s="7"/>
      <c r="Q27" s="40"/>
      <c r="R27" s="38"/>
      <c r="S27" s="38"/>
      <c r="T27" s="38"/>
    </row>
    <row r="28" spans="1:38" s="393" customFormat="1" ht="15" customHeight="1">
      <c r="A28" s="479">
        <v>1</v>
      </c>
      <c r="B28" s="480">
        <v>44153</v>
      </c>
      <c r="C28" s="481"/>
      <c r="D28" s="482" t="s">
        <v>3641</v>
      </c>
      <c r="E28" s="483" t="s">
        <v>600</v>
      </c>
      <c r="F28" s="483">
        <v>376</v>
      </c>
      <c r="G28" s="484">
        <v>367</v>
      </c>
      <c r="H28" s="484">
        <v>376.5</v>
      </c>
      <c r="I28" s="483">
        <v>396</v>
      </c>
      <c r="J28" s="485" t="s">
        <v>3652</v>
      </c>
      <c r="K28" s="485">
        <f t="shared" ref="K28" si="15">H28-F28</f>
        <v>0.5</v>
      </c>
      <c r="L28" s="486">
        <f t="shared" ref="L28:L30" si="16">(F28*-0.7)/100</f>
        <v>-2.6319999999999997</v>
      </c>
      <c r="M28" s="487">
        <f t="shared" ref="M28:M30" si="17">(K28+L28)/F28</f>
        <v>-5.6702127659574459E-3</v>
      </c>
      <c r="N28" s="488" t="s">
        <v>708</v>
      </c>
      <c r="O28" s="489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0">
        <v>2</v>
      </c>
      <c r="B29" s="491">
        <v>44161</v>
      </c>
      <c r="C29" s="492"/>
      <c r="D29" s="493" t="s">
        <v>133</v>
      </c>
      <c r="E29" s="494" t="s">
        <v>3627</v>
      </c>
      <c r="F29" s="494">
        <v>1877</v>
      </c>
      <c r="G29" s="495">
        <v>1925</v>
      </c>
      <c r="H29" s="495">
        <v>1837</v>
      </c>
      <c r="I29" s="494">
        <v>1800</v>
      </c>
      <c r="J29" s="475" t="s">
        <v>636</v>
      </c>
      <c r="K29" s="475">
        <f>F29-H29</f>
        <v>40</v>
      </c>
      <c r="L29" s="476">
        <f t="shared" si="16"/>
        <v>-13.138999999999999</v>
      </c>
      <c r="M29" s="477">
        <f t="shared" si="17"/>
        <v>1.4310602024507194E-2</v>
      </c>
      <c r="N29" s="496" t="s">
        <v>599</v>
      </c>
      <c r="O29" s="478">
        <v>44167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0">
        <v>3</v>
      </c>
      <c r="B30" s="491">
        <v>44166</v>
      </c>
      <c r="C30" s="492"/>
      <c r="D30" s="493" t="s">
        <v>253</v>
      </c>
      <c r="E30" s="494" t="s">
        <v>600</v>
      </c>
      <c r="F30" s="494">
        <v>641.5</v>
      </c>
      <c r="G30" s="495">
        <v>619</v>
      </c>
      <c r="H30" s="495">
        <v>659</v>
      </c>
      <c r="I30" s="494">
        <v>680</v>
      </c>
      <c r="J30" s="555" t="s">
        <v>3702</v>
      </c>
      <c r="K30" s="555">
        <f t="shared" ref="K30" si="18">H30-F30</f>
        <v>17.5</v>
      </c>
      <c r="L30" s="476">
        <f t="shared" si="16"/>
        <v>-4.4904999999999999</v>
      </c>
      <c r="M30" s="477">
        <f t="shared" si="17"/>
        <v>2.0279812938425564E-2</v>
      </c>
      <c r="N30" s="496" t="s">
        <v>599</v>
      </c>
      <c r="O30" s="478">
        <v>44175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0">
        <v>4</v>
      </c>
      <c r="B31" s="491">
        <v>44166</v>
      </c>
      <c r="C31" s="492"/>
      <c r="D31" s="493" t="s">
        <v>957</v>
      </c>
      <c r="E31" s="494" t="s">
        <v>600</v>
      </c>
      <c r="F31" s="494">
        <v>115.5</v>
      </c>
      <c r="G31" s="495">
        <v>112</v>
      </c>
      <c r="H31" s="495">
        <v>118.5</v>
      </c>
      <c r="I31" s="494">
        <v>122</v>
      </c>
      <c r="J31" s="515" t="s">
        <v>3670</v>
      </c>
      <c r="K31" s="475">
        <f t="shared" ref="K31:K32" si="19">H31-F31</f>
        <v>3</v>
      </c>
      <c r="L31" s="476">
        <f t="shared" ref="L31:L32" si="20">(F31*-0.7)/100</f>
        <v>-0.8085</v>
      </c>
      <c r="M31" s="477">
        <f t="shared" ref="M31:M32" si="21">(K31+L31)/F31</f>
        <v>1.8974025974025973E-2</v>
      </c>
      <c r="N31" s="496" t="s">
        <v>599</v>
      </c>
      <c r="O31" s="478">
        <v>44168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90">
        <v>5</v>
      </c>
      <c r="B32" s="491">
        <v>44167</v>
      </c>
      <c r="C32" s="492"/>
      <c r="D32" s="493" t="s">
        <v>55</v>
      </c>
      <c r="E32" s="494" t="s">
        <v>600</v>
      </c>
      <c r="F32" s="494">
        <v>608.5</v>
      </c>
      <c r="G32" s="495">
        <v>590</v>
      </c>
      <c r="H32" s="495">
        <v>624</v>
      </c>
      <c r="I32" s="494">
        <v>640</v>
      </c>
      <c r="J32" s="537" t="s">
        <v>3683</v>
      </c>
      <c r="K32" s="537">
        <f t="shared" si="19"/>
        <v>15.5</v>
      </c>
      <c r="L32" s="476">
        <f t="shared" si="20"/>
        <v>-4.2595000000000001</v>
      </c>
      <c r="M32" s="477">
        <f t="shared" si="21"/>
        <v>1.8472473294987676E-2</v>
      </c>
      <c r="N32" s="496" t="s">
        <v>599</v>
      </c>
      <c r="O32" s="478">
        <v>44173</v>
      </c>
      <c r="P32" s="7"/>
      <c r="Q32" s="7"/>
      <c r="R32" s="343" t="s">
        <v>3186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90">
        <v>6</v>
      </c>
      <c r="B33" s="491">
        <v>44167</v>
      </c>
      <c r="C33" s="492"/>
      <c r="D33" s="493" t="s">
        <v>197</v>
      </c>
      <c r="E33" s="494" t="s">
        <v>600</v>
      </c>
      <c r="F33" s="494">
        <v>440</v>
      </c>
      <c r="G33" s="495">
        <v>428</v>
      </c>
      <c r="H33" s="495">
        <v>450.5</v>
      </c>
      <c r="I33" s="494" t="s">
        <v>3654</v>
      </c>
      <c r="J33" s="475" t="s">
        <v>3658</v>
      </c>
      <c r="K33" s="475">
        <f t="shared" ref="K33" si="22">H33-F33</f>
        <v>10.5</v>
      </c>
      <c r="L33" s="476">
        <f t="shared" ref="L33" si="23">(F33*-0.7)/100</f>
        <v>-3.08</v>
      </c>
      <c r="M33" s="477">
        <f t="shared" ref="M33" si="24">(K33+L33)/F33</f>
        <v>1.6863636363636362E-2</v>
      </c>
      <c r="N33" s="496" t="s">
        <v>599</v>
      </c>
      <c r="O33" s="478">
        <v>44168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90">
        <v>7</v>
      </c>
      <c r="B34" s="491">
        <v>44167</v>
      </c>
      <c r="C34" s="492"/>
      <c r="D34" s="493" t="s">
        <v>75</v>
      </c>
      <c r="E34" s="494" t="s">
        <v>600</v>
      </c>
      <c r="F34" s="494">
        <v>3585</v>
      </c>
      <c r="G34" s="495">
        <v>3480</v>
      </c>
      <c r="H34" s="495">
        <v>3670</v>
      </c>
      <c r="I34" s="494">
        <v>3800</v>
      </c>
      <c r="J34" s="533" t="s">
        <v>3682</v>
      </c>
      <c r="K34" s="533">
        <f t="shared" ref="K34" si="25">H34-F34</f>
        <v>85</v>
      </c>
      <c r="L34" s="476">
        <f t="shared" ref="L34" si="26">(F34*-0.7)/100</f>
        <v>-25.094999999999999</v>
      </c>
      <c r="M34" s="477">
        <f t="shared" ref="M34" si="27">(K34+L34)/F34</f>
        <v>1.6709902370990237E-2</v>
      </c>
      <c r="N34" s="496" t="s">
        <v>599</v>
      </c>
      <c r="O34" s="478">
        <v>44172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90">
        <v>8</v>
      </c>
      <c r="B35" s="491">
        <v>44168</v>
      </c>
      <c r="C35" s="492"/>
      <c r="D35" s="493" t="s">
        <v>315</v>
      </c>
      <c r="E35" s="494" t="s">
        <v>600</v>
      </c>
      <c r="F35" s="494">
        <v>200</v>
      </c>
      <c r="G35" s="495">
        <v>193</v>
      </c>
      <c r="H35" s="495">
        <v>206.5</v>
      </c>
      <c r="I35" s="494">
        <v>210</v>
      </c>
      <c r="J35" s="571" t="s">
        <v>3738</v>
      </c>
      <c r="K35" s="571">
        <f t="shared" ref="K35" si="28">H35-F35</f>
        <v>6.5</v>
      </c>
      <c r="L35" s="476">
        <f t="shared" ref="L35" si="29">(F35*-0.7)/100</f>
        <v>-1.4</v>
      </c>
      <c r="M35" s="477">
        <f t="shared" ref="M35" si="30">(K35+L35)/F35</f>
        <v>2.5499999999999998E-2</v>
      </c>
      <c r="N35" s="496" t="s">
        <v>599</v>
      </c>
      <c r="O35" s="478">
        <v>44176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90">
        <v>9</v>
      </c>
      <c r="B36" s="491">
        <v>44168</v>
      </c>
      <c r="C36" s="492"/>
      <c r="D36" s="493" t="s">
        <v>409</v>
      </c>
      <c r="E36" s="494" t="s">
        <v>600</v>
      </c>
      <c r="F36" s="494">
        <v>87.25</v>
      </c>
      <c r="G36" s="495">
        <v>84.5</v>
      </c>
      <c r="H36" s="495">
        <v>89.25</v>
      </c>
      <c r="I36" s="494" t="s">
        <v>3665</v>
      </c>
      <c r="J36" s="475" t="s">
        <v>3666</v>
      </c>
      <c r="K36" s="475">
        <f t="shared" ref="K36:K38" si="31">H36-F36</f>
        <v>2</v>
      </c>
      <c r="L36" s="476">
        <f>(F36*-0.07)/100</f>
        <v>-6.1075000000000011E-2</v>
      </c>
      <c r="M36" s="477">
        <f t="shared" ref="M36:M38" si="32">(K36+L36)/F36</f>
        <v>2.2222636103151863E-2</v>
      </c>
      <c r="N36" s="496" t="s">
        <v>599</v>
      </c>
      <c r="O36" s="514">
        <v>44168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90">
        <v>10</v>
      </c>
      <c r="B37" s="491">
        <v>44168</v>
      </c>
      <c r="C37" s="492"/>
      <c r="D37" s="493" t="s">
        <v>2931</v>
      </c>
      <c r="E37" s="494" t="s">
        <v>600</v>
      </c>
      <c r="F37" s="494">
        <v>1370</v>
      </c>
      <c r="G37" s="495">
        <v>1335</v>
      </c>
      <c r="H37" s="495">
        <v>1407.5</v>
      </c>
      <c r="I37" s="494" t="s">
        <v>3667</v>
      </c>
      <c r="J37" s="528" t="s">
        <v>3672</v>
      </c>
      <c r="K37" s="528">
        <f t="shared" si="31"/>
        <v>37.5</v>
      </c>
      <c r="L37" s="476">
        <f t="shared" ref="L37:L38" si="33">(F37*-0.7)/100</f>
        <v>-9.5899999999999981</v>
      </c>
      <c r="M37" s="477">
        <f t="shared" si="32"/>
        <v>2.037226277372263E-2</v>
      </c>
      <c r="N37" s="496" t="s">
        <v>599</v>
      </c>
      <c r="O37" s="478">
        <v>44169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79">
        <v>11</v>
      </c>
      <c r="B38" s="480">
        <v>44168</v>
      </c>
      <c r="C38" s="481"/>
      <c r="D38" s="482" t="s">
        <v>523</v>
      </c>
      <c r="E38" s="483" t="s">
        <v>600</v>
      </c>
      <c r="F38" s="483">
        <v>345.5</v>
      </c>
      <c r="G38" s="484">
        <v>335</v>
      </c>
      <c r="H38" s="484">
        <v>346.5</v>
      </c>
      <c r="I38" s="483">
        <v>365</v>
      </c>
      <c r="J38" s="485" t="s">
        <v>3711</v>
      </c>
      <c r="K38" s="485">
        <f t="shared" si="31"/>
        <v>1</v>
      </c>
      <c r="L38" s="486">
        <f t="shared" si="33"/>
        <v>-2.4184999999999999</v>
      </c>
      <c r="M38" s="487">
        <f t="shared" si="32"/>
        <v>-4.1056439942112879E-3</v>
      </c>
      <c r="N38" s="488" t="s">
        <v>708</v>
      </c>
      <c r="O38" s="489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90">
        <v>12</v>
      </c>
      <c r="B39" s="491">
        <v>44169</v>
      </c>
      <c r="C39" s="492"/>
      <c r="D39" s="493" t="s">
        <v>565</v>
      </c>
      <c r="E39" s="494" t="s">
        <v>600</v>
      </c>
      <c r="F39" s="494">
        <v>1150</v>
      </c>
      <c r="G39" s="495">
        <v>1115</v>
      </c>
      <c r="H39" s="495">
        <v>1183</v>
      </c>
      <c r="I39" s="494" t="s">
        <v>3673</v>
      </c>
      <c r="J39" s="537" t="s">
        <v>3701</v>
      </c>
      <c r="K39" s="537">
        <f t="shared" ref="K39" si="34">H39-F39</f>
        <v>33</v>
      </c>
      <c r="L39" s="476">
        <f t="shared" ref="L39" si="35">(F39*-0.7)/100</f>
        <v>-8.0500000000000007</v>
      </c>
      <c r="M39" s="477">
        <f t="shared" ref="M39" si="36">(K39+L39)/F39</f>
        <v>2.1695652173913043E-2</v>
      </c>
      <c r="N39" s="496" t="s">
        <v>599</v>
      </c>
      <c r="O39" s="478">
        <v>44173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90">
        <v>13</v>
      </c>
      <c r="B40" s="491">
        <v>44169</v>
      </c>
      <c r="C40" s="492"/>
      <c r="D40" s="493" t="s">
        <v>179</v>
      </c>
      <c r="E40" s="494" t="s">
        <v>600</v>
      </c>
      <c r="F40" s="494">
        <v>452</v>
      </c>
      <c r="G40" s="495">
        <v>437</v>
      </c>
      <c r="H40" s="495">
        <v>462.5</v>
      </c>
      <c r="I40" s="494">
        <v>475</v>
      </c>
      <c r="J40" s="533" t="s">
        <v>3658</v>
      </c>
      <c r="K40" s="533">
        <f t="shared" ref="K40" si="37">H40-F40</f>
        <v>10.5</v>
      </c>
      <c r="L40" s="476">
        <f t="shared" ref="L40" si="38">(F40*-0.7)/100</f>
        <v>-3.1639999999999997</v>
      </c>
      <c r="M40" s="477">
        <f t="shared" ref="M40" si="39">(K40+L40)/F40</f>
        <v>1.6230088495575223E-2</v>
      </c>
      <c r="N40" s="496" t="s">
        <v>599</v>
      </c>
      <c r="O40" s="478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90">
        <v>14</v>
      </c>
      <c r="B41" s="491">
        <v>44172</v>
      </c>
      <c r="C41" s="492"/>
      <c r="D41" s="493" t="s">
        <v>3685</v>
      </c>
      <c r="E41" s="494" t="s">
        <v>600</v>
      </c>
      <c r="F41" s="494">
        <v>156.75</v>
      </c>
      <c r="G41" s="495">
        <v>152</v>
      </c>
      <c r="H41" s="495">
        <v>161.25</v>
      </c>
      <c r="I41" s="494" t="s">
        <v>3686</v>
      </c>
      <c r="J41" s="533" t="s">
        <v>3687</v>
      </c>
      <c r="K41" s="533">
        <f t="shared" ref="K41:K43" si="40">H41-F41</f>
        <v>4.5</v>
      </c>
      <c r="L41" s="476">
        <f>(F41*-0.07)/100</f>
        <v>-0.10972500000000002</v>
      </c>
      <c r="M41" s="477">
        <f t="shared" ref="M41:M43" si="41">(K41+L41)/F41</f>
        <v>2.8008133971291864E-2</v>
      </c>
      <c r="N41" s="496" t="s">
        <v>599</v>
      </c>
      <c r="O41" s="514">
        <v>44172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540">
        <v>15</v>
      </c>
      <c r="B42" s="536">
        <v>44172</v>
      </c>
      <c r="C42" s="541"/>
      <c r="D42" s="542" t="s">
        <v>3387</v>
      </c>
      <c r="E42" s="526" t="s">
        <v>600</v>
      </c>
      <c r="F42" s="526">
        <v>317.5</v>
      </c>
      <c r="G42" s="543">
        <v>309</v>
      </c>
      <c r="H42" s="543">
        <v>309</v>
      </c>
      <c r="I42" s="526" t="s">
        <v>3639</v>
      </c>
      <c r="J42" s="516" t="s">
        <v>3700</v>
      </c>
      <c r="K42" s="516">
        <f t="shared" si="40"/>
        <v>-8.5</v>
      </c>
      <c r="L42" s="517">
        <f t="shared" ref="L42:L43" si="42">(F42*-0.7)/100</f>
        <v>-2.2225000000000001</v>
      </c>
      <c r="M42" s="544">
        <f t="shared" si="41"/>
        <v>-3.3771653543307086E-2</v>
      </c>
      <c r="N42" s="519" t="s">
        <v>663</v>
      </c>
      <c r="O42" s="520">
        <v>44173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90">
        <v>16</v>
      </c>
      <c r="B43" s="491">
        <v>44172</v>
      </c>
      <c r="C43" s="492"/>
      <c r="D43" s="493" t="s">
        <v>460</v>
      </c>
      <c r="E43" s="494" t="s">
        <v>600</v>
      </c>
      <c r="F43" s="494">
        <v>141.4</v>
      </c>
      <c r="G43" s="495">
        <v>137</v>
      </c>
      <c r="H43" s="495">
        <v>145</v>
      </c>
      <c r="I43" s="494" t="s">
        <v>3692</v>
      </c>
      <c r="J43" s="554" t="s">
        <v>3713</v>
      </c>
      <c r="K43" s="554">
        <f t="shared" si="40"/>
        <v>3.5999999999999943</v>
      </c>
      <c r="L43" s="476">
        <f t="shared" si="42"/>
        <v>-0.98980000000000001</v>
      </c>
      <c r="M43" s="477">
        <f t="shared" si="41"/>
        <v>1.845968882602542E-2</v>
      </c>
      <c r="N43" s="496" t="s">
        <v>599</v>
      </c>
      <c r="O43" s="478">
        <v>44174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90">
        <v>17</v>
      </c>
      <c r="B44" s="491">
        <v>44172</v>
      </c>
      <c r="C44" s="492"/>
      <c r="D44" s="493" t="s">
        <v>445</v>
      </c>
      <c r="E44" s="494" t="s">
        <v>600</v>
      </c>
      <c r="F44" s="494">
        <v>549</v>
      </c>
      <c r="G44" s="495">
        <v>534</v>
      </c>
      <c r="H44" s="495">
        <v>563</v>
      </c>
      <c r="I44" s="494" t="s">
        <v>3695</v>
      </c>
      <c r="J44" s="537" t="s">
        <v>3698</v>
      </c>
      <c r="K44" s="537">
        <f t="shared" ref="K44:K45" si="43">H44-F44</f>
        <v>14</v>
      </c>
      <c r="L44" s="476">
        <f t="shared" ref="L44:L45" si="44">(F44*-0.7)/100</f>
        <v>-3.8429999999999995</v>
      </c>
      <c r="M44" s="477">
        <f t="shared" ref="M44:M45" si="45">(K44+L44)/F44</f>
        <v>1.8500910746812385E-2</v>
      </c>
      <c r="N44" s="496" t="s">
        <v>599</v>
      </c>
      <c r="O44" s="478">
        <v>44173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90">
        <v>18</v>
      </c>
      <c r="B45" s="491">
        <v>44173</v>
      </c>
      <c r="C45" s="492"/>
      <c r="D45" s="493" t="s">
        <v>179</v>
      </c>
      <c r="E45" s="494" t="s">
        <v>600</v>
      </c>
      <c r="F45" s="494">
        <v>455</v>
      </c>
      <c r="G45" s="495">
        <v>438</v>
      </c>
      <c r="H45" s="495">
        <v>467.5</v>
      </c>
      <c r="I45" s="494" t="s">
        <v>3705</v>
      </c>
      <c r="J45" s="554" t="s">
        <v>3714</v>
      </c>
      <c r="K45" s="554">
        <f t="shared" si="43"/>
        <v>12.5</v>
      </c>
      <c r="L45" s="476">
        <f t="shared" si="44"/>
        <v>-3.1850000000000001</v>
      </c>
      <c r="M45" s="477">
        <f t="shared" si="45"/>
        <v>2.0472527472527473E-2</v>
      </c>
      <c r="N45" s="496" t="s">
        <v>599</v>
      </c>
      <c r="O45" s="478">
        <v>44174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22">
        <v>19</v>
      </c>
      <c r="B46" s="446">
        <v>44174</v>
      </c>
      <c r="C46" s="449"/>
      <c r="D46" s="414" t="s">
        <v>449</v>
      </c>
      <c r="E46" s="415" t="s">
        <v>600</v>
      </c>
      <c r="F46" s="415" t="s">
        <v>3716</v>
      </c>
      <c r="G46" s="450">
        <v>365</v>
      </c>
      <c r="H46" s="450"/>
      <c r="I46" s="415" t="s">
        <v>3717</v>
      </c>
      <c r="J46" s="442" t="s">
        <v>601</v>
      </c>
      <c r="K46" s="442"/>
      <c r="L46" s="443"/>
      <c r="M46" s="430"/>
      <c r="N46" s="403"/>
      <c r="O46" s="437"/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90">
        <v>20</v>
      </c>
      <c r="B47" s="491">
        <v>44174</v>
      </c>
      <c r="C47" s="492"/>
      <c r="D47" s="493" t="s">
        <v>1220</v>
      </c>
      <c r="E47" s="494" t="s">
        <v>600</v>
      </c>
      <c r="F47" s="494">
        <v>741</v>
      </c>
      <c r="G47" s="495">
        <v>718</v>
      </c>
      <c r="H47" s="495">
        <v>761</v>
      </c>
      <c r="I47" s="494">
        <v>780</v>
      </c>
      <c r="J47" s="555" t="s">
        <v>3726</v>
      </c>
      <c r="K47" s="555">
        <f t="shared" ref="K47" si="46">H47-F47</f>
        <v>20</v>
      </c>
      <c r="L47" s="476">
        <f t="shared" ref="L47" si="47">(F47*-0.7)/100</f>
        <v>-5.1869999999999994</v>
      </c>
      <c r="M47" s="477">
        <f t="shared" ref="M47" si="48">(K47+L47)/F47</f>
        <v>1.9990553306342782E-2</v>
      </c>
      <c r="N47" s="496" t="s">
        <v>599</v>
      </c>
      <c r="O47" s="478">
        <v>44175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90">
        <v>21</v>
      </c>
      <c r="B48" s="491">
        <v>44175</v>
      </c>
      <c r="C48" s="492"/>
      <c r="D48" s="493" t="s">
        <v>252</v>
      </c>
      <c r="E48" s="494" t="s">
        <v>600</v>
      </c>
      <c r="F48" s="494">
        <v>2790</v>
      </c>
      <c r="G48" s="495">
        <v>2710</v>
      </c>
      <c r="H48" s="495">
        <v>2845</v>
      </c>
      <c r="I48" s="494" t="s">
        <v>3725</v>
      </c>
      <c r="J48" s="555" t="s">
        <v>723</v>
      </c>
      <c r="K48" s="555">
        <f t="shared" ref="K48" si="49">H48-F48</f>
        <v>55</v>
      </c>
      <c r="L48" s="476">
        <f>(F48*-0.07)/100</f>
        <v>-1.9530000000000001</v>
      </c>
      <c r="M48" s="477">
        <f t="shared" ref="M48" si="50">(K48+L48)/F48</f>
        <v>1.9013261648745519E-2</v>
      </c>
      <c r="N48" s="496" t="s">
        <v>599</v>
      </c>
      <c r="O48" s="514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490">
        <v>22</v>
      </c>
      <c r="B49" s="491">
        <v>44175</v>
      </c>
      <c r="C49" s="492"/>
      <c r="D49" s="493" t="s">
        <v>163</v>
      </c>
      <c r="E49" s="494" t="s">
        <v>600</v>
      </c>
      <c r="F49" s="494">
        <v>1627.5</v>
      </c>
      <c r="G49" s="495">
        <v>1580</v>
      </c>
      <c r="H49" s="495">
        <v>1657.5</v>
      </c>
      <c r="I49" s="494" t="s">
        <v>3727</v>
      </c>
      <c r="J49" s="555" t="s">
        <v>3729</v>
      </c>
      <c r="K49" s="555">
        <f t="shared" ref="K49:K50" si="51">H49-F49</f>
        <v>30</v>
      </c>
      <c r="L49" s="476">
        <f>(F49*-0.07)/100</f>
        <v>-1.1392500000000001</v>
      </c>
      <c r="M49" s="477">
        <f t="shared" ref="M49:M50" si="52">(K49+L49)/F49</f>
        <v>1.7733179723502305E-2</v>
      </c>
      <c r="N49" s="496" t="s">
        <v>599</v>
      </c>
      <c r="O49" s="514">
        <v>44175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90">
        <v>23</v>
      </c>
      <c r="B50" s="491">
        <v>44175</v>
      </c>
      <c r="C50" s="492"/>
      <c r="D50" s="493" t="s">
        <v>483</v>
      </c>
      <c r="E50" s="494" t="s">
        <v>600</v>
      </c>
      <c r="F50" s="494">
        <v>215</v>
      </c>
      <c r="G50" s="495">
        <v>209</v>
      </c>
      <c r="H50" s="495">
        <v>221</v>
      </c>
      <c r="I50" s="494" t="s">
        <v>3728</v>
      </c>
      <c r="J50" s="571" t="s">
        <v>3656</v>
      </c>
      <c r="K50" s="571">
        <f t="shared" si="51"/>
        <v>6</v>
      </c>
      <c r="L50" s="476">
        <f t="shared" ref="L50" si="53">(F50*-0.7)/100</f>
        <v>-1.5049999999999999</v>
      </c>
      <c r="M50" s="477">
        <f t="shared" si="52"/>
        <v>2.0906976744186047E-2</v>
      </c>
      <c r="N50" s="496" t="s">
        <v>599</v>
      </c>
      <c r="O50" s="478">
        <v>44176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22">
        <v>24</v>
      </c>
      <c r="B51" s="446">
        <v>44175</v>
      </c>
      <c r="C51" s="449"/>
      <c r="D51" s="414" t="s">
        <v>565</v>
      </c>
      <c r="E51" s="415" t="s">
        <v>600</v>
      </c>
      <c r="F51" s="415" t="s">
        <v>3730</v>
      </c>
      <c r="G51" s="450">
        <v>1110</v>
      </c>
      <c r="H51" s="450"/>
      <c r="I51" s="415">
        <v>1200</v>
      </c>
      <c r="J51" s="433" t="s">
        <v>601</v>
      </c>
      <c r="K51" s="433"/>
      <c r="L51" s="434"/>
      <c r="M51" s="430"/>
      <c r="N51" s="435"/>
      <c r="O51" s="437"/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22">
        <v>25</v>
      </c>
      <c r="B52" s="397">
        <v>44176</v>
      </c>
      <c r="C52" s="449"/>
      <c r="D52" s="414" t="s">
        <v>523</v>
      </c>
      <c r="E52" s="415" t="s">
        <v>600</v>
      </c>
      <c r="F52" s="415" t="s">
        <v>3739</v>
      </c>
      <c r="G52" s="450">
        <v>345</v>
      </c>
      <c r="H52" s="450"/>
      <c r="I52" s="415" t="s">
        <v>3740</v>
      </c>
      <c r="J52" s="570" t="s">
        <v>601</v>
      </c>
      <c r="K52" s="570"/>
      <c r="L52" s="434"/>
      <c r="M52" s="430"/>
      <c r="N52" s="435"/>
      <c r="O52" s="437"/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22">
        <v>26</v>
      </c>
      <c r="B53" s="397">
        <v>44176</v>
      </c>
      <c r="C53" s="449"/>
      <c r="D53" s="414" t="s">
        <v>75</v>
      </c>
      <c r="E53" s="415" t="s">
        <v>600</v>
      </c>
      <c r="F53" s="415" t="s">
        <v>3742</v>
      </c>
      <c r="G53" s="450">
        <v>3630</v>
      </c>
      <c r="H53" s="450"/>
      <c r="I53" s="415" t="s">
        <v>3743</v>
      </c>
      <c r="J53" s="570" t="s">
        <v>601</v>
      </c>
      <c r="K53" s="570"/>
      <c r="L53" s="434"/>
      <c r="M53" s="430"/>
      <c r="N53" s="435"/>
      <c r="O53" s="437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540">
        <v>27</v>
      </c>
      <c r="B54" s="536">
        <v>44179</v>
      </c>
      <c r="C54" s="541"/>
      <c r="D54" s="542" t="s">
        <v>2223</v>
      </c>
      <c r="E54" s="526" t="s">
        <v>600</v>
      </c>
      <c r="F54" s="526">
        <v>535.5</v>
      </c>
      <c r="G54" s="543">
        <v>518</v>
      </c>
      <c r="H54" s="543">
        <v>518</v>
      </c>
      <c r="I54" s="526">
        <v>560</v>
      </c>
      <c r="J54" s="516" t="s">
        <v>3788</v>
      </c>
      <c r="K54" s="516">
        <f t="shared" ref="K54" si="54">H54-F54</f>
        <v>-17.5</v>
      </c>
      <c r="L54" s="517">
        <f t="shared" ref="L54" si="55">(F54*-0.7)/100</f>
        <v>-3.7484999999999995</v>
      </c>
      <c r="M54" s="544">
        <f t="shared" ref="M54" si="56">(K54+L54)/F54</f>
        <v>-3.9679738562091504E-2</v>
      </c>
      <c r="N54" s="519" t="s">
        <v>663</v>
      </c>
      <c r="O54" s="520">
        <v>44181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90">
        <v>28</v>
      </c>
      <c r="B55" s="491">
        <v>44179</v>
      </c>
      <c r="C55" s="492"/>
      <c r="D55" s="493" t="s">
        <v>2049</v>
      </c>
      <c r="E55" s="494" t="s">
        <v>600</v>
      </c>
      <c r="F55" s="494">
        <v>85.65</v>
      </c>
      <c r="G55" s="495">
        <v>83</v>
      </c>
      <c r="H55" s="495">
        <v>88.5</v>
      </c>
      <c r="I55" s="494" t="s">
        <v>3747</v>
      </c>
      <c r="J55" s="584" t="s">
        <v>3763</v>
      </c>
      <c r="K55" s="584">
        <f t="shared" ref="K55" si="57">H55-F55</f>
        <v>2.8499999999999943</v>
      </c>
      <c r="L55" s="476">
        <f t="shared" ref="L55" si="58">(F55*-0.7)/100</f>
        <v>-0.59955000000000003</v>
      </c>
      <c r="M55" s="477">
        <f t="shared" ref="M55" si="59">(K55+L55)/F55</f>
        <v>2.6274956217162807E-2</v>
      </c>
      <c r="N55" s="496" t="s">
        <v>599</v>
      </c>
      <c r="O55" s="478">
        <v>44180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422">
        <v>29</v>
      </c>
      <c r="B56" s="446">
        <v>44180</v>
      </c>
      <c r="C56" s="449"/>
      <c r="D56" s="414" t="s">
        <v>1220</v>
      </c>
      <c r="E56" s="415" t="s">
        <v>600</v>
      </c>
      <c r="F56" s="415" t="s">
        <v>3764</v>
      </c>
      <c r="G56" s="450">
        <v>718</v>
      </c>
      <c r="H56" s="450"/>
      <c r="I56" s="415" t="s">
        <v>3765</v>
      </c>
      <c r="J56" s="583" t="s">
        <v>601</v>
      </c>
      <c r="K56" s="583"/>
      <c r="L56" s="434"/>
      <c r="M56" s="430"/>
      <c r="N56" s="435"/>
      <c r="O56" s="437"/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422">
        <v>30</v>
      </c>
      <c r="B57" s="446">
        <v>44181</v>
      </c>
      <c r="C57" s="449"/>
      <c r="D57" s="414" t="s">
        <v>284</v>
      </c>
      <c r="E57" s="415" t="s">
        <v>600</v>
      </c>
      <c r="F57" s="415" t="s">
        <v>3785</v>
      </c>
      <c r="G57" s="450">
        <v>190</v>
      </c>
      <c r="H57" s="450"/>
      <c r="I57" s="415">
        <v>210</v>
      </c>
      <c r="J57" s="589" t="s">
        <v>601</v>
      </c>
      <c r="K57" s="589"/>
      <c r="L57" s="434"/>
      <c r="M57" s="430"/>
      <c r="N57" s="435"/>
      <c r="O57" s="437"/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90">
        <v>31</v>
      </c>
      <c r="B58" s="491">
        <v>44181</v>
      </c>
      <c r="C58" s="492"/>
      <c r="D58" s="493" t="s">
        <v>1975</v>
      </c>
      <c r="E58" s="494" t="s">
        <v>600</v>
      </c>
      <c r="F58" s="494">
        <v>205.5</v>
      </c>
      <c r="G58" s="495">
        <v>200</v>
      </c>
      <c r="H58" s="495">
        <v>209.4</v>
      </c>
      <c r="I58" s="494" t="s">
        <v>3786</v>
      </c>
      <c r="J58" s="587" t="s">
        <v>3787</v>
      </c>
      <c r="K58" s="587">
        <f t="shared" ref="K58" si="60">H58-F58</f>
        <v>3.9000000000000057</v>
      </c>
      <c r="L58" s="476">
        <f>(F58*-0.07)/100</f>
        <v>-0.14385000000000001</v>
      </c>
      <c r="M58" s="477">
        <f t="shared" ref="M58" si="61">(K58+L58)/F58</f>
        <v>1.8278102189781049E-2</v>
      </c>
      <c r="N58" s="496" t="s">
        <v>599</v>
      </c>
      <c r="O58" s="514">
        <v>44181</v>
      </c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422">
        <v>32</v>
      </c>
      <c r="B59" s="446">
        <v>44181</v>
      </c>
      <c r="C59" s="449"/>
      <c r="D59" s="414" t="s">
        <v>448</v>
      </c>
      <c r="E59" s="415" t="s">
        <v>600</v>
      </c>
      <c r="F59" s="415" t="s">
        <v>3799</v>
      </c>
      <c r="G59" s="450">
        <v>420</v>
      </c>
      <c r="H59" s="450"/>
      <c r="I59" s="415" t="s">
        <v>3800</v>
      </c>
      <c r="J59" s="589" t="s">
        <v>601</v>
      </c>
      <c r="K59" s="589"/>
      <c r="L59" s="434"/>
      <c r="M59" s="430"/>
      <c r="N59" s="435"/>
      <c r="O59" s="437"/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422"/>
      <c r="B60" s="446"/>
      <c r="C60" s="449"/>
      <c r="D60" s="414"/>
      <c r="E60" s="415"/>
      <c r="F60" s="415"/>
      <c r="G60" s="450"/>
      <c r="H60" s="450"/>
      <c r="I60" s="415"/>
      <c r="J60" s="589"/>
      <c r="K60" s="589"/>
      <c r="L60" s="434"/>
      <c r="M60" s="430"/>
      <c r="N60" s="435"/>
      <c r="O60" s="437"/>
      <c r="P60" s="7"/>
      <c r="Q60" s="7"/>
      <c r="R60" s="343"/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22"/>
      <c r="B61" s="446"/>
      <c r="C61" s="449"/>
      <c r="D61" s="414"/>
      <c r="E61" s="415"/>
      <c r="F61" s="415"/>
      <c r="G61" s="450"/>
      <c r="H61" s="450"/>
      <c r="I61" s="415"/>
      <c r="J61" s="589"/>
      <c r="K61" s="589"/>
      <c r="L61" s="434"/>
      <c r="M61" s="430"/>
      <c r="N61" s="435"/>
      <c r="O61" s="437"/>
      <c r="P61" s="7"/>
      <c r="Q61" s="7"/>
      <c r="R61" s="343"/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422"/>
      <c r="B62" s="446"/>
      <c r="C62" s="449"/>
      <c r="D62" s="414"/>
      <c r="E62" s="415"/>
      <c r="F62" s="415"/>
      <c r="G62" s="450"/>
      <c r="H62" s="450"/>
      <c r="I62" s="415"/>
      <c r="J62" s="589"/>
      <c r="K62" s="589"/>
      <c r="L62" s="434"/>
      <c r="M62" s="430"/>
      <c r="N62" s="435"/>
      <c r="O62" s="437"/>
      <c r="P62" s="7"/>
      <c r="Q62" s="7"/>
      <c r="R62" s="343"/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22"/>
      <c r="B63" s="446"/>
      <c r="C63" s="449"/>
      <c r="D63" s="414"/>
      <c r="E63" s="415"/>
      <c r="F63" s="415"/>
      <c r="G63" s="450"/>
      <c r="H63" s="450"/>
      <c r="I63" s="415"/>
      <c r="J63" s="583"/>
      <c r="K63" s="583"/>
      <c r="L63" s="434"/>
      <c r="M63" s="430"/>
      <c r="N63" s="435"/>
      <c r="O63" s="437"/>
      <c r="P63" s="7"/>
      <c r="Q63" s="7"/>
      <c r="R63" s="343"/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22"/>
      <c r="B64" s="446"/>
      <c r="C64" s="449"/>
      <c r="D64" s="414"/>
      <c r="E64" s="415"/>
      <c r="F64" s="415"/>
      <c r="G64" s="450"/>
      <c r="H64" s="450"/>
      <c r="I64" s="415"/>
      <c r="J64" s="433"/>
      <c r="K64" s="433"/>
      <c r="L64" s="434"/>
      <c r="M64" s="430"/>
      <c r="N64" s="435"/>
      <c r="O64" s="437"/>
      <c r="P64" s="7"/>
      <c r="Q64" s="7"/>
      <c r="R64" s="343"/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393" customFormat="1" ht="15" customHeight="1">
      <c r="A65" s="422"/>
      <c r="B65" s="446"/>
      <c r="C65" s="449"/>
      <c r="D65" s="412"/>
      <c r="E65" s="415"/>
      <c r="F65" s="415"/>
      <c r="G65" s="450"/>
      <c r="H65" s="450"/>
      <c r="I65" s="415"/>
      <c r="J65" s="376"/>
      <c r="K65" s="376"/>
      <c r="L65" s="432"/>
      <c r="M65" s="430"/>
      <c r="N65" s="404"/>
      <c r="O65" s="421"/>
      <c r="P65" s="7"/>
      <c r="Q65" s="7"/>
      <c r="R65" s="343"/>
      <c r="S65" s="40"/>
      <c r="T65" s="40"/>
      <c r="U65" s="40"/>
      <c r="V65" s="40"/>
      <c r="W65" s="40"/>
      <c r="X65" s="40"/>
      <c r="Y65" s="40"/>
      <c r="Z65" s="40"/>
      <c r="AA65" s="40"/>
    </row>
    <row r="66" spans="1:34" ht="44.25" customHeight="1">
      <c r="A66" s="23" t="s">
        <v>603</v>
      </c>
      <c r="B66" s="39"/>
      <c r="C66" s="39"/>
      <c r="D66" s="40"/>
      <c r="E66" s="36"/>
      <c r="F66" s="36"/>
      <c r="G66" s="35"/>
      <c r="H66" s="35" t="s">
        <v>3632</v>
      </c>
      <c r="I66" s="36"/>
      <c r="J66" s="17"/>
      <c r="K66" s="79"/>
      <c r="L66" s="80"/>
      <c r="M66" s="79"/>
      <c r="N66" s="81"/>
      <c r="O66" s="79"/>
      <c r="P66" s="7"/>
      <c r="Q66" s="438"/>
      <c r="R66" s="451"/>
      <c r="S66" s="438"/>
      <c r="T66" s="438"/>
      <c r="U66" s="438"/>
      <c r="V66" s="438"/>
      <c r="W66" s="438"/>
      <c r="X66" s="438"/>
      <c r="Y66" s="438"/>
      <c r="Z66" s="40"/>
      <c r="AA66" s="40"/>
      <c r="AB66" s="40"/>
    </row>
    <row r="67" spans="1:34" s="6" customFormat="1">
      <c r="A67" s="29" t="s">
        <v>604</v>
      </c>
      <c r="B67" s="23"/>
      <c r="C67" s="23"/>
      <c r="D67" s="23"/>
      <c r="E67" s="5"/>
      <c r="F67" s="30" t="s">
        <v>605</v>
      </c>
      <c r="G67" s="41"/>
      <c r="H67" s="42"/>
      <c r="I67" s="82"/>
      <c r="J67" s="17"/>
      <c r="K67" s="83"/>
      <c r="L67" s="84"/>
      <c r="M67" s="85"/>
      <c r="N67" s="86"/>
      <c r="O67" s="87"/>
      <c r="P67" s="5"/>
      <c r="Q67" s="4"/>
      <c r="R67" s="12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9" customFormat="1" ht="14.25" customHeight="1">
      <c r="A68" s="29"/>
      <c r="B68" s="23"/>
      <c r="C68" s="23"/>
      <c r="D68" s="23"/>
      <c r="E68" s="32"/>
      <c r="F68" s="30" t="s">
        <v>607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S68" s="6"/>
      <c r="Y68" s="6"/>
      <c r="Z68" s="6"/>
    </row>
    <row r="69" spans="1:34" s="9" customFormat="1" ht="14.25" customHeight="1">
      <c r="A69" s="23"/>
      <c r="B69" s="23"/>
      <c r="C69" s="23"/>
      <c r="D69" s="23"/>
      <c r="E69" s="32"/>
      <c r="F69" s="17"/>
      <c r="G69" s="17"/>
      <c r="H69" s="31"/>
      <c r="I69" s="36"/>
      <c r="J69" s="71"/>
      <c r="K69" s="68"/>
      <c r="L69" s="69"/>
      <c r="M69" s="17"/>
      <c r="N69" s="72"/>
      <c r="O69" s="57"/>
      <c r="P69" s="8"/>
      <c r="Q69" s="4"/>
      <c r="R69" s="12"/>
      <c r="S69" s="6"/>
      <c r="Y69" s="6"/>
      <c r="Z69" s="6"/>
    </row>
    <row r="70" spans="1:34" s="9" customFormat="1" ht="15">
      <c r="A70" s="43" t="s">
        <v>614</v>
      </c>
      <c r="B70" s="43"/>
      <c r="C70" s="43"/>
      <c r="D70" s="43"/>
      <c r="E70" s="32"/>
      <c r="F70" s="17"/>
      <c r="G70" s="12"/>
      <c r="H70" s="17"/>
      <c r="I70" s="12"/>
      <c r="J70" s="88"/>
      <c r="K70" s="12"/>
      <c r="L70" s="12"/>
      <c r="M70" s="12"/>
      <c r="N70" s="12"/>
      <c r="O70" s="89"/>
      <c r="P70"/>
      <c r="Q70" s="4"/>
      <c r="R70" s="12"/>
      <c r="S70" s="6"/>
      <c r="Y70" s="6"/>
      <c r="Z70" s="6"/>
    </row>
    <row r="71" spans="1:34" s="9" customFormat="1" ht="38.25">
      <c r="A71" s="21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21" t="s">
        <v>609</v>
      </c>
      <c r="H71" s="21" t="s">
        <v>592</v>
      </c>
      <c r="I71" s="21" t="s">
        <v>593</v>
      </c>
      <c r="J71" s="20" t="s">
        <v>594</v>
      </c>
      <c r="K71" s="77" t="s">
        <v>615</v>
      </c>
      <c r="L71" s="63" t="s">
        <v>3630</v>
      </c>
      <c r="M71" s="77" t="s">
        <v>611</v>
      </c>
      <c r="N71" s="21" t="s">
        <v>612</v>
      </c>
      <c r="O71" s="20" t="s">
        <v>597</v>
      </c>
      <c r="P71" s="90" t="s">
        <v>598</v>
      </c>
      <c r="Q71" s="4"/>
      <c r="R71" s="17"/>
      <c r="S71" s="6"/>
      <c r="Y71" s="6"/>
      <c r="Z71" s="6"/>
    </row>
    <row r="72" spans="1:34" s="393" customFormat="1" ht="13.9" customHeight="1">
      <c r="A72" s="609">
        <v>1</v>
      </c>
      <c r="B72" s="611">
        <v>44161</v>
      </c>
      <c r="C72" s="505"/>
      <c r="D72" s="501" t="s">
        <v>3644</v>
      </c>
      <c r="E72" s="502" t="s">
        <v>3627</v>
      </c>
      <c r="F72" s="494">
        <v>1412</v>
      </c>
      <c r="G72" s="628">
        <v>1452</v>
      </c>
      <c r="H72" s="494">
        <v>1397.5</v>
      </c>
      <c r="I72" s="630">
        <v>1350</v>
      </c>
      <c r="J72" s="613" t="s">
        <v>3662</v>
      </c>
      <c r="K72" s="497">
        <f t="shared" ref="K72" si="62">F72-H72</f>
        <v>14.5</v>
      </c>
      <c r="L72" s="476">
        <f t="shared" ref="L72" si="63">(H72*N72)*0.035%</f>
        <v>269.01875000000001</v>
      </c>
      <c r="M72" s="613">
        <f>(17*550)-369</f>
        <v>8981</v>
      </c>
      <c r="N72" s="613">
        <v>550</v>
      </c>
      <c r="O72" s="613" t="s">
        <v>599</v>
      </c>
      <c r="P72" s="634">
        <v>44168</v>
      </c>
      <c r="Q72" s="387"/>
      <c r="R72" s="343" t="s">
        <v>602</v>
      </c>
      <c r="S72" s="40"/>
      <c r="Y72" s="40"/>
      <c r="Z72" s="40"/>
    </row>
    <row r="73" spans="1:34" s="393" customFormat="1" ht="13.9" customHeight="1">
      <c r="A73" s="610"/>
      <c r="B73" s="612"/>
      <c r="C73" s="505"/>
      <c r="D73" s="501" t="s">
        <v>3645</v>
      </c>
      <c r="E73" s="502" t="s">
        <v>3627</v>
      </c>
      <c r="F73" s="494">
        <v>29</v>
      </c>
      <c r="G73" s="629"/>
      <c r="H73" s="494">
        <v>26.5</v>
      </c>
      <c r="I73" s="614"/>
      <c r="J73" s="614"/>
      <c r="K73" s="497">
        <v>2.5</v>
      </c>
      <c r="L73" s="497">
        <v>100</v>
      </c>
      <c r="M73" s="614"/>
      <c r="N73" s="614"/>
      <c r="O73" s="614"/>
      <c r="P73" s="614"/>
      <c r="Q73" s="387"/>
      <c r="R73" s="343" t="s">
        <v>602</v>
      </c>
      <c r="S73" s="40"/>
      <c r="Y73" s="40"/>
      <c r="Z73" s="40"/>
    </row>
    <row r="74" spans="1:34" s="393" customFormat="1" ht="13.9" customHeight="1">
      <c r="A74" s="521">
        <v>2</v>
      </c>
      <c r="B74" s="522">
        <v>44162</v>
      </c>
      <c r="C74" s="523"/>
      <c r="D74" s="524" t="s">
        <v>3646</v>
      </c>
      <c r="E74" s="525" t="s">
        <v>3627</v>
      </c>
      <c r="F74" s="526">
        <v>13040</v>
      </c>
      <c r="G74" s="526">
        <v>13200</v>
      </c>
      <c r="H74" s="526">
        <v>13195</v>
      </c>
      <c r="I74" s="527">
        <v>12700</v>
      </c>
      <c r="J74" s="516" t="s">
        <v>3663</v>
      </c>
      <c r="K74" s="516">
        <f t="shared" ref="K74" si="64">F74-H74</f>
        <v>-155</v>
      </c>
      <c r="L74" s="517">
        <f t="shared" ref="L74" si="65">(H74*N74)*0.035%</f>
        <v>346.36875000000003</v>
      </c>
      <c r="M74" s="518">
        <f t="shared" ref="M74" si="66">(K74*N74)-L74</f>
        <v>-11971.36875</v>
      </c>
      <c r="N74" s="516">
        <v>75</v>
      </c>
      <c r="O74" s="519" t="s">
        <v>663</v>
      </c>
      <c r="P74" s="520">
        <v>44168</v>
      </c>
      <c r="Q74" s="387"/>
      <c r="R74" s="343" t="s">
        <v>602</v>
      </c>
      <c r="S74" s="40"/>
      <c r="Y74" s="40"/>
      <c r="Z74" s="40"/>
    </row>
    <row r="75" spans="1:34" s="393" customFormat="1" ht="13.9" customHeight="1">
      <c r="A75" s="503">
        <v>3</v>
      </c>
      <c r="B75" s="504">
        <v>44162</v>
      </c>
      <c r="C75" s="505"/>
      <c r="D75" s="501" t="s">
        <v>3647</v>
      </c>
      <c r="E75" s="502" t="s">
        <v>600</v>
      </c>
      <c r="F75" s="494">
        <v>511.5</v>
      </c>
      <c r="G75" s="494">
        <v>502</v>
      </c>
      <c r="H75" s="494">
        <v>517.5</v>
      </c>
      <c r="I75" s="497">
        <v>530</v>
      </c>
      <c r="J75" s="497" t="s">
        <v>3656</v>
      </c>
      <c r="K75" s="475">
        <f t="shared" ref="K75" si="67">H75-F75</f>
        <v>6</v>
      </c>
      <c r="L75" s="476">
        <f t="shared" ref="L75" si="68">(H75*N75)*0.035%</f>
        <v>271.68750000000006</v>
      </c>
      <c r="M75" s="506">
        <f t="shared" ref="M75" si="69">(K75*N75)-L75</f>
        <v>8728.3125</v>
      </c>
      <c r="N75" s="497">
        <v>1500</v>
      </c>
      <c r="O75" s="499" t="s">
        <v>599</v>
      </c>
      <c r="P75" s="478">
        <v>44167</v>
      </c>
      <c r="Q75" s="387"/>
      <c r="R75" s="343" t="s">
        <v>3186</v>
      </c>
      <c r="S75" s="40"/>
      <c r="Y75" s="40"/>
      <c r="Z75" s="40"/>
    </row>
    <row r="76" spans="1:34" s="393" customFormat="1" ht="13.9" customHeight="1">
      <c r="A76" s="529">
        <v>4</v>
      </c>
      <c r="B76" s="530">
        <v>44169</v>
      </c>
      <c r="C76" s="505"/>
      <c r="D76" s="501" t="s">
        <v>3674</v>
      </c>
      <c r="E76" s="502" t="s">
        <v>600</v>
      </c>
      <c r="F76" s="494">
        <v>925</v>
      </c>
      <c r="G76" s="494">
        <v>912</v>
      </c>
      <c r="H76" s="494">
        <v>934</v>
      </c>
      <c r="I76" s="497">
        <v>940</v>
      </c>
      <c r="J76" s="497" t="s">
        <v>3405</v>
      </c>
      <c r="K76" s="528">
        <f t="shared" ref="K76:K77" si="70">H76-F76</f>
        <v>9</v>
      </c>
      <c r="L76" s="476">
        <f t="shared" ref="L76:L77" si="71">(H76*N76)*0.035%</f>
        <v>310.55500000000006</v>
      </c>
      <c r="M76" s="506">
        <f t="shared" ref="M76:M77" si="72">(K76*N76)-L76</f>
        <v>8239.4449999999997</v>
      </c>
      <c r="N76" s="497">
        <v>950</v>
      </c>
      <c r="O76" s="499" t="s">
        <v>599</v>
      </c>
      <c r="P76" s="514">
        <v>44169</v>
      </c>
      <c r="Q76" s="387"/>
      <c r="R76" s="343" t="s">
        <v>3186</v>
      </c>
      <c r="S76" s="40"/>
      <c r="Y76" s="40"/>
      <c r="Z76" s="40"/>
    </row>
    <row r="77" spans="1:34" s="393" customFormat="1" ht="13.9" customHeight="1">
      <c r="A77" s="534">
        <v>5</v>
      </c>
      <c r="B77" s="535">
        <v>44169</v>
      </c>
      <c r="C77" s="505"/>
      <c r="D77" s="501" t="s">
        <v>3675</v>
      </c>
      <c r="E77" s="502" t="s">
        <v>600</v>
      </c>
      <c r="F77" s="494">
        <v>904.5</v>
      </c>
      <c r="G77" s="494">
        <v>884</v>
      </c>
      <c r="H77" s="494">
        <v>920</v>
      </c>
      <c r="I77" s="497">
        <v>940</v>
      </c>
      <c r="J77" s="497" t="s">
        <v>3683</v>
      </c>
      <c r="K77" s="533">
        <f t="shared" si="70"/>
        <v>15.5</v>
      </c>
      <c r="L77" s="476">
        <f t="shared" si="71"/>
        <v>209.30000000000004</v>
      </c>
      <c r="M77" s="506">
        <f t="shared" si="72"/>
        <v>9865.7000000000007</v>
      </c>
      <c r="N77" s="497">
        <v>650</v>
      </c>
      <c r="O77" s="499" t="s">
        <v>599</v>
      </c>
      <c r="P77" s="478">
        <v>44172</v>
      </c>
      <c r="Q77" s="387"/>
      <c r="R77" s="343" t="s">
        <v>3186</v>
      </c>
      <c r="S77" s="40"/>
      <c r="Y77" s="40"/>
      <c r="Z77" s="40"/>
    </row>
    <row r="78" spans="1:34" s="393" customFormat="1" ht="13.9" customHeight="1">
      <c r="A78" s="534">
        <v>6</v>
      </c>
      <c r="B78" s="535">
        <v>44169</v>
      </c>
      <c r="C78" s="505"/>
      <c r="D78" s="501" t="s">
        <v>3676</v>
      </c>
      <c r="E78" s="502" t="s">
        <v>600</v>
      </c>
      <c r="F78" s="494">
        <v>927</v>
      </c>
      <c r="G78" s="494">
        <v>913</v>
      </c>
      <c r="H78" s="494">
        <v>936.5</v>
      </c>
      <c r="I78" s="497">
        <v>950</v>
      </c>
      <c r="J78" s="497" t="s">
        <v>3677</v>
      </c>
      <c r="K78" s="528">
        <f t="shared" ref="K78:K80" si="73">H78-F78</f>
        <v>9.5</v>
      </c>
      <c r="L78" s="476">
        <f t="shared" ref="L78:L80" si="74">(H78*N78)*0.035%</f>
        <v>278.60875000000004</v>
      </c>
      <c r="M78" s="506">
        <f t="shared" ref="M78:M80" si="75">(K78*N78)-L78</f>
        <v>7796.3912499999997</v>
      </c>
      <c r="N78" s="497">
        <v>850</v>
      </c>
      <c r="O78" s="499" t="s">
        <v>599</v>
      </c>
      <c r="P78" s="514">
        <v>44169</v>
      </c>
      <c r="Q78" s="387"/>
      <c r="R78" s="343" t="s">
        <v>602</v>
      </c>
      <c r="S78" s="40"/>
      <c r="Y78" s="40"/>
      <c r="Z78" s="40"/>
    </row>
    <row r="79" spans="1:34" s="393" customFormat="1" ht="13.9" customHeight="1">
      <c r="A79" s="534">
        <v>7</v>
      </c>
      <c r="B79" s="535">
        <v>44169</v>
      </c>
      <c r="C79" s="505"/>
      <c r="D79" s="501" t="s">
        <v>3647</v>
      </c>
      <c r="E79" s="502" t="s">
        <v>600</v>
      </c>
      <c r="F79" s="494">
        <v>546.5</v>
      </c>
      <c r="G79" s="494">
        <v>537</v>
      </c>
      <c r="H79" s="494">
        <v>552.5</v>
      </c>
      <c r="I79" s="497">
        <v>562</v>
      </c>
      <c r="J79" s="497" t="s">
        <v>3656</v>
      </c>
      <c r="K79" s="531">
        <f t="shared" si="73"/>
        <v>6</v>
      </c>
      <c r="L79" s="476">
        <f t="shared" si="74"/>
        <v>290.06250000000006</v>
      </c>
      <c r="M79" s="506">
        <f t="shared" si="75"/>
        <v>8709.9375</v>
      </c>
      <c r="N79" s="497">
        <v>1500</v>
      </c>
      <c r="O79" s="499" t="s">
        <v>599</v>
      </c>
      <c r="P79" s="514">
        <v>44169</v>
      </c>
      <c r="Q79" s="387"/>
      <c r="R79" s="343" t="s">
        <v>3186</v>
      </c>
      <c r="S79" s="40"/>
      <c r="Y79" s="40"/>
      <c r="Z79" s="40"/>
    </row>
    <row r="80" spans="1:34" s="393" customFormat="1" ht="13.9" customHeight="1">
      <c r="A80" s="534">
        <v>8</v>
      </c>
      <c r="B80" s="535">
        <v>44169</v>
      </c>
      <c r="C80" s="505"/>
      <c r="D80" s="501" t="s">
        <v>3678</v>
      </c>
      <c r="E80" s="502" t="s">
        <v>600</v>
      </c>
      <c r="F80" s="494">
        <v>769.5</v>
      </c>
      <c r="G80" s="494">
        <v>758</v>
      </c>
      <c r="H80" s="494">
        <v>776.5</v>
      </c>
      <c r="I80" s="497">
        <v>790</v>
      </c>
      <c r="J80" s="497" t="s">
        <v>3684</v>
      </c>
      <c r="K80" s="533">
        <f t="shared" si="73"/>
        <v>7</v>
      </c>
      <c r="L80" s="476">
        <f t="shared" si="74"/>
        <v>353.30750000000006</v>
      </c>
      <c r="M80" s="506">
        <f t="shared" si="75"/>
        <v>8746.6924999999992</v>
      </c>
      <c r="N80" s="497">
        <v>1300</v>
      </c>
      <c r="O80" s="499" t="s">
        <v>599</v>
      </c>
      <c r="P80" s="478">
        <v>44172</v>
      </c>
      <c r="Q80" s="387"/>
      <c r="R80" s="343" t="s">
        <v>602</v>
      </c>
      <c r="S80" s="40"/>
      <c r="Y80" s="40"/>
      <c r="Z80" s="40"/>
    </row>
    <row r="81" spans="1:26" s="393" customFormat="1" ht="13.9" customHeight="1">
      <c r="A81" s="521">
        <v>9</v>
      </c>
      <c r="B81" s="522">
        <v>44169</v>
      </c>
      <c r="C81" s="523"/>
      <c r="D81" s="524" t="s">
        <v>3679</v>
      </c>
      <c r="E81" s="525" t="s">
        <v>600</v>
      </c>
      <c r="F81" s="526">
        <v>415</v>
      </c>
      <c r="G81" s="526">
        <v>406</v>
      </c>
      <c r="H81" s="526">
        <v>406</v>
      </c>
      <c r="I81" s="527">
        <v>430</v>
      </c>
      <c r="J81" s="527" t="s">
        <v>3709</v>
      </c>
      <c r="K81" s="516">
        <f t="shared" ref="K81:K82" si="76">H81-F81</f>
        <v>-9</v>
      </c>
      <c r="L81" s="517">
        <f t="shared" ref="L81:L82" si="77">(H81*N81)*0.035%</f>
        <v>222.10230000000004</v>
      </c>
      <c r="M81" s="545">
        <f t="shared" ref="M81:M82" si="78">(K81*N81)-L81</f>
        <v>-14289.1023</v>
      </c>
      <c r="N81" s="527">
        <v>1563</v>
      </c>
      <c r="O81" s="546" t="s">
        <v>663</v>
      </c>
      <c r="P81" s="520">
        <v>44173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56">
        <v>10</v>
      </c>
      <c r="B82" s="557">
        <v>44172</v>
      </c>
      <c r="C82" s="505"/>
      <c r="D82" s="501" t="s">
        <v>3691</v>
      </c>
      <c r="E82" s="502" t="s">
        <v>600</v>
      </c>
      <c r="F82" s="494">
        <v>3639</v>
      </c>
      <c r="G82" s="494">
        <v>3575</v>
      </c>
      <c r="H82" s="494">
        <v>3672.5</v>
      </c>
      <c r="I82" s="497">
        <v>3750</v>
      </c>
      <c r="J82" s="497" t="s">
        <v>3724</v>
      </c>
      <c r="K82" s="555">
        <f t="shared" si="76"/>
        <v>33.5</v>
      </c>
      <c r="L82" s="476">
        <f t="shared" si="77"/>
        <v>257.07500000000005</v>
      </c>
      <c r="M82" s="506">
        <f t="shared" si="78"/>
        <v>6442.9250000000002</v>
      </c>
      <c r="N82" s="497">
        <v>200</v>
      </c>
      <c r="O82" s="499" t="s">
        <v>599</v>
      </c>
      <c r="P82" s="478">
        <v>44175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1">
        <v>11</v>
      </c>
      <c r="B83" s="522">
        <v>44172</v>
      </c>
      <c r="C83" s="523"/>
      <c r="D83" s="524" t="s">
        <v>3674</v>
      </c>
      <c r="E83" s="525" t="s">
        <v>600</v>
      </c>
      <c r="F83" s="526">
        <v>941</v>
      </c>
      <c r="G83" s="526">
        <v>927</v>
      </c>
      <c r="H83" s="526">
        <v>927</v>
      </c>
      <c r="I83" s="527">
        <v>965</v>
      </c>
      <c r="J83" s="516" t="s">
        <v>3710</v>
      </c>
      <c r="K83" s="516">
        <f t="shared" ref="K83" si="79">H83-F83</f>
        <v>-14</v>
      </c>
      <c r="L83" s="517">
        <f t="shared" ref="L83" si="80">(H83*N83)*0.035%</f>
        <v>308.22750000000002</v>
      </c>
      <c r="M83" s="545">
        <f t="shared" ref="M83" si="81">(K83*N83)-L83</f>
        <v>-13608.227500000001</v>
      </c>
      <c r="N83" s="516">
        <v>950</v>
      </c>
      <c r="O83" s="519" t="s">
        <v>663</v>
      </c>
      <c r="P83" s="520">
        <v>44173</v>
      </c>
      <c r="Q83" s="387"/>
      <c r="R83" s="343" t="s">
        <v>3186</v>
      </c>
      <c r="S83" s="40"/>
      <c r="Y83" s="40"/>
      <c r="Z83" s="40"/>
    </row>
    <row r="84" spans="1:26" s="393" customFormat="1" ht="13.9" customHeight="1">
      <c r="A84" s="538">
        <v>12</v>
      </c>
      <c r="B84" s="539">
        <v>44172</v>
      </c>
      <c r="C84" s="505"/>
      <c r="D84" s="501" t="s">
        <v>3693</v>
      </c>
      <c r="E84" s="502" t="s">
        <v>600</v>
      </c>
      <c r="F84" s="494">
        <v>857</v>
      </c>
      <c r="G84" s="494">
        <v>843</v>
      </c>
      <c r="H84" s="494">
        <v>874.5</v>
      </c>
      <c r="I84" s="497" t="s">
        <v>3694</v>
      </c>
      <c r="J84" s="497" t="s">
        <v>3702</v>
      </c>
      <c r="K84" s="537">
        <f t="shared" ref="K84" si="82">H84-F84</f>
        <v>17.5</v>
      </c>
      <c r="L84" s="476">
        <f t="shared" ref="L84:L86" si="83">(H84*N84)*0.035%</f>
        <v>214.25250000000003</v>
      </c>
      <c r="M84" s="506">
        <f t="shared" ref="M84:M86" si="84">(K84*N84)-L84</f>
        <v>12035.747499999999</v>
      </c>
      <c r="N84" s="497">
        <v>700</v>
      </c>
      <c r="O84" s="499" t="s">
        <v>599</v>
      </c>
      <c r="P84" s="478">
        <v>44173</v>
      </c>
      <c r="Q84" s="387"/>
      <c r="R84" s="343" t="s">
        <v>602</v>
      </c>
      <c r="S84" s="40"/>
      <c r="Y84" s="40"/>
      <c r="Z84" s="40"/>
    </row>
    <row r="85" spans="1:26" s="393" customFormat="1" ht="13.9" customHeight="1">
      <c r="A85" s="521">
        <v>13</v>
      </c>
      <c r="B85" s="522">
        <v>44174</v>
      </c>
      <c r="C85" s="523"/>
      <c r="D85" s="524" t="s">
        <v>3646</v>
      </c>
      <c r="E85" s="525" t="s">
        <v>600</v>
      </c>
      <c r="F85" s="526">
        <v>13475</v>
      </c>
      <c r="G85" s="526">
        <v>13570</v>
      </c>
      <c r="H85" s="526">
        <v>13570</v>
      </c>
      <c r="I85" s="527">
        <v>13250</v>
      </c>
      <c r="J85" s="516" t="s">
        <v>712</v>
      </c>
      <c r="K85" s="516">
        <f t="shared" ref="K85" si="85">F85-H85</f>
        <v>-95</v>
      </c>
      <c r="L85" s="517">
        <f t="shared" si="83"/>
        <v>356.21250000000003</v>
      </c>
      <c r="M85" s="518">
        <f t="shared" si="84"/>
        <v>-7481.2124999999996</v>
      </c>
      <c r="N85" s="516">
        <v>75</v>
      </c>
      <c r="O85" s="519" t="s">
        <v>663</v>
      </c>
      <c r="P85" s="580">
        <v>44174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1">
        <v>14</v>
      </c>
      <c r="B86" s="522">
        <v>44174</v>
      </c>
      <c r="C86" s="523"/>
      <c r="D86" s="524" t="s">
        <v>3715</v>
      </c>
      <c r="E86" s="525" t="s">
        <v>600</v>
      </c>
      <c r="F86" s="526">
        <v>905</v>
      </c>
      <c r="G86" s="526">
        <v>885</v>
      </c>
      <c r="H86" s="526">
        <v>885</v>
      </c>
      <c r="I86" s="527">
        <v>940</v>
      </c>
      <c r="J86" s="516" t="s">
        <v>3767</v>
      </c>
      <c r="K86" s="516">
        <f t="shared" ref="K86" si="86">H86-F86</f>
        <v>-20</v>
      </c>
      <c r="L86" s="517">
        <f t="shared" si="83"/>
        <v>201.33750000000003</v>
      </c>
      <c r="M86" s="545">
        <f t="shared" si="84"/>
        <v>-13201.3375</v>
      </c>
      <c r="N86" s="516">
        <v>650</v>
      </c>
      <c r="O86" s="519" t="s">
        <v>663</v>
      </c>
      <c r="P86" s="520">
        <v>44180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72">
        <v>15</v>
      </c>
      <c r="B87" s="573">
        <v>44176</v>
      </c>
      <c r="C87" s="505"/>
      <c r="D87" s="501" t="s">
        <v>3646</v>
      </c>
      <c r="E87" s="502" t="s">
        <v>3627</v>
      </c>
      <c r="F87" s="494">
        <v>13570</v>
      </c>
      <c r="G87" s="494">
        <v>13650</v>
      </c>
      <c r="H87" s="494">
        <v>13485</v>
      </c>
      <c r="I87" s="497">
        <v>13400</v>
      </c>
      <c r="J87" s="497" t="s">
        <v>3682</v>
      </c>
      <c r="K87" s="571">
        <f t="shared" ref="K87" si="87">F87-H87</f>
        <v>85</v>
      </c>
      <c r="L87" s="476">
        <f t="shared" ref="L87:L88" si="88">(H87*N87)*0.035%</f>
        <v>353.98125000000005</v>
      </c>
      <c r="M87" s="506">
        <f t="shared" ref="M87:M88" si="89">(K87*N87)-L87</f>
        <v>6021.0187500000002</v>
      </c>
      <c r="N87" s="497">
        <v>75</v>
      </c>
      <c r="O87" s="499" t="s">
        <v>599</v>
      </c>
      <c r="P87" s="514">
        <v>44176</v>
      </c>
      <c r="Q87" s="387"/>
      <c r="R87" s="343" t="s">
        <v>602</v>
      </c>
      <c r="S87" s="40"/>
      <c r="Y87" s="40"/>
      <c r="Z87" s="40"/>
    </row>
    <row r="88" spans="1:26" s="393" customFormat="1" ht="13.9" customHeight="1">
      <c r="A88" s="578">
        <v>16</v>
      </c>
      <c r="B88" s="579">
        <v>44176</v>
      </c>
      <c r="C88" s="505"/>
      <c r="D88" s="501" t="s">
        <v>3744</v>
      </c>
      <c r="E88" s="502" t="s">
        <v>600</v>
      </c>
      <c r="F88" s="494">
        <v>1574.5</v>
      </c>
      <c r="G88" s="494">
        <v>1554</v>
      </c>
      <c r="H88" s="494">
        <v>1590</v>
      </c>
      <c r="I88" s="497">
        <v>1610</v>
      </c>
      <c r="J88" s="497" t="s">
        <v>3683</v>
      </c>
      <c r="K88" s="577">
        <f t="shared" ref="K88" si="90">H88-F88</f>
        <v>15.5</v>
      </c>
      <c r="L88" s="476">
        <f t="shared" si="88"/>
        <v>389.55000000000007</v>
      </c>
      <c r="M88" s="506">
        <f t="shared" si="89"/>
        <v>10460.450000000001</v>
      </c>
      <c r="N88" s="497">
        <v>700</v>
      </c>
      <c r="O88" s="499" t="s">
        <v>599</v>
      </c>
      <c r="P88" s="478">
        <v>44179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78">
        <v>17</v>
      </c>
      <c r="B89" s="579">
        <v>44179</v>
      </c>
      <c r="C89" s="505"/>
      <c r="D89" s="501" t="s">
        <v>3646</v>
      </c>
      <c r="E89" s="502" t="s">
        <v>600</v>
      </c>
      <c r="F89" s="494">
        <v>13610</v>
      </c>
      <c r="G89" s="494">
        <v>13710</v>
      </c>
      <c r="H89" s="494">
        <v>13555</v>
      </c>
      <c r="I89" s="497">
        <v>13400</v>
      </c>
      <c r="J89" s="497" t="s">
        <v>723</v>
      </c>
      <c r="K89" s="577">
        <f t="shared" ref="K89" si="91">F89-H89</f>
        <v>55</v>
      </c>
      <c r="L89" s="476">
        <f t="shared" ref="L89" si="92">(H89*N89)*0.035%</f>
        <v>355.81875000000008</v>
      </c>
      <c r="M89" s="506">
        <f t="shared" ref="M89" si="93">(K89*N89)-L89</f>
        <v>3769.1812500000001</v>
      </c>
      <c r="N89" s="497">
        <v>75</v>
      </c>
      <c r="O89" s="499" t="s">
        <v>599</v>
      </c>
      <c r="P89" s="514">
        <v>44179</v>
      </c>
      <c r="Q89" s="387"/>
      <c r="R89" s="343" t="s">
        <v>602</v>
      </c>
      <c r="S89" s="40"/>
      <c r="Y89" s="40"/>
      <c r="Z89" s="40"/>
    </row>
    <row r="90" spans="1:26" s="393" customFormat="1" ht="13.9" customHeight="1">
      <c r="A90" s="474">
        <v>18</v>
      </c>
      <c r="B90" s="575">
        <v>44179</v>
      </c>
      <c r="C90" s="447"/>
      <c r="D90" s="440" t="s">
        <v>3752</v>
      </c>
      <c r="E90" s="441" t="s">
        <v>600</v>
      </c>
      <c r="F90" s="415" t="s">
        <v>3753</v>
      </c>
      <c r="G90" s="415">
        <v>1620</v>
      </c>
      <c r="H90" s="415"/>
      <c r="I90" s="376">
        <v>1695</v>
      </c>
      <c r="J90" s="376" t="s">
        <v>601</v>
      </c>
      <c r="K90" s="576"/>
      <c r="L90" s="434"/>
      <c r="M90" s="574"/>
      <c r="N90" s="376"/>
      <c r="O90" s="404"/>
      <c r="P90" s="437"/>
      <c r="Q90" s="387"/>
      <c r="R90" s="343" t="s">
        <v>3186</v>
      </c>
      <c r="S90" s="40"/>
      <c r="Y90" s="40"/>
      <c r="Z90" s="40"/>
    </row>
    <row r="91" spans="1:26" s="393" customFormat="1" ht="13.9" customHeight="1">
      <c r="A91" s="621">
        <v>19</v>
      </c>
      <c r="B91" s="623">
        <v>44180</v>
      </c>
      <c r="C91" s="523"/>
      <c r="D91" s="524" t="s">
        <v>3646</v>
      </c>
      <c r="E91" s="525" t="s">
        <v>3627</v>
      </c>
      <c r="F91" s="526">
        <v>13515</v>
      </c>
      <c r="G91" s="631">
        <v>13710</v>
      </c>
      <c r="H91" s="526">
        <v>13700</v>
      </c>
      <c r="I91" s="633">
        <v>13300</v>
      </c>
      <c r="J91" s="625" t="s">
        <v>3797</v>
      </c>
      <c r="K91" s="527">
        <v>185</v>
      </c>
      <c r="L91" s="517">
        <v>355</v>
      </c>
      <c r="M91" s="625">
        <v>-9412</v>
      </c>
      <c r="N91" s="625">
        <v>75</v>
      </c>
      <c r="O91" s="625" t="s">
        <v>663</v>
      </c>
      <c r="P91" s="627">
        <v>44181</v>
      </c>
      <c r="Q91" s="387"/>
      <c r="R91" s="343" t="s">
        <v>602</v>
      </c>
      <c r="S91" s="40"/>
      <c r="Y91" s="40"/>
      <c r="Z91" s="40"/>
    </row>
    <row r="92" spans="1:26" s="393" customFormat="1" ht="13.9" customHeight="1">
      <c r="A92" s="622"/>
      <c r="B92" s="624"/>
      <c r="C92" s="523"/>
      <c r="D92" s="524" t="s">
        <v>3766</v>
      </c>
      <c r="E92" s="525" t="s">
        <v>3627</v>
      </c>
      <c r="F92" s="526">
        <v>117.5</v>
      </c>
      <c r="G92" s="632"/>
      <c r="H92" s="526">
        <v>59</v>
      </c>
      <c r="I92" s="626"/>
      <c r="J92" s="626"/>
      <c r="K92" s="527">
        <v>58.5</v>
      </c>
      <c r="L92" s="527">
        <v>100</v>
      </c>
      <c r="M92" s="626"/>
      <c r="N92" s="626"/>
      <c r="O92" s="626"/>
      <c r="P92" s="626"/>
      <c r="Q92" s="387"/>
      <c r="R92" s="343"/>
      <c r="S92" s="40"/>
      <c r="Y92" s="40"/>
      <c r="Z92" s="40"/>
    </row>
    <row r="93" spans="1:26" s="393" customFormat="1" ht="13.9" customHeight="1">
      <c r="A93" s="585">
        <v>20</v>
      </c>
      <c r="B93" s="586">
        <v>44181</v>
      </c>
      <c r="C93" s="505"/>
      <c r="D93" s="501" t="s">
        <v>3782</v>
      </c>
      <c r="E93" s="502" t="s">
        <v>600</v>
      </c>
      <c r="F93" s="494">
        <v>2322</v>
      </c>
      <c r="G93" s="494">
        <v>2288</v>
      </c>
      <c r="H93" s="494">
        <v>2350</v>
      </c>
      <c r="I93" s="497" t="s">
        <v>3783</v>
      </c>
      <c r="J93" s="497" t="s">
        <v>3784</v>
      </c>
      <c r="K93" s="587">
        <f t="shared" ref="K93" si="94">H93-F93</f>
        <v>28</v>
      </c>
      <c r="L93" s="476">
        <f t="shared" ref="L93" si="95">(H93*N93)*0.035%</f>
        <v>246.75000000000003</v>
      </c>
      <c r="M93" s="506">
        <f t="shared" ref="M93" si="96">(K93*N93)-L93</f>
        <v>8153.25</v>
      </c>
      <c r="N93" s="497">
        <v>300</v>
      </c>
      <c r="O93" s="499" t="s">
        <v>599</v>
      </c>
      <c r="P93" s="514">
        <v>44181</v>
      </c>
      <c r="Q93" s="387"/>
      <c r="R93" s="343" t="s">
        <v>602</v>
      </c>
      <c r="S93" s="40"/>
      <c r="Y93" s="40"/>
      <c r="Z93" s="40"/>
    </row>
    <row r="94" spans="1:26" s="393" customFormat="1" ht="13.9" customHeight="1">
      <c r="A94" s="585">
        <v>21</v>
      </c>
      <c r="B94" s="586">
        <v>44181</v>
      </c>
      <c r="C94" s="505"/>
      <c r="D94" s="501" t="s">
        <v>3676</v>
      </c>
      <c r="E94" s="502" t="s">
        <v>600</v>
      </c>
      <c r="F94" s="494">
        <v>951</v>
      </c>
      <c r="G94" s="494">
        <v>936</v>
      </c>
      <c r="H94" s="494">
        <v>960</v>
      </c>
      <c r="I94" s="497" t="s">
        <v>3789</v>
      </c>
      <c r="J94" s="497" t="s">
        <v>3405</v>
      </c>
      <c r="K94" s="587">
        <f t="shared" ref="K94:K95" si="97">H94-F94</f>
        <v>9</v>
      </c>
      <c r="L94" s="476">
        <f t="shared" ref="L94:L95" si="98">(H94*N94)*0.035%</f>
        <v>285.60000000000002</v>
      </c>
      <c r="M94" s="506">
        <f t="shared" ref="M94:M95" si="99">(K94*N94)-L94</f>
        <v>7364.4</v>
      </c>
      <c r="N94" s="497">
        <v>850</v>
      </c>
      <c r="O94" s="499" t="s">
        <v>599</v>
      </c>
      <c r="P94" s="514">
        <v>44181</v>
      </c>
      <c r="Q94" s="387"/>
      <c r="R94" s="343" t="s">
        <v>3186</v>
      </c>
      <c r="S94" s="40"/>
      <c r="Y94" s="40"/>
      <c r="Z94" s="40"/>
    </row>
    <row r="95" spans="1:26" s="393" customFormat="1" ht="13.9" customHeight="1">
      <c r="A95" s="585">
        <v>22</v>
      </c>
      <c r="B95" s="586">
        <v>44181</v>
      </c>
      <c r="C95" s="505"/>
      <c r="D95" s="501" t="s">
        <v>3798</v>
      </c>
      <c r="E95" s="502" t="s">
        <v>600</v>
      </c>
      <c r="F95" s="494">
        <v>556.5</v>
      </c>
      <c r="G95" s="494">
        <v>548</v>
      </c>
      <c r="H95" s="494">
        <v>562.5</v>
      </c>
      <c r="I95" s="497">
        <v>570</v>
      </c>
      <c r="J95" s="497" t="s">
        <v>3656</v>
      </c>
      <c r="K95" s="587">
        <f t="shared" si="97"/>
        <v>6</v>
      </c>
      <c r="L95" s="476">
        <f t="shared" si="98"/>
        <v>295.31250000000006</v>
      </c>
      <c r="M95" s="506">
        <f t="shared" si="99"/>
        <v>8704.6875</v>
      </c>
      <c r="N95" s="497">
        <v>1500</v>
      </c>
      <c r="O95" s="499" t="s">
        <v>599</v>
      </c>
      <c r="P95" s="514">
        <v>44181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591"/>
      <c r="B96" s="588"/>
      <c r="C96" s="447"/>
      <c r="D96" s="440"/>
      <c r="E96" s="441"/>
      <c r="F96" s="415"/>
      <c r="G96" s="592"/>
      <c r="H96" s="415"/>
      <c r="I96" s="590"/>
      <c r="J96" s="590"/>
      <c r="K96" s="589"/>
      <c r="L96" s="589"/>
      <c r="M96" s="590"/>
      <c r="N96" s="590"/>
      <c r="O96" s="590"/>
      <c r="P96" s="590"/>
      <c r="Q96" s="387"/>
      <c r="R96" s="343"/>
      <c r="S96" s="40"/>
      <c r="Y96" s="40"/>
      <c r="Z96" s="40"/>
    </row>
    <row r="97" spans="1:34" s="393" customFormat="1" ht="13.9" customHeight="1">
      <c r="A97" s="474"/>
      <c r="B97" s="575"/>
      <c r="C97" s="447"/>
      <c r="D97" s="440"/>
      <c r="E97" s="441"/>
      <c r="F97" s="415"/>
      <c r="G97" s="415"/>
      <c r="H97" s="415"/>
      <c r="I97" s="376"/>
      <c r="J97" s="376"/>
      <c r="K97" s="576"/>
      <c r="L97" s="434"/>
      <c r="M97" s="574"/>
      <c r="N97" s="376"/>
      <c r="O97" s="404"/>
      <c r="P97" s="437"/>
      <c r="Q97" s="387"/>
      <c r="R97" s="343"/>
      <c r="S97" s="40"/>
      <c r="Y97" s="40"/>
      <c r="Z97" s="40"/>
    </row>
    <row r="98" spans="1:34" s="393" customFormat="1" ht="13.9" customHeight="1">
      <c r="A98" s="448"/>
      <c r="B98" s="446"/>
      <c r="C98" s="447"/>
      <c r="D98" s="440"/>
      <c r="E98" s="441"/>
      <c r="F98" s="415"/>
      <c r="G98" s="415"/>
      <c r="H98" s="415"/>
      <c r="I98" s="376"/>
      <c r="J98" s="376"/>
      <c r="K98" s="376"/>
      <c r="L98" s="376"/>
      <c r="M98" s="376"/>
      <c r="N98" s="376"/>
      <c r="O98" s="376"/>
      <c r="P98" s="376"/>
      <c r="Q98" s="387"/>
      <c r="R98" s="343"/>
      <c r="S98" s="40"/>
      <c r="Y98" s="40"/>
      <c r="Z98" s="40"/>
    </row>
    <row r="99" spans="1:34" s="393" customFormat="1" ht="13.9" customHeight="1">
      <c r="A99" s="458"/>
      <c r="B99" s="452"/>
      <c r="C99" s="459"/>
      <c r="D99" s="460"/>
      <c r="E99" s="377"/>
      <c r="F99" s="427"/>
      <c r="G99" s="427"/>
      <c r="H99" s="427"/>
      <c r="I99" s="423"/>
      <c r="J99" s="423"/>
      <c r="K99" s="423"/>
      <c r="L99" s="423"/>
      <c r="M99" s="423"/>
      <c r="N99" s="423"/>
      <c r="O99" s="423"/>
      <c r="P99" s="423"/>
      <c r="Q99" s="387"/>
      <c r="R99" s="343"/>
      <c r="S99" s="40"/>
      <c r="Y99" s="40"/>
      <c r="Z99" s="40"/>
    </row>
    <row r="100" spans="1:34" s="6" customFormat="1">
      <c r="A100" s="44"/>
      <c r="B100" s="45"/>
      <c r="C100" s="46"/>
      <c r="D100" s="47"/>
      <c r="E100" s="48"/>
      <c r="F100" s="49"/>
      <c r="G100" s="49"/>
      <c r="H100" s="49"/>
      <c r="I100" s="49"/>
      <c r="J100" s="17"/>
      <c r="K100" s="91"/>
      <c r="L100" s="91"/>
      <c r="M100" s="17"/>
      <c r="N100" s="16"/>
      <c r="O100" s="92"/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5">
      <c r="A101" s="50" t="s">
        <v>616</v>
      </c>
      <c r="B101" s="50"/>
      <c r="C101" s="50"/>
      <c r="D101" s="50"/>
      <c r="E101" s="51"/>
      <c r="F101" s="49"/>
      <c r="G101" s="49"/>
      <c r="H101" s="49"/>
      <c r="I101" s="49"/>
      <c r="J101" s="53"/>
      <c r="K101" s="12"/>
      <c r="L101" s="12"/>
      <c r="M101" s="12"/>
      <c r="N101" s="11"/>
      <c r="O101" s="5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38.25">
      <c r="A102" s="21" t="s">
        <v>16</v>
      </c>
      <c r="B102" s="21" t="s">
        <v>575</v>
      </c>
      <c r="C102" s="21"/>
      <c r="D102" s="22" t="s">
        <v>588</v>
      </c>
      <c r="E102" s="21" t="s">
        <v>589</v>
      </c>
      <c r="F102" s="21" t="s">
        <v>590</v>
      </c>
      <c r="G102" s="52" t="s">
        <v>609</v>
      </c>
      <c r="H102" s="21" t="s">
        <v>592</v>
      </c>
      <c r="I102" s="21" t="s">
        <v>593</v>
      </c>
      <c r="J102" s="20" t="s">
        <v>594</v>
      </c>
      <c r="K102" s="20" t="s">
        <v>617</v>
      </c>
      <c r="L102" s="63" t="s">
        <v>3630</v>
      </c>
      <c r="M102" s="77" t="s">
        <v>611</v>
      </c>
      <c r="N102" s="21" t="s">
        <v>612</v>
      </c>
      <c r="O102" s="21" t="s">
        <v>597</v>
      </c>
      <c r="P102" s="22" t="s">
        <v>598</v>
      </c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472" customFormat="1" ht="14.25">
      <c r="A103" s="521">
        <v>1</v>
      </c>
      <c r="B103" s="522">
        <v>44166</v>
      </c>
      <c r="C103" s="523"/>
      <c r="D103" s="524" t="s">
        <v>3648</v>
      </c>
      <c r="E103" s="525" t="s">
        <v>600</v>
      </c>
      <c r="F103" s="526">
        <v>13.5</v>
      </c>
      <c r="G103" s="526">
        <v>8</v>
      </c>
      <c r="H103" s="526">
        <v>8</v>
      </c>
      <c r="I103" s="527" t="s">
        <v>3649</v>
      </c>
      <c r="J103" s="516" t="s">
        <v>3671</v>
      </c>
      <c r="K103" s="527">
        <f t="shared" ref="K103" si="100">H103-F103</f>
        <v>-5.5</v>
      </c>
      <c r="L103" s="532">
        <v>100</v>
      </c>
      <c r="M103" s="527">
        <f t="shared" ref="M103" si="101">(K103*N103)-100</f>
        <v>-5600</v>
      </c>
      <c r="N103" s="527">
        <v>1000</v>
      </c>
      <c r="O103" s="519" t="s">
        <v>663</v>
      </c>
      <c r="P103" s="520">
        <v>44169</v>
      </c>
      <c r="Q103" s="470"/>
      <c r="R103" s="471" t="s">
        <v>3186</v>
      </c>
      <c r="Z103" s="473"/>
      <c r="AA103" s="473"/>
      <c r="AB103" s="473"/>
      <c r="AC103" s="473"/>
      <c r="AD103" s="473"/>
      <c r="AE103" s="473"/>
      <c r="AF103" s="473"/>
      <c r="AG103" s="473"/>
      <c r="AH103" s="473"/>
    </row>
    <row r="104" spans="1:34" s="472" customFormat="1" ht="14.25">
      <c r="A104" s="500">
        <v>2</v>
      </c>
      <c r="B104" s="491">
        <v>44166</v>
      </c>
      <c r="C104" s="447"/>
      <c r="D104" s="501" t="s">
        <v>3650</v>
      </c>
      <c r="E104" s="502" t="s">
        <v>600</v>
      </c>
      <c r="F104" s="494">
        <v>390</v>
      </c>
      <c r="G104" s="494">
        <v>190</v>
      </c>
      <c r="H104" s="494">
        <v>435</v>
      </c>
      <c r="I104" s="497">
        <v>700</v>
      </c>
      <c r="J104" s="497" t="s">
        <v>3655</v>
      </c>
      <c r="K104" s="497">
        <f t="shared" ref="K104" si="102">H104-F104</f>
        <v>45</v>
      </c>
      <c r="L104" s="498">
        <v>100</v>
      </c>
      <c r="M104" s="497">
        <f t="shared" ref="M104" si="103">(K104*N104)-100</f>
        <v>1025</v>
      </c>
      <c r="N104" s="497">
        <v>25</v>
      </c>
      <c r="O104" s="499" t="s">
        <v>599</v>
      </c>
      <c r="P104" s="478">
        <v>44167</v>
      </c>
      <c r="Q104" s="470"/>
      <c r="R104" s="471" t="s">
        <v>602</v>
      </c>
      <c r="Z104" s="473"/>
      <c r="AA104" s="473"/>
      <c r="AB104" s="473"/>
      <c r="AC104" s="473"/>
      <c r="AD104" s="473"/>
      <c r="AE104" s="473"/>
      <c r="AF104" s="473"/>
      <c r="AG104" s="473"/>
      <c r="AH104" s="473"/>
    </row>
    <row r="105" spans="1:34" s="472" customFormat="1" ht="14.25">
      <c r="A105" s="521">
        <v>3</v>
      </c>
      <c r="B105" s="522">
        <v>44168</v>
      </c>
      <c r="C105" s="523"/>
      <c r="D105" s="524" t="s">
        <v>3660</v>
      </c>
      <c r="E105" s="525" t="s">
        <v>600</v>
      </c>
      <c r="F105" s="526">
        <v>235</v>
      </c>
      <c r="G105" s="526">
        <v>80</v>
      </c>
      <c r="H105" s="526">
        <v>80</v>
      </c>
      <c r="I105" s="527">
        <v>500</v>
      </c>
      <c r="J105" s="516" t="s">
        <v>3663</v>
      </c>
      <c r="K105" s="527">
        <f t="shared" ref="K105" si="104">H105-F105</f>
        <v>-155</v>
      </c>
      <c r="L105" s="532">
        <v>100</v>
      </c>
      <c r="M105" s="527">
        <f t="shared" ref="M105" si="105">(K105*N105)-100</f>
        <v>-3975</v>
      </c>
      <c r="N105" s="527">
        <v>25</v>
      </c>
      <c r="O105" s="519" t="s">
        <v>663</v>
      </c>
      <c r="P105" s="520">
        <v>44169</v>
      </c>
      <c r="Q105" s="470"/>
      <c r="R105" s="471" t="s">
        <v>602</v>
      </c>
      <c r="Z105" s="473"/>
      <c r="AA105" s="473"/>
      <c r="AB105" s="473"/>
      <c r="AC105" s="473"/>
      <c r="AD105" s="473"/>
      <c r="AE105" s="473"/>
      <c r="AF105" s="473"/>
      <c r="AG105" s="473"/>
      <c r="AH105" s="473"/>
    </row>
    <row r="106" spans="1:34" s="472" customFormat="1" ht="14.25">
      <c r="A106" s="500">
        <v>4</v>
      </c>
      <c r="B106" s="491">
        <v>44168</v>
      </c>
      <c r="C106" s="447"/>
      <c r="D106" s="501" t="s">
        <v>3661</v>
      </c>
      <c r="E106" s="502" t="s">
        <v>600</v>
      </c>
      <c r="F106" s="494">
        <v>36</v>
      </c>
      <c r="G106" s="494">
        <v>24</v>
      </c>
      <c r="H106" s="494">
        <v>42</v>
      </c>
      <c r="I106" s="497">
        <v>60</v>
      </c>
      <c r="J106" s="497" t="s">
        <v>3656</v>
      </c>
      <c r="K106" s="497">
        <f t="shared" ref="K106:K107" si="106">H106-F106</f>
        <v>6</v>
      </c>
      <c r="L106" s="498">
        <v>100</v>
      </c>
      <c r="M106" s="497">
        <f t="shared" ref="M106:M107" si="107">(K106*N106)-100</f>
        <v>2300</v>
      </c>
      <c r="N106" s="497">
        <v>400</v>
      </c>
      <c r="O106" s="499" t="s">
        <v>599</v>
      </c>
      <c r="P106" s="514">
        <v>44168</v>
      </c>
      <c r="Q106" s="470"/>
      <c r="R106" s="471" t="s">
        <v>602</v>
      </c>
      <c r="Z106" s="473"/>
      <c r="AA106" s="473"/>
      <c r="AB106" s="473"/>
      <c r="AC106" s="473"/>
      <c r="AD106" s="473"/>
      <c r="AE106" s="473"/>
      <c r="AF106" s="473"/>
      <c r="AG106" s="473"/>
      <c r="AH106" s="473"/>
    </row>
    <row r="107" spans="1:34" s="472" customFormat="1" ht="14.25">
      <c r="A107" s="500">
        <v>5</v>
      </c>
      <c r="B107" s="491">
        <v>44168</v>
      </c>
      <c r="C107" s="447"/>
      <c r="D107" s="501" t="s">
        <v>3664</v>
      </c>
      <c r="E107" s="502" t="s">
        <v>600</v>
      </c>
      <c r="F107" s="494">
        <v>41</v>
      </c>
      <c r="G107" s="494">
        <v>18</v>
      </c>
      <c r="H107" s="494">
        <v>55.5</v>
      </c>
      <c r="I107" s="497">
        <v>80</v>
      </c>
      <c r="J107" s="497" t="s">
        <v>3668</v>
      </c>
      <c r="K107" s="497">
        <f t="shared" si="106"/>
        <v>14.5</v>
      </c>
      <c r="L107" s="498">
        <v>100</v>
      </c>
      <c r="M107" s="497">
        <f t="shared" si="107"/>
        <v>987.5</v>
      </c>
      <c r="N107" s="497">
        <v>75</v>
      </c>
      <c r="O107" s="499" t="s">
        <v>599</v>
      </c>
      <c r="P107" s="514">
        <v>44168</v>
      </c>
      <c r="Q107" s="470"/>
      <c r="R107" s="471" t="s">
        <v>602</v>
      </c>
      <c r="Z107" s="473"/>
      <c r="AA107" s="473"/>
      <c r="AB107" s="473"/>
      <c r="AC107" s="473"/>
      <c r="AD107" s="473"/>
      <c r="AE107" s="473"/>
      <c r="AF107" s="473"/>
      <c r="AG107" s="473"/>
      <c r="AH107" s="473"/>
    </row>
    <row r="108" spans="1:34" s="472" customFormat="1" ht="14.25">
      <c r="A108" s="500">
        <v>6</v>
      </c>
      <c r="B108" s="491">
        <v>44168</v>
      </c>
      <c r="C108" s="447"/>
      <c r="D108" s="501" t="s">
        <v>3669</v>
      </c>
      <c r="E108" s="502" t="s">
        <v>600</v>
      </c>
      <c r="F108" s="494">
        <v>55</v>
      </c>
      <c r="G108" s="494">
        <v>18</v>
      </c>
      <c r="H108" s="494">
        <v>65.5</v>
      </c>
      <c r="I108" s="497">
        <v>100</v>
      </c>
      <c r="J108" s="497" t="s">
        <v>3658</v>
      </c>
      <c r="K108" s="497">
        <f t="shared" ref="K108:K110" si="108">H108-F108</f>
        <v>10.5</v>
      </c>
      <c r="L108" s="498">
        <v>100</v>
      </c>
      <c r="M108" s="497">
        <f t="shared" ref="M108:M110" si="109">(K108*N108)-100</f>
        <v>687.5</v>
      </c>
      <c r="N108" s="497">
        <v>75</v>
      </c>
      <c r="O108" s="499" t="s">
        <v>599</v>
      </c>
      <c r="P108" s="514">
        <v>44168</v>
      </c>
      <c r="Q108" s="470"/>
      <c r="R108" s="471" t="s">
        <v>602</v>
      </c>
      <c r="Z108" s="473"/>
      <c r="AA108" s="473"/>
      <c r="AB108" s="473"/>
      <c r="AC108" s="473"/>
      <c r="AD108" s="473"/>
      <c r="AE108" s="473"/>
      <c r="AF108" s="473"/>
      <c r="AG108" s="473"/>
      <c r="AH108" s="473"/>
    </row>
    <row r="109" spans="1:34" s="472" customFormat="1" ht="14.25">
      <c r="A109" s="521">
        <v>7</v>
      </c>
      <c r="B109" s="522">
        <v>44168</v>
      </c>
      <c r="C109" s="523"/>
      <c r="D109" s="524" t="s">
        <v>3669</v>
      </c>
      <c r="E109" s="525" t="s">
        <v>600</v>
      </c>
      <c r="F109" s="526">
        <v>51.5</v>
      </c>
      <c r="G109" s="526">
        <v>18</v>
      </c>
      <c r="H109" s="526">
        <v>18</v>
      </c>
      <c r="I109" s="527">
        <v>100</v>
      </c>
      <c r="J109" s="516" t="s">
        <v>3690</v>
      </c>
      <c r="K109" s="527">
        <f t="shared" si="108"/>
        <v>-33.5</v>
      </c>
      <c r="L109" s="532">
        <v>100</v>
      </c>
      <c r="M109" s="527">
        <f t="shared" si="109"/>
        <v>-2612.5</v>
      </c>
      <c r="N109" s="527">
        <v>75</v>
      </c>
      <c r="O109" s="519" t="s">
        <v>663</v>
      </c>
      <c r="P109" s="520">
        <v>44172</v>
      </c>
      <c r="Q109" s="470"/>
      <c r="R109" s="471" t="s">
        <v>602</v>
      </c>
      <c r="Z109" s="473"/>
      <c r="AA109" s="473"/>
      <c r="AB109" s="473"/>
      <c r="AC109" s="473"/>
      <c r="AD109" s="473"/>
      <c r="AE109" s="473"/>
      <c r="AF109" s="473"/>
      <c r="AG109" s="473"/>
      <c r="AH109" s="473"/>
    </row>
    <row r="110" spans="1:34" s="472" customFormat="1" ht="14.25">
      <c r="A110" s="500">
        <v>8</v>
      </c>
      <c r="B110" s="491">
        <v>44172</v>
      </c>
      <c r="C110" s="447"/>
      <c r="D110" s="501" t="s">
        <v>3688</v>
      </c>
      <c r="E110" s="502" t="s">
        <v>600</v>
      </c>
      <c r="F110" s="494">
        <v>75</v>
      </c>
      <c r="G110" s="494">
        <v>57</v>
      </c>
      <c r="H110" s="494">
        <v>83.5</v>
      </c>
      <c r="I110" s="497" t="s">
        <v>3689</v>
      </c>
      <c r="J110" s="497" t="s">
        <v>3699</v>
      </c>
      <c r="K110" s="497">
        <f t="shared" si="108"/>
        <v>8.5</v>
      </c>
      <c r="L110" s="498">
        <v>100</v>
      </c>
      <c r="M110" s="497">
        <f t="shared" si="109"/>
        <v>2025</v>
      </c>
      <c r="N110" s="497">
        <v>250</v>
      </c>
      <c r="O110" s="499" t="s">
        <v>599</v>
      </c>
      <c r="P110" s="478">
        <v>44173</v>
      </c>
      <c r="Q110" s="470"/>
      <c r="R110" s="471" t="s">
        <v>602</v>
      </c>
      <c r="Z110" s="473"/>
      <c r="AA110" s="473"/>
      <c r="AB110" s="473"/>
      <c r="AC110" s="473"/>
      <c r="AD110" s="473"/>
      <c r="AE110" s="473"/>
      <c r="AF110" s="473"/>
      <c r="AG110" s="473"/>
      <c r="AH110" s="473"/>
    </row>
    <row r="111" spans="1:34" s="472" customFormat="1" ht="14.25">
      <c r="A111" s="500">
        <v>9</v>
      </c>
      <c r="B111" s="491">
        <v>44173</v>
      </c>
      <c r="C111" s="447"/>
      <c r="D111" s="501" t="s">
        <v>3703</v>
      </c>
      <c r="E111" s="502" t="s">
        <v>600</v>
      </c>
      <c r="F111" s="494">
        <v>44</v>
      </c>
      <c r="G111" s="494">
        <v>17</v>
      </c>
      <c r="H111" s="494">
        <v>58</v>
      </c>
      <c r="I111" s="497">
        <v>80</v>
      </c>
      <c r="J111" s="497" t="s">
        <v>3698</v>
      </c>
      <c r="K111" s="497">
        <f t="shared" ref="K111:K112" si="110">H111-F111</f>
        <v>14</v>
      </c>
      <c r="L111" s="498">
        <v>100</v>
      </c>
      <c r="M111" s="497">
        <f t="shared" ref="M111:M112" si="111">(K111*N111)-100</f>
        <v>950</v>
      </c>
      <c r="N111" s="497">
        <v>75</v>
      </c>
      <c r="O111" s="499" t="s">
        <v>599</v>
      </c>
      <c r="P111" s="478">
        <v>44173</v>
      </c>
      <c r="Q111" s="470"/>
      <c r="R111" s="471" t="s">
        <v>602</v>
      </c>
      <c r="Z111" s="473"/>
      <c r="AA111" s="473"/>
      <c r="AB111" s="473"/>
      <c r="AC111" s="473"/>
      <c r="AD111" s="473"/>
      <c r="AE111" s="473"/>
      <c r="AF111" s="473"/>
      <c r="AG111" s="473"/>
      <c r="AH111" s="473"/>
    </row>
    <row r="112" spans="1:34" s="472" customFormat="1" ht="14.25">
      <c r="A112" s="521">
        <v>10</v>
      </c>
      <c r="B112" s="522">
        <v>44173</v>
      </c>
      <c r="C112" s="523"/>
      <c r="D112" s="524" t="s">
        <v>3704</v>
      </c>
      <c r="E112" s="525" t="s">
        <v>600</v>
      </c>
      <c r="F112" s="526">
        <v>49</v>
      </c>
      <c r="G112" s="526">
        <v>19</v>
      </c>
      <c r="H112" s="526">
        <v>19</v>
      </c>
      <c r="I112" s="527">
        <v>100</v>
      </c>
      <c r="J112" s="516" t="s">
        <v>3718</v>
      </c>
      <c r="K112" s="527">
        <f t="shared" si="110"/>
        <v>-30</v>
      </c>
      <c r="L112" s="532">
        <v>100</v>
      </c>
      <c r="M112" s="527">
        <f t="shared" si="111"/>
        <v>-2350</v>
      </c>
      <c r="N112" s="527">
        <v>75</v>
      </c>
      <c r="O112" s="519" t="s">
        <v>663</v>
      </c>
      <c r="P112" s="520">
        <v>44174</v>
      </c>
      <c r="Q112" s="470"/>
      <c r="R112" s="471" t="s">
        <v>602</v>
      </c>
      <c r="Z112" s="473"/>
      <c r="AA112" s="473"/>
      <c r="AB112" s="473"/>
      <c r="AC112" s="473"/>
      <c r="AD112" s="473"/>
      <c r="AE112" s="473"/>
      <c r="AF112" s="473"/>
      <c r="AG112" s="473"/>
      <c r="AH112" s="473"/>
    </row>
    <row r="113" spans="1:34" s="472" customFormat="1" ht="14.25">
      <c r="A113" s="500">
        <v>11</v>
      </c>
      <c r="B113" s="491">
        <v>44175</v>
      </c>
      <c r="C113" s="447"/>
      <c r="D113" s="501" t="s">
        <v>3732</v>
      </c>
      <c r="E113" s="502" t="s">
        <v>600</v>
      </c>
      <c r="F113" s="494">
        <v>37.5</v>
      </c>
      <c r="G113" s="494"/>
      <c r="H113" s="494">
        <v>87.5</v>
      </c>
      <c r="I113" s="497">
        <v>90</v>
      </c>
      <c r="J113" s="497" t="s">
        <v>3733</v>
      </c>
      <c r="K113" s="497">
        <f t="shared" ref="K113" si="112">H113-F113</f>
        <v>50</v>
      </c>
      <c r="L113" s="498">
        <v>100</v>
      </c>
      <c r="M113" s="497">
        <f t="shared" ref="M113" si="113">(K113*N113)-100</f>
        <v>1150</v>
      </c>
      <c r="N113" s="497">
        <v>25</v>
      </c>
      <c r="O113" s="499" t="s">
        <v>599</v>
      </c>
      <c r="P113" s="514">
        <v>44175</v>
      </c>
      <c r="Q113" s="470"/>
      <c r="R113" s="471" t="s">
        <v>3186</v>
      </c>
      <c r="Z113" s="473"/>
      <c r="AA113" s="473"/>
      <c r="AB113" s="473"/>
      <c r="AC113" s="473"/>
      <c r="AD113" s="473"/>
      <c r="AE113" s="473"/>
      <c r="AF113" s="473"/>
      <c r="AG113" s="473"/>
      <c r="AH113" s="473"/>
    </row>
    <row r="114" spans="1:34" s="472" customFormat="1" ht="14.25">
      <c r="A114" s="615">
        <v>12</v>
      </c>
      <c r="B114" s="617">
        <v>44175</v>
      </c>
      <c r="C114" s="447"/>
      <c r="D114" s="440" t="s">
        <v>3734</v>
      </c>
      <c r="E114" s="441" t="s">
        <v>600</v>
      </c>
      <c r="F114" s="415" t="s">
        <v>3737</v>
      </c>
      <c r="G114" s="415"/>
      <c r="H114" s="415"/>
      <c r="I114" s="376"/>
      <c r="J114" s="619" t="s">
        <v>601</v>
      </c>
      <c r="K114" s="376"/>
      <c r="L114" s="432"/>
      <c r="M114" s="376"/>
      <c r="N114" s="376"/>
      <c r="O114" s="404"/>
      <c r="P114" s="421"/>
      <c r="Q114" s="470"/>
      <c r="R114" s="471" t="s">
        <v>602</v>
      </c>
      <c r="Z114" s="473"/>
      <c r="AA114" s="473"/>
      <c r="AB114" s="473"/>
      <c r="AC114" s="473"/>
      <c r="AD114" s="473"/>
      <c r="AE114" s="473"/>
      <c r="AF114" s="473"/>
      <c r="AG114" s="473"/>
      <c r="AH114" s="473"/>
    </row>
    <row r="115" spans="1:34" s="472" customFormat="1" ht="14.25">
      <c r="A115" s="616"/>
      <c r="B115" s="618"/>
      <c r="C115" s="447"/>
      <c r="D115" s="440" t="s">
        <v>3735</v>
      </c>
      <c r="E115" s="441" t="s">
        <v>3627</v>
      </c>
      <c r="F115" s="415" t="s">
        <v>3736</v>
      </c>
      <c r="G115" s="415"/>
      <c r="H115" s="415"/>
      <c r="I115" s="376"/>
      <c r="J115" s="620"/>
      <c r="K115" s="376"/>
      <c r="L115" s="432"/>
      <c r="M115" s="376"/>
      <c r="N115" s="376"/>
      <c r="O115" s="404"/>
      <c r="P115" s="421"/>
      <c r="Q115" s="470"/>
      <c r="R115" s="471"/>
      <c r="Z115" s="473"/>
      <c r="AA115" s="473"/>
      <c r="AB115" s="473"/>
      <c r="AC115" s="473"/>
      <c r="AD115" s="473"/>
      <c r="AE115" s="473"/>
      <c r="AF115" s="473"/>
      <c r="AG115" s="473"/>
      <c r="AH115" s="473"/>
    </row>
    <row r="116" spans="1:34" s="472" customFormat="1" ht="14.25">
      <c r="A116" s="500">
        <v>13</v>
      </c>
      <c r="B116" s="491">
        <v>44179</v>
      </c>
      <c r="C116" s="447"/>
      <c r="D116" s="501" t="s">
        <v>3734</v>
      </c>
      <c r="E116" s="502" t="s">
        <v>600</v>
      </c>
      <c r="F116" s="494">
        <v>58.5</v>
      </c>
      <c r="G116" s="494">
        <v>38</v>
      </c>
      <c r="H116" s="494">
        <v>71</v>
      </c>
      <c r="I116" s="497">
        <v>100</v>
      </c>
      <c r="J116" s="497" t="s">
        <v>3714</v>
      </c>
      <c r="K116" s="497">
        <f t="shared" ref="K116" si="114">H116-F116</f>
        <v>12.5</v>
      </c>
      <c r="L116" s="498">
        <v>100</v>
      </c>
      <c r="M116" s="497">
        <f t="shared" ref="M116" si="115">(K116*N116)-100</f>
        <v>837.5</v>
      </c>
      <c r="N116" s="497">
        <v>75</v>
      </c>
      <c r="O116" s="499" t="s">
        <v>599</v>
      </c>
      <c r="P116" s="514">
        <v>44179</v>
      </c>
      <c r="Q116" s="470"/>
      <c r="R116" s="471" t="s">
        <v>602</v>
      </c>
      <c r="Z116" s="473"/>
      <c r="AA116" s="473"/>
      <c r="AB116" s="473"/>
      <c r="AC116" s="473"/>
      <c r="AD116" s="473"/>
      <c r="AE116" s="473"/>
      <c r="AF116" s="473"/>
      <c r="AG116" s="473"/>
      <c r="AH116" s="473"/>
    </row>
    <row r="117" spans="1:34" s="472" customFormat="1" ht="14.25">
      <c r="A117" s="615">
        <v>14</v>
      </c>
      <c r="B117" s="617">
        <v>44179</v>
      </c>
      <c r="C117" s="447"/>
      <c r="D117" s="440" t="s">
        <v>3750</v>
      </c>
      <c r="E117" s="441" t="s">
        <v>600</v>
      </c>
      <c r="F117" s="415" t="s">
        <v>3748</v>
      </c>
      <c r="G117" s="415"/>
      <c r="H117" s="415"/>
      <c r="I117" s="376"/>
      <c r="J117" s="619" t="s">
        <v>601</v>
      </c>
      <c r="K117" s="376"/>
      <c r="L117" s="432"/>
      <c r="M117" s="376"/>
      <c r="N117" s="376"/>
      <c r="O117" s="404"/>
      <c r="P117" s="421"/>
      <c r="Q117" s="470"/>
      <c r="R117" s="471" t="s">
        <v>602</v>
      </c>
      <c r="Z117" s="473"/>
      <c r="AA117" s="473"/>
      <c r="AB117" s="473"/>
      <c r="AC117" s="473"/>
      <c r="AD117" s="473"/>
      <c r="AE117" s="473"/>
      <c r="AF117" s="473"/>
      <c r="AG117" s="473"/>
      <c r="AH117" s="473"/>
    </row>
    <row r="118" spans="1:34" s="472" customFormat="1" ht="14.25">
      <c r="A118" s="616"/>
      <c r="B118" s="618"/>
      <c r="C118" s="447"/>
      <c r="D118" s="440" t="s">
        <v>3749</v>
      </c>
      <c r="E118" s="441" t="s">
        <v>3627</v>
      </c>
      <c r="F118" s="415" t="s">
        <v>3751</v>
      </c>
      <c r="G118" s="415"/>
      <c r="H118" s="415"/>
      <c r="I118" s="376"/>
      <c r="J118" s="620"/>
      <c r="K118" s="376"/>
      <c r="L118" s="432"/>
      <c r="M118" s="376"/>
      <c r="N118" s="376"/>
      <c r="O118" s="404"/>
      <c r="P118" s="421"/>
      <c r="Q118" s="470"/>
      <c r="R118" s="471"/>
      <c r="Z118" s="473"/>
      <c r="AA118" s="473"/>
      <c r="AB118" s="473"/>
      <c r="AC118" s="473"/>
      <c r="AD118" s="473"/>
      <c r="AE118" s="473"/>
      <c r="AF118" s="473"/>
      <c r="AG118" s="473"/>
      <c r="AH118" s="473"/>
    </row>
    <row r="119" spans="1:34" s="472" customFormat="1" ht="14.25">
      <c r="A119" s="500">
        <v>15</v>
      </c>
      <c r="B119" s="491">
        <v>44179</v>
      </c>
      <c r="C119" s="447"/>
      <c r="D119" s="501" t="s">
        <v>3734</v>
      </c>
      <c r="E119" s="502" t="s">
        <v>600</v>
      </c>
      <c r="F119" s="494">
        <v>51</v>
      </c>
      <c r="G119" s="494">
        <v>18</v>
      </c>
      <c r="H119" s="494">
        <v>69</v>
      </c>
      <c r="I119" s="497">
        <v>100</v>
      </c>
      <c r="J119" s="497" t="s">
        <v>3768</v>
      </c>
      <c r="K119" s="497">
        <f t="shared" ref="K119" si="116">H119-F119</f>
        <v>18</v>
      </c>
      <c r="L119" s="498">
        <v>100</v>
      </c>
      <c r="M119" s="497">
        <f t="shared" ref="M119" si="117">(K119*N119)-100</f>
        <v>1250</v>
      </c>
      <c r="N119" s="497">
        <v>75</v>
      </c>
      <c r="O119" s="499" t="s">
        <v>599</v>
      </c>
      <c r="P119" s="478">
        <v>44180</v>
      </c>
      <c r="Q119" s="470"/>
      <c r="R119" s="471" t="s">
        <v>602</v>
      </c>
      <c r="Z119" s="473"/>
      <c r="AA119" s="473"/>
      <c r="AB119" s="473"/>
      <c r="AC119" s="473"/>
      <c r="AD119" s="473"/>
      <c r="AE119" s="473"/>
      <c r="AF119" s="473"/>
      <c r="AG119" s="473"/>
      <c r="AH119" s="473"/>
    </row>
    <row r="120" spans="1:34" s="40" customFormat="1" ht="14.25">
      <c r="A120" s="500">
        <v>16</v>
      </c>
      <c r="B120" s="491">
        <v>44181</v>
      </c>
      <c r="C120" s="447"/>
      <c r="D120" s="501" t="s">
        <v>3790</v>
      </c>
      <c r="E120" s="502" t="s">
        <v>600</v>
      </c>
      <c r="F120" s="494">
        <v>41.5</v>
      </c>
      <c r="G120" s="494"/>
      <c r="H120" s="494">
        <v>56</v>
      </c>
      <c r="I120" s="497">
        <v>90</v>
      </c>
      <c r="J120" s="497" t="s">
        <v>3668</v>
      </c>
      <c r="K120" s="497">
        <f t="shared" ref="K120:K121" si="118">H120-F120</f>
        <v>14.5</v>
      </c>
      <c r="L120" s="498">
        <v>100</v>
      </c>
      <c r="M120" s="497">
        <f t="shared" ref="M120:M121" si="119">(K120*N120)-100</f>
        <v>987.5</v>
      </c>
      <c r="N120" s="497">
        <v>75</v>
      </c>
      <c r="O120" s="499" t="s">
        <v>599</v>
      </c>
      <c r="P120" s="514">
        <v>44181</v>
      </c>
      <c r="Q120" s="387"/>
      <c r="R120" s="471" t="s">
        <v>602</v>
      </c>
      <c r="Z120" s="393"/>
      <c r="AA120" s="393"/>
      <c r="AB120" s="393"/>
      <c r="AC120" s="393"/>
      <c r="AD120" s="393"/>
      <c r="AE120" s="393"/>
      <c r="AF120" s="393"/>
      <c r="AG120" s="393"/>
      <c r="AH120" s="393"/>
    </row>
    <row r="121" spans="1:34" s="40" customFormat="1" ht="14.25">
      <c r="A121" s="500">
        <v>17</v>
      </c>
      <c r="B121" s="491">
        <v>44181</v>
      </c>
      <c r="C121" s="447"/>
      <c r="D121" s="501" t="s">
        <v>3791</v>
      </c>
      <c r="E121" s="502" t="s">
        <v>600</v>
      </c>
      <c r="F121" s="494">
        <v>79</v>
      </c>
      <c r="G121" s="494"/>
      <c r="H121" s="494">
        <v>135</v>
      </c>
      <c r="I121" s="497">
        <v>200</v>
      </c>
      <c r="J121" s="497" t="s">
        <v>3796</v>
      </c>
      <c r="K121" s="497">
        <f t="shared" si="118"/>
        <v>56</v>
      </c>
      <c r="L121" s="498">
        <v>100</v>
      </c>
      <c r="M121" s="497">
        <f t="shared" si="119"/>
        <v>1300</v>
      </c>
      <c r="N121" s="497">
        <v>25</v>
      </c>
      <c r="O121" s="499" t="s">
        <v>599</v>
      </c>
      <c r="P121" s="514">
        <v>44181</v>
      </c>
      <c r="Q121" s="387"/>
      <c r="R121" s="471" t="s">
        <v>602</v>
      </c>
      <c r="Z121" s="393"/>
      <c r="AA121" s="393"/>
      <c r="AB121" s="393"/>
      <c r="AC121" s="393"/>
      <c r="AD121" s="393"/>
      <c r="AE121" s="393"/>
      <c r="AF121" s="393"/>
      <c r="AG121" s="393"/>
      <c r="AH121" s="393"/>
    </row>
    <row r="122" spans="1:34" s="40" customFormat="1" ht="14.25">
      <c r="A122" s="424">
        <v>18</v>
      </c>
      <c r="B122" s="446">
        <v>44181</v>
      </c>
      <c r="C122" s="447"/>
      <c r="D122" s="440" t="s">
        <v>3790</v>
      </c>
      <c r="E122" s="441" t="s">
        <v>600</v>
      </c>
      <c r="F122" s="415" t="s">
        <v>3792</v>
      </c>
      <c r="G122" s="415"/>
      <c r="H122" s="415"/>
      <c r="I122" s="376">
        <v>80</v>
      </c>
      <c r="J122" s="376" t="s">
        <v>601</v>
      </c>
      <c r="K122" s="376"/>
      <c r="L122" s="432"/>
      <c r="M122" s="376"/>
      <c r="N122" s="376"/>
      <c r="O122" s="404"/>
      <c r="P122" s="437"/>
      <c r="Q122" s="387"/>
      <c r="R122" s="471" t="s">
        <v>602</v>
      </c>
      <c r="Z122" s="393"/>
      <c r="AA122" s="393"/>
      <c r="AB122" s="393"/>
      <c r="AC122" s="393"/>
      <c r="AD122" s="393"/>
      <c r="AE122" s="393"/>
      <c r="AF122" s="393"/>
      <c r="AG122" s="393"/>
      <c r="AH122" s="393"/>
    </row>
    <row r="123" spans="1:34" s="40" customFormat="1" ht="14.25">
      <c r="A123" s="424">
        <v>19</v>
      </c>
      <c r="B123" s="446">
        <v>44181</v>
      </c>
      <c r="C123" s="447"/>
      <c r="D123" s="440" t="s">
        <v>3793</v>
      </c>
      <c r="E123" s="441" t="s">
        <v>600</v>
      </c>
      <c r="F123" s="415" t="s">
        <v>3794</v>
      </c>
      <c r="G123" s="415"/>
      <c r="H123" s="415"/>
      <c r="I123" s="376" t="s">
        <v>3795</v>
      </c>
      <c r="J123" s="376" t="s">
        <v>601</v>
      </c>
      <c r="K123" s="376"/>
      <c r="L123" s="432"/>
      <c r="M123" s="376"/>
      <c r="N123" s="376"/>
      <c r="O123" s="404"/>
      <c r="P123" s="437"/>
      <c r="Q123" s="387"/>
      <c r="R123" s="471" t="s">
        <v>602</v>
      </c>
      <c r="Z123" s="393"/>
      <c r="AA123" s="393"/>
      <c r="AB123" s="393"/>
      <c r="AC123" s="393"/>
      <c r="AD123" s="393"/>
      <c r="AE123" s="393"/>
      <c r="AF123" s="393"/>
      <c r="AG123" s="393"/>
      <c r="AH123" s="393"/>
    </row>
    <row r="124" spans="1:34" s="40" customFormat="1" ht="14.25">
      <c r="A124" s="424"/>
      <c r="B124" s="446"/>
      <c r="C124" s="447"/>
      <c r="D124" s="440"/>
      <c r="E124" s="441"/>
      <c r="F124" s="415"/>
      <c r="G124" s="415"/>
      <c r="H124" s="415"/>
      <c r="I124" s="376"/>
      <c r="J124" s="376"/>
      <c r="K124" s="376"/>
      <c r="L124" s="432"/>
      <c r="M124" s="376"/>
      <c r="N124" s="376"/>
      <c r="O124" s="404"/>
      <c r="P124" s="437"/>
      <c r="Q124" s="387"/>
      <c r="R124" s="343"/>
      <c r="Z124" s="393"/>
      <c r="AA124" s="393"/>
      <c r="AB124" s="393"/>
      <c r="AC124" s="393"/>
      <c r="AD124" s="393"/>
      <c r="AE124" s="393"/>
      <c r="AF124" s="393"/>
      <c r="AG124" s="393"/>
      <c r="AH124" s="393"/>
    </row>
    <row r="125" spans="1:34" s="40" customFormat="1" ht="14.25">
      <c r="A125" s="424"/>
      <c r="B125" s="413"/>
      <c r="C125" s="413"/>
      <c r="D125" s="414"/>
      <c r="E125" s="415"/>
      <c r="F125" s="415"/>
      <c r="G125" s="409"/>
      <c r="H125" s="409"/>
      <c r="I125" s="409"/>
      <c r="J125" s="376"/>
      <c r="K125" s="376"/>
      <c r="L125" s="432"/>
      <c r="M125" s="376"/>
      <c r="N125" s="376"/>
      <c r="O125" s="404"/>
      <c r="P125" s="437"/>
      <c r="Q125" s="387"/>
      <c r="R125" s="343"/>
      <c r="Z125" s="393"/>
      <c r="AA125" s="393"/>
      <c r="AB125" s="393"/>
      <c r="AC125" s="393"/>
      <c r="AD125" s="393"/>
      <c r="AE125" s="393"/>
      <c r="AF125" s="393"/>
      <c r="AG125" s="393"/>
      <c r="AH125" s="393"/>
    </row>
    <row r="126" spans="1:34" s="40" customFormat="1" ht="14.25">
      <c r="A126" s="36"/>
      <c r="B126" s="425"/>
      <c r="C126" s="425"/>
      <c r="D126" s="426"/>
      <c r="E126" s="427"/>
      <c r="F126" s="427"/>
      <c r="G126" s="428"/>
      <c r="H126" s="428"/>
      <c r="I126" s="427"/>
      <c r="J126" s="423"/>
      <c r="K126" s="423"/>
      <c r="L126" s="423"/>
      <c r="M126" s="423"/>
      <c r="N126" s="423"/>
      <c r="O126" s="423"/>
      <c r="P126" s="423"/>
      <c r="Q126" s="387"/>
      <c r="R126" s="343"/>
      <c r="Z126" s="393"/>
      <c r="AA126" s="393"/>
      <c r="AB126" s="393"/>
      <c r="AC126" s="393"/>
      <c r="AD126" s="393"/>
      <c r="AE126" s="393"/>
      <c r="AF126" s="393"/>
      <c r="AG126" s="393"/>
      <c r="AH126" s="393"/>
    </row>
    <row r="127" spans="1:34" s="40" customFormat="1" ht="14.25">
      <c r="A127" s="36"/>
      <c r="B127" s="425"/>
      <c r="C127" s="425"/>
      <c r="D127" s="426"/>
      <c r="E127" s="427"/>
      <c r="F127" s="427"/>
      <c r="G127" s="428"/>
      <c r="H127" s="428"/>
      <c r="I127" s="427"/>
      <c r="J127" s="423"/>
      <c r="K127" s="423"/>
      <c r="L127" s="423"/>
      <c r="M127" s="423"/>
      <c r="N127" s="423"/>
      <c r="O127" s="423"/>
      <c r="P127" s="423"/>
      <c r="Q127" s="387"/>
      <c r="R127" s="343"/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36"/>
      <c r="B128" s="425"/>
      <c r="C128" s="425"/>
      <c r="D128" s="426"/>
      <c r="E128" s="427"/>
      <c r="F128" s="427"/>
      <c r="G128" s="428"/>
      <c r="H128" s="428"/>
      <c r="I128" s="427"/>
      <c r="J128" s="423"/>
      <c r="K128" s="423"/>
      <c r="L128" s="423"/>
      <c r="M128" s="423"/>
      <c r="N128" s="423"/>
      <c r="O128" s="429"/>
      <c r="P128" s="423"/>
      <c r="Q128" s="387"/>
      <c r="R128" s="343"/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377"/>
      <c r="B129" s="378"/>
      <c r="C129" s="378"/>
      <c r="D129" s="379"/>
      <c r="E129" s="377"/>
      <c r="F129" s="394"/>
      <c r="G129" s="377"/>
      <c r="H129" s="377"/>
      <c r="I129" s="377"/>
      <c r="J129" s="378"/>
      <c r="K129" s="395"/>
      <c r="L129" s="377"/>
      <c r="M129" s="377"/>
      <c r="N129" s="377"/>
      <c r="O129" s="396"/>
      <c r="P129" s="387"/>
      <c r="Q129" s="387"/>
      <c r="R129" s="343"/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ht="15">
      <c r="A130" s="99" t="s">
        <v>618</v>
      </c>
      <c r="B130" s="100"/>
      <c r="C130" s="100"/>
      <c r="D130" s="101"/>
      <c r="E130" s="34"/>
      <c r="F130" s="32"/>
      <c r="G130" s="32"/>
      <c r="H130" s="73"/>
      <c r="I130" s="119"/>
      <c r="J130" s="120"/>
      <c r="K130" s="17"/>
      <c r="L130" s="17"/>
      <c r="M130" s="17"/>
      <c r="N130" s="11"/>
      <c r="O130" s="53"/>
      <c r="Q130" s="95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34" ht="38.25">
      <c r="A131" s="20" t="s">
        <v>16</v>
      </c>
      <c r="B131" s="21" t="s">
        <v>575</v>
      </c>
      <c r="C131" s="21"/>
      <c r="D131" s="22" t="s">
        <v>588</v>
      </c>
      <c r="E131" s="21" t="s">
        <v>589</v>
      </c>
      <c r="F131" s="21" t="s">
        <v>590</v>
      </c>
      <c r="G131" s="21" t="s">
        <v>591</v>
      </c>
      <c r="H131" s="21" t="s">
        <v>592</v>
      </c>
      <c r="I131" s="21" t="s">
        <v>593</v>
      </c>
      <c r="J131" s="20" t="s">
        <v>594</v>
      </c>
      <c r="K131" s="62" t="s">
        <v>610</v>
      </c>
      <c r="L131" s="420" t="s">
        <v>3630</v>
      </c>
      <c r="M131" s="63" t="s">
        <v>3629</v>
      </c>
      <c r="N131" s="21" t="s">
        <v>597</v>
      </c>
      <c r="O131" s="78" t="s">
        <v>598</v>
      </c>
      <c r="P131" s="97"/>
      <c r="Q131" s="11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4" s="393" customFormat="1" ht="14.25">
      <c r="A132" s="558">
        <v>1</v>
      </c>
      <c r="B132" s="559">
        <v>44173</v>
      </c>
      <c r="C132" s="560"/>
      <c r="D132" s="561" t="s">
        <v>3706</v>
      </c>
      <c r="E132" s="562" t="s">
        <v>600</v>
      </c>
      <c r="F132" s="582">
        <v>1570</v>
      </c>
      <c r="G132" s="563">
        <v>1415</v>
      </c>
      <c r="H132" s="582">
        <v>1712.5</v>
      </c>
      <c r="I132" s="564">
        <v>1900</v>
      </c>
      <c r="J132" s="565" t="s">
        <v>3781</v>
      </c>
      <c r="K132" s="565">
        <f t="shared" ref="K132" si="120">H132-F132</f>
        <v>142.5</v>
      </c>
      <c r="L132" s="566">
        <f t="shared" ref="L132" si="121">(F132*-0.8)/100</f>
        <v>-12.56</v>
      </c>
      <c r="M132" s="567">
        <f t="shared" ref="M132" si="122">(K132+L132)/F132</f>
        <v>8.2764331210191083E-2</v>
      </c>
      <c r="N132" s="568" t="s">
        <v>599</v>
      </c>
      <c r="O132" s="581">
        <v>44181</v>
      </c>
      <c r="P132" s="98"/>
      <c r="Q132" s="444"/>
      <c r="R132" s="553" t="s">
        <v>602</v>
      </c>
      <c r="S132" s="438"/>
      <c r="T132" s="438"/>
      <c r="U132" s="438"/>
      <c r="V132" s="438"/>
      <c r="W132" s="438"/>
      <c r="X132" s="438"/>
      <c r="Y132" s="438"/>
      <c r="Z132" s="438"/>
    </row>
    <row r="133" spans="1:34" s="393" customFormat="1" ht="14.25">
      <c r="A133" s="36">
        <v>2</v>
      </c>
      <c r="B133" s="413">
        <v>44173</v>
      </c>
      <c r="C133" s="425"/>
      <c r="D133" s="414" t="s">
        <v>440</v>
      </c>
      <c r="E133" s="415" t="s">
        <v>600</v>
      </c>
      <c r="F133" s="415" t="s">
        <v>3707</v>
      </c>
      <c r="G133" s="409">
        <v>265</v>
      </c>
      <c r="H133" s="409"/>
      <c r="I133" s="415" t="s">
        <v>3708</v>
      </c>
      <c r="J133" s="376" t="s">
        <v>601</v>
      </c>
      <c r="K133" s="376"/>
      <c r="L133" s="432"/>
      <c r="M133" s="430"/>
      <c r="N133" s="404"/>
      <c r="O133" s="437"/>
      <c r="P133" s="98"/>
      <c r="Q133" s="444"/>
      <c r="R133" s="553" t="s">
        <v>602</v>
      </c>
      <c r="S133" s="438"/>
      <c r="T133" s="438"/>
      <c r="U133" s="438"/>
      <c r="V133" s="438"/>
      <c r="W133" s="438"/>
      <c r="X133" s="438"/>
      <c r="Y133" s="438"/>
      <c r="Z133" s="438"/>
    </row>
    <row r="134" spans="1:34" s="8" customFormat="1">
      <c r="A134" s="388"/>
      <c r="B134" s="389"/>
      <c r="C134" s="390"/>
      <c r="D134" s="391"/>
      <c r="E134" s="424"/>
      <c r="F134" s="424"/>
      <c r="G134" s="551"/>
      <c r="H134" s="551"/>
      <c r="I134" s="424"/>
      <c r="J134" s="552"/>
      <c r="K134" s="547"/>
      <c r="L134" s="548"/>
      <c r="M134" s="549"/>
      <c r="N134" s="550"/>
      <c r="O134" s="392"/>
      <c r="P134" s="123"/>
      <c r="Q134"/>
      <c r="R134" s="94"/>
      <c r="T134" s="57"/>
      <c r="U134" s="57"/>
      <c r="V134" s="57"/>
      <c r="W134" s="57"/>
      <c r="X134" s="57"/>
      <c r="Y134" s="57"/>
      <c r="Z134" s="57"/>
    </row>
    <row r="135" spans="1:34">
      <c r="A135" s="23" t="s">
        <v>603</v>
      </c>
      <c r="B135" s="23"/>
      <c r="C135" s="23"/>
      <c r="D135" s="23"/>
      <c r="E135" s="5"/>
      <c r="F135" s="30" t="s">
        <v>605</v>
      </c>
      <c r="G135" s="82"/>
      <c r="H135" s="82"/>
      <c r="I135" s="38"/>
      <c r="J135" s="85"/>
      <c r="K135" s="83"/>
      <c r="L135" s="84"/>
      <c r="M135" s="85"/>
      <c r="N135" s="86"/>
      <c r="O135" s="124"/>
      <c r="P135" s="11"/>
      <c r="Q135" s="16"/>
      <c r="R135" s="96"/>
      <c r="S135" s="16"/>
      <c r="T135" s="16"/>
      <c r="U135" s="16"/>
      <c r="V135" s="16"/>
      <c r="W135" s="16"/>
      <c r="X135" s="16"/>
      <c r="Y135" s="16"/>
    </row>
    <row r="136" spans="1:34">
      <c r="A136" s="29" t="s">
        <v>604</v>
      </c>
      <c r="B136" s="23"/>
      <c r="C136" s="23"/>
      <c r="D136" s="23"/>
      <c r="E136" s="32"/>
      <c r="F136" s="30" t="s">
        <v>607</v>
      </c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2"/>
      <c r="S137" s="16"/>
      <c r="T137" s="16"/>
      <c r="U137" s="16"/>
      <c r="V137" s="16"/>
      <c r="W137" s="16"/>
      <c r="X137" s="16"/>
      <c r="Y137" s="16"/>
      <c r="Z137" s="16"/>
    </row>
    <row r="138" spans="1:34" ht="15">
      <c r="A138" s="11"/>
      <c r="B138" s="33" t="s">
        <v>3635</v>
      </c>
      <c r="C138" s="33"/>
      <c r="D138" s="33"/>
      <c r="E138" s="33"/>
      <c r="F138" s="34"/>
      <c r="G138" s="32"/>
      <c r="H138" s="32"/>
      <c r="I138" s="73"/>
      <c r="J138" s="74"/>
      <c r="K138" s="75"/>
      <c r="L138" s="419"/>
      <c r="M138" s="12"/>
      <c r="N138" s="11"/>
      <c r="O138" s="53"/>
      <c r="Q138" s="7"/>
      <c r="R138" s="82"/>
      <c r="S138" s="16"/>
      <c r="T138" s="16"/>
      <c r="U138" s="16"/>
      <c r="V138" s="16"/>
      <c r="W138" s="16"/>
      <c r="X138" s="16"/>
      <c r="Y138" s="16"/>
      <c r="Z138" s="16"/>
    </row>
    <row r="139" spans="1:34" ht="38.25">
      <c r="A139" s="20" t="s">
        <v>16</v>
      </c>
      <c r="B139" s="21" t="s">
        <v>575</v>
      </c>
      <c r="C139" s="21"/>
      <c r="D139" s="22" t="s">
        <v>588</v>
      </c>
      <c r="E139" s="21" t="s">
        <v>589</v>
      </c>
      <c r="F139" s="21" t="s">
        <v>590</v>
      </c>
      <c r="G139" s="21" t="s">
        <v>609</v>
      </c>
      <c r="H139" s="21" t="s">
        <v>592</v>
      </c>
      <c r="I139" s="21" t="s">
        <v>593</v>
      </c>
      <c r="J139" s="76" t="s">
        <v>594</v>
      </c>
      <c r="K139" s="62" t="s">
        <v>610</v>
      </c>
      <c r="L139" s="77" t="s">
        <v>611</v>
      </c>
      <c r="M139" s="21" t="s">
        <v>612</v>
      </c>
      <c r="N139" s="420" t="s">
        <v>3630</v>
      </c>
      <c r="O139" s="63" t="s">
        <v>3629</v>
      </c>
      <c r="P139" s="21" t="s">
        <v>597</v>
      </c>
      <c r="Q139" s="78" t="s">
        <v>598</v>
      </c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 ht="14.25">
      <c r="A140" s="382"/>
      <c r="B140" s="397"/>
      <c r="C140" s="401"/>
      <c r="D140" s="411"/>
      <c r="E140" s="402"/>
      <c r="F140" s="431"/>
      <c r="G140" s="409"/>
      <c r="H140" s="402"/>
      <c r="I140" s="399"/>
      <c r="J140" s="442"/>
      <c r="K140" s="442"/>
      <c r="L140" s="443"/>
      <c r="M140" s="441"/>
      <c r="N140" s="443"/>
      <c r="O140" s="430"/>
      <c r="P140" s="403"/>
      <c r="Q140" s="421"/>
      <c r="R140" s="439"/>
      <c r="S140" s="429"/>
      <c r="T140" s="16"/>
      <c r="U140" s="438"/>
      <c r="V140" s="438"/>
      <c r="W140" s="438"/>
      <c r="X140" s="438"/>
      <c r="Y140" s="438"/>
      <c r="Z140" s="438"/>
      <c r="AA140" s="393"/>
      <c r="AB140" s="393"/>
      <c r="AC140" s="393"/>
    </row>
    <row r="141" spans="1:34" ht="14.25">
      <c r="A141" s="382"/>
      <c r="B141" s="397"/>
      <c r="C141" s="401"/>
      <c r="D141" s="411"/>
      <c r="E141" s="402"/>
      <c r="F141" s="431"/>
      <c r="G141" s="409"/>
      <c r="H141" s="402"/>
      <c r="I141" s="399"/>
      <c r="J141" s="442"/>
      <c r="K141" s="442"/>
      <c r="L141" s="443"/>
      <c r="M141" s="441"/>
      <c r="N141" s="443"/>
      <c r="O141" s="430"/>
      <c r="P141" s="403"/>
      <c r="Q141" s="421"/>
      <c r="R141" s="439"/>
      <c r="S141" s="429"/>
      <c r="T141" s="16"/>
      <c r="U141" s="438"/>
      <c r="V141" s="438"/>
      <c r="W141" s="438"/>
      <c r="X141" s="438"/>
      <c r="Y141" s="438"/>
      <c r="Z141" s="438"/>
      <c r="AA141" s="393"/>
      <c r="AB141" s="393"/>
      <c r="AC141" s="393"/>
    </row>
    <row r="142" spans="1:34" s="393" customFormat="1" ht="14.25">
      <c r="A142" s="382"/>
      <c r="B142" s="397"/>
      <c r="C142" s="401"/>
      <c r="D142" s="411"/>
      <c r="E142" s="402"/>
      <c r="F142" s="431"/>
      <c r="G142" s="409"/>
      <c r="H142" s="402"/>
      <c r="I142" s="399"/>
      <c r="J142" s="442"/>
      <c r="K142" s="442"/>
      <c r="L142" s="443"/>
      <c r="M142" s="441"/>
      <c r="N142" s="443"/>
      <c r="O142" s="430"/>
      <c r="P142" s="403"/>
      <c r="Q142" s="421"/>
      <c r="R142" s="436"/>
      <c r="S142" s="438"/>
      <c r="T142" s="438"/>
      <c r="U142" s="438"/>
      <c r="V142" s="438"/>
      <c r="W142" s="438"/>
      <c r="X142" s="438"/>
      <c r="Y142" s="438"/>
      <c r="Z142" s="438"/>
    </row>
    <row r="143" spans="1:34" s="393" customFormat="1" ht="14.25">
      <c r="A143" s="382"/>
      <c r="B143" s="397"/>
      <c r="C143" s="401"/>
      <c r="D143" s="411"/>
      <c r="E143" s="402"/>
      <c r="F143" s="442"/>
      <c r="G143" s="415"/>
      <c r="H143" s="402"/>
      <c r="I143" s="399"/>
      <c r="J143" s="442"/>
      <c r="K143" s="442"/>
      <c r="L143" s="443"/>
      <c r="M143" s="441"/>
      <c r="N143" s="443"/>
      <c r="O143" s="430"/>
      <c r="P143" s="403"/>
      <c r="Q143" s="421"/>
      <c r="R143" s="436"/>
      <c r="S143" s="438"/>
      <c r="T143" s="438"/>
      <c r="U143" s="438"/>
      <c r="V143" s="438"/>
      <c r="W143" s="438"/>
      <c r="X143" s="438"/>
      <c r="Y143" s="438"/>
      <c r="Z143" s="438"/>
    </row>
    <row r="144" spans="1:34" s="393" customFormat="1" ht="14.25">
      <c r="A144" s="382"/>
      <c r="B144" s="397"/>
      <c r="C144" s="401"/>
      <c r="D144" s="411"/>
      <c r="E144" s="402"/>
      <c r="F144" s="442"/>
      <c r="G144" s="415"/>
      <c r="H144" s="402"/>
      <c r="I144" s="399"/>
      <c r="J144" s="442"/>
      <c r="K144" s="442"/>
      <c r="L144" s="443"/>
      <c r="M144" s="441"/>
      <c r="N144" s="443"/>
      <c r="O144" s="430"/>
      <c r="P144" s="403"/>
      <c r="Q144" s="421"/>
      <c r="R144" s="436"/>
      <c r="S144" s="438"/>
      <c r="T144" s="438"/>
      <c r="U144" s="438"/>
      <c r="V144" s="438"/>
      <c r="W144" s="438"/>
      <c r="X144" s="438"/>
      <c r="Y144" s="438"/>
      <c r="Z144" s="438"/>
    </row>
    <row r="145" spans="1:26" s="393" customFormat="1" ht="14.25">
      <c r="A145" s="382"/>
      <c r="B145" s="397"/>
      <c r="C145" s="401"/>
      <c r="D145" s="411"/>
      <c r="E145" s="402"/>
      <c r="F145" s="431"/>
      <c r="G145" s="409"/>
      <c r="H145" s="402"/>
      <c r="I145" s="399"/>
      <c r="J145" s="442"/>
      <c r="K145" s="433"/>
      <c r="L145" s="443"/>
      <c r="M145" s="441"/>
      <c r="N145" s="443"/>
      <c r="O145" s="430"/>
      <c r="P145" s="435"/>
      <c r="Q145" s="421"/>
      <c r="R145" s="436"/>
      <c r="S145" s="438"/>
      <c r="T145" s="438"/>
      <c r="U145" s="438"/>
      <c r="V145" s="438"/>
      <c r="W145" s="438"/>
      <c r="X145" s="438"/>
      <c r="Y145" s="438"/>
      <c r="Z145" s="438"/>
    </row>
    <row r="146" spans="1:26" s="393" customFormat="1" ht="14.25">
      <c r="A146" s="382"/>
      <c r="B146" s="397"/>
      <c r="C146" s="401"/>
      <c r="D146" s="411"/>
      <c r="E146" s="402"/>
      <c r="F146" s="431"/>
      <c r="G146" s="409"/>
      <c r="H146" s="402"/>
      <c r="I146" s="399"/>
      <c r="J146" s="433"/>
      <c r="K146" s="433"/>
      <c r="L146" s="433"/>
      <c r="M146" s="433"/>
      <c r="N146" s="434"/>
      <c r="O146" s="445"/>
      <c r="P146" s="435"/>
      <c r="Q146" s="421"/>
      <c r="R146" s="436"/>
      <c r="S146" s="438"/>
      <c r="T146" s="438"/>
      <c r="U146" s="438"/>
      <c r="V146" s="438"/>
      <c r="W146" s="438"/>
      <c r="X146" s="438"/>
      <c r="Y146" s="438"/>
      <c r="Z146" s="438"/>
    </row>
    <row r="147" spans="1:26" s="393" customFormat="1" ht="14.25">
      <c r="A147" s="382"/>
      <c r="B147" s="397"/>
      <c r="C147" s="401"/>
      <c r="D147" s="411"/>
      <c r="E147" s="402"/>
      <c r="F147" s="442"/>
      <c r="G147" s="415"/>
      <c r="H147" s="402"/>
      <c r="I147" s="399"/>
      <c r="J147" s="442"/>
      <c r="K147" s="442"/>
      <c r="L147" s="443"/>
      <c r="M147" s="441"/>
      <c r="N147" s="443"/>
      <c r="O147" s="430"/>
      <c r="P147" s="403"/>
      <c r="Q147" s="421"/>
      <c r="R147" s="439"/>
      <c r="S147" s="429"/>
      <c r="T147" s="438"/>
      <c r="U147" s="438"/>
      <c r="V147" s="438"/>
      <c r="W147" s="438"/>
      <c r="X147" s="438"/>
      <c r="Y147" s="438"/>
      <c r="Z147" s="438"/>
    </row>
    <row r="148" spans="1:26" s="393" customFormat="1" ht="14.25">
      <c r="A148" s="382"/>
      <c r="B148" s="397"/>
      <c r="C148" s="401"/>
      <c r="D148" s="411"/>
      <c r="E148" s="402"/>
      <c r="F148" s="431"/>
      <c r="G148" s="409"/>
      <c r="H148" s="402"/>
      <c r="I148" s="399"/>
      <c r="J148" s="376"/>
      <c r="K148" s="376"/>
      <c r="L148" s="376"/>
      <c r="M148" s="376"/>
      <c r="N148" s="432"/>
      <c r="O148" s="430"/>
      <c r="P148" s="404"/>
      <c r="Q148" s="421"/>
      <c r="R148" s="439"/>
      <c r="S148" s="429"/>
      <c r="T148" s="438"/>
      <c r="U148" s="438"/>
      <c r="V148" s="438"/>
      <c r="W148" s="438"/>
      <c r="X148" s="438"/>
      <c r="Y148" s="438"/>
      <c r="Z148" s="438"/>
    </row>
    <row r="149" spans="1:26">
      <c r="A149" s="29"/>
      <c r="B149" s="23"/>
      <c r="C149" s="23"/>
      <c r="D149" s="23"/>
      <c r="E149" s="32"/>
      <c r="F149" s="30"/>
      <c r="G149" s="12"/>
      <c r="H149" s="12"/>
      <c r="I149" s="12"/>
      <c r="J149" s="53"/>
      <c r="K149" s="12"/>
      <c r="L149" s="12"/>
      <c r="M149" s="12"/>
      <c r="N149" s="11"/>
      <c r="O149" s="53"/>
      <c r="P149" s="7"/>
      <c r="Q149" s="11"/>
      <c r="R149" s="141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9"/>
      <c r="B150" s="23"/>
      <c r="C150" s="23"/>
      <c r="D150" s="23"/>
      <c r="E150" s="32"/>
      <c r="F150" s="30"/>
      <c r="G150" s="41"/>
      <c r="H150" s="42"/>
      <c r="I150" s="82"/>
      <c r="J150" s="17"/>
      <c r="K150" s="83"/>
      <c r="L150" s="84"/>
      <c r="M150" s="85"/>
      <c r="N150" s="86"/>
      <c r="O150" s="87"/>
      <c r="P150" s="11"/>
      <c r="Q150" s="16"/>
      <c r="R150" s="141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7"/>
      <c r="B151" s="45"/>
      <c r="C151" s="102"/>
      <c r="D151" s="6"/>
      <c r="E151" s="38"/>
      <c r="F151" s="82"/>
      <c r="G151" s="41"/>
      <c r="H151" s="42"/>
      <c r="I151" s="82"/>
      <c r="J151" s="17"/>
      <c r="K151" s="83"/>
      <c r="L151" s="84"/>
      <c r="M151" s="85"/>
      <c r="N151" s="86"/>
      <c r="O151" s="87"/>
      <c r="P151" s="11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 ht="15">
      <c r="A152" s="5"/>
      <c r="B152" s="103" t="s">
        <v>619</v>
      </c>
      <c r="C152" s="103"/>
      <c r="D152" s="103"/>
      <c r="E152" s="103"/>
      <c r="F152" s="17"/>
      <c r="G152" s="17"/>
      <c r="H152" s="104"/>
      <c r="I152" s="17"/>
      <c r="J152" s="74"/>
      <c r="K152" s="75"/>
      <c r="L152" s="17"/>
      <c r="M152" s="17"/>
      <c r="N152" s="16"/>
      <c r="O152" s="98"/>
      <c r="P152" s="11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 ht="38.25">
      <c r="A153" s="20" t="s">
        <v>16</v>
      </c>
      <c r="B153" s="21" t="s">
        <v>575</v>
      </c>
      <c r="C153" s="21"/>
      <c r="D153" s="22" t="s">
        <v>588</v>
      </c>
      <c r="E153" s="21" t="s">
        <v>589</v>
      </c>
      <c r="F153" s="21" t="s">
        <v>590</v>
      </c>
      <c r="G153" s="21" t="s">
        <v>620</v>
      </c>
      <c r="H153" s="21" t="s">
        <v>621</v>
      </c>
      <c r="I153" s="21" t="s">
        <v>593</v>
      </c>
      <c r="J153" s="61" t="s">
        <v>594</v>
      </c>
      <c r="K153" s="21" t="s">
        <v>595</v>
      </c>
      <c r="L153" s="21" t="s">
        <v>596</v>
      </c>
      <c r="M153" s="21" t="s">
        <v>597</v>
      </c>
      <c r="N153" s="22" t="s">
        <v>598</v>
      </c>
      <c r="O153" s="98"/>
      <c r="P153" s="11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1</v>
      </c>
      <c r="B154" s="105">
        <v>41579</v>
      </c>
      <c r="C154" s="105"/>
      <c r="D154" s="106" t="s">
        <v>622</v>
      </c>
      <c r="E154" s="107" t="s">
        <v>623</v>
      </c>
      <c r="F154" s="108">
        <v>82</v>
      </c>
      <c r="G154" s="107" t="s">
        <v>624</v>
      </c>
      <c r="H154" s="107">
        <v>100</v>
      </c>
      <c r="I154" s="125">
        <v>100</v>
      </c>
      <c r="J154" s="126" t="s">
        <v>625</v>
      </c>
      <c r="K154" s="127">
        <f t="shared" ref="K154:K185" si="123">H154-F154</f>
        <v>18</v>
      </c>
      <c r="L154" s="128">
        <f t="shared" ref="L154:L185" si="124">K154/F154</f>
        <v>0.21951219512195122</v>
      </c>
      <c r="M154" s="129" t="s">
        <v>599</v>
      </c>
      <c r="N154" s="130">
        <v>42657</v>
      </c>
      <c r="O154" s="53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2</v>
      </c>
      <c r="B155" s="105">
        <v>41794</v>
      </c>
      <c r="C155" s="105"/>
      <c r="D155" s="106" t="s">
        <v>626</v>
      </c>
      <c r="E155" s="107" t="s">
        <v>600</v>
      </c>
      <c r="F155" s="108">
        <v>257</v>
      </c>
      <c r="G155" s="107" t="s">
        <v>624</v>
      </c>
      <c r="H155" s="107">
        <v>300</v>
      </c>
      <c r="I155" s="125">
        <v>300</v>
      </c>
      <c r="J155" s="126" t="s">
        <v>625</v>
      </c>
      <c r="K155" s="127">
        <f t="shared" si="123"/>
        <v>43</v>
      </c>
      <c r="L155" s="128">
        <f t="shared" si="124"/>
        <v>0.16731517509727625</v>
      </c>
      <c r="M155" s="129" t="s">
        <v>599</v>
      </c>
      <c r="N155" s="130">
        <v>41822</v>
      </c>
      <c r="O155" s="53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3</v>
      </c>
      <c r="B156" s="105">
        <v>41828</v>
      </c>
      <c r="C156" s="105"/>
      <c r="D156" s="106" t="s">
        <v>627</v>
      </c>
      <c r="E156" s="107" t="s">
        <v>600</v>
      </c>
      <c r="F156" s="108">
        <v>393</v>
      </c>
      <c r="G156" s="107" t="s">
        <v>624</v>
      </c>
      <c r="H156" s="107">
        <v>468</v>
      </c>
      <c r="I156" s="125">
        <v>468</v>
      </c>
      <c r="J156" s="126" t="s">
        <v>625</v>
      </c>
      <c r="K156" s="127">
        <f t="shared" si="123"/>
        <v>75</v>
      </c>
      <c r="L156" s="128">
        <f t="shared" si="124"/>
        <v>0.19083969465648856</v>
      </c>
      <c r="M156" s="129" t="s">
        <v>599</v>
      </c>
      <c r="N156" s="130">
        <v>41863</v>
      </c>
      <c r="O156" s="53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4</v>
      </c>
      <c r="B157" s="105">
        <v>41857</v>
      </c>
      <c r="C157" s="105"/>
      <c r="D157" s="106" t="s">
        <v>628</v>
      </c>
      <c r="E157" s="107" t="s">
        <v>600</v>
      </c>
      <c r="F157" s="108">
        <v>205</v>
      </c>
      <c r="G157" s="107" t="s">
        <v>624</v>
      </c>
      <c r="H157" s="107">
        <v>275</v>
      </c>
      <c r="I157" s="125">
        <v>250</v>
      </c>
      <c r="J157" s="126" t="s">
        <v>625</v>
      </c>
      <c r="K157" s="127">
        <f t="shared" si="123"/>
        <v>70</v>
      </c>
      <c r="L157" s="128">
        <f t="shared" si="124"/>
        <v>0.34146341463414637</v>
      </c>
      <c r="M157" s="129" t="s">
        <v>599</v>
      </c>
      <c r="N157" s="130">
        <v>41962</v>
      </c>
      <c r="O157" s="53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5</v>
      </c>
      <c r="B158" s="105">
        <v>41886</v>
      </c>
      <c r="C158" s="105"/>
      <c r="D158" s="106" t="s">
        <v>629</v>
      </c>
      <c r="E158" s="107" t="s">
        <v>600</v>
      </c>
      <c r="F158" s="108">
        <v>162</v>
      </c>
      <c r="G158" s="107" t="s">
        <v>624</v>
      </c>
      <c r="H158" s="107">
        <v>190</v>
      </c>
      <c r="I158" s="125">
        <v>190</v>
      </c>
      <c r="J158" s="126" t="s">
        <v>625</v>
      </c>
      <c r="K158" s="127">
        <f t="shared" si="123"/>
        <v>28</v>
      </c>
      <c r="L158" s="128">
        <f t="shared" si="124"/>
        <v>0.1728395061728395</v>
      </c>
      <c r="M158" s="129" t="s">
        <v>599</v>
      </c>
      <c r="N158" s="130">
        <v>42006</v>
      </c>
      <c r="O158" s="53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6</v>
      </c>
      <c r="B159" s="105">
        <v>41886</v>
      </c>
      <c r="C159" s="105"/>
      <c r="D159" s="106" t="s">
        <v>630</v>
      </c>
      <c r="E159" s="107" t="s">
        <v>600</v>
      </c>
      <c r="F159" s="108">
        <v>75</v>
      </c>
      <c r="G159" s="107" t="s">
        <v>624</v>
      </c>
      <c r="H159" s="107">
        <v>91.5</v>
      </c>
      <c r="I159" s="125" t="s">
        <v>631</v>
      </c>
      <c r="J159" s="126" t="s">
        <v>632</v>
      </c>
      <c r="K159" s="127">
        <f t="shared" si="123"/>
        <v>16.5</v>
      </c>
      <c r="L159" s="128">
        <f t="shared" si="124"/>
        <v>0.22</v>
      </c>
      <c r="M159" s="129" t="s">
        <v>599</v>
      </c>
      <c r="N159" s="130">
        <v>41954</v>
      </c>
      <c r="O159" s="53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7</v>
      </c>
      <c r="B160" s="105">
        <v>41913</v>
      </c>
      <c r="C160" s="105"/>
      <c r="D160" s="106" t="s">
        <v>633</v>
      </c>
      <c r="E160" s="107" t="s">
        <v>600</v>
      </c>
      <c r="F160" s="108">
        <v>850</v>
      </c>
      <c r="G160" s="107" t="s">
        <v>624</v>
      </c>
      <c r="H160" s="107">
        <v>982.5</v>
      </c>
      <c r="I160" s="125">
        <v>1050</v>
      </c>
      <c r="J160" s="126" t="s">
        <v>634</v>
      </c>
      <c r="K160" s="127">
        <f t="shared" si="123"/>
        <v>132.5</v>
      </c>
      <c r="L160" s="128">
        <f t="shared" si="124"/>
        <v>0.15588235294117647</v>
      </c>
      <c r="M160" s="129" t="s">
        <v>599</v>
      </c>
      <c r="N160" s="130">
        <v>42039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8</v>
      </c>
      <c r="B161" s="105">
        <v>41913</v>
      </c>
      <c r="C161" s="105"/>
      <c r="D161" s="106" t="s">
        <v>635</v>
      </c>
      <c r="E161" s="107" t="s">
        <v>600</v>
      </c>
      <c r="F161" s="108">
        <v>475</v>
      </c>
      <c r="G161" s="107" t="s">
        <v>624</v>
      </c>
      <c r="H161" s="107">
        <v>515</v>
      </c>
      <c r="I161" s="125">
        <v>600</v>
      </c>
      <c r="J161" s="126" t="s">
        <v>636</v>
      </c>
      <c r="K161" s="127">
        <f t="shared" si="123"/>
        <v>40</v>
      </c>
      <c r="L161" s="128">
        <f t="shared" si="124"/>
        <v>8.4210526315789472E-2</v>
      </c>
      <c r="M161" s="129" t="s">
        <v>599</v>
      </c>
      <c r="N161" s="130">
        <v>41939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9</v>
      </c>
      <c r="B162" s="105">
        <v>41913</v>
      </c>
      <c r="C162" s="105"/>
      <c r="D162" s="106" t="s">
        <v>637</v>
      </c>
      <c r="E162" s="107" t="s">
        <v>600</v>
      </c>
      <c r="F162" s="108">
        <v>86</v>
      </c>
      <c r="G162" s="107" t="s">
        <v>624</v>
      </c>
      <c r="H162" s="107">
        <v>99</v>
      </c>
      <c r="I162" s="125">
        <v>140</v>
      </c>
      <c r="J162" s="126" t="s">
        <v>638</v>
      </c>
      <c r="K162" s="127">
        <f t="shared" si="123"/>
        <v>13</v>
      </c>
      <c r="L162" s="128">
        <f t="shared" si="124"/>
        <v>0.15116279069767441</v>
      </c>
      <c r="M162" s="129" t="s">
        <v>599</v>
      </c>
      <c r="N162" s="130">
        <v>41939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10</v>
      </c>
      <c r="B163" s="105">
        <v>41926</v>
      </c>
      <c r="C163" s="105"/>
      <c r="D163" s="106" t="s">
        <v>639</v>
      </c>
      <c r="E163" s="107" t="s">
        <v>600</v>
      </c>
      <c r="F163" s="108">
        <v>496.6</v>
      </c>
      <c r="G163" s="107" t="s">
        <v>624</v>
      </c>
      <c r="H163" s="107">
        <v>621</v>
      </c>
      <c r="I163" s="125">
        <v>580</v>
      </c>
      <c r="J163" s="126" t="s">
        <v>625</v>
      </c>
      <c r="K163" s="127">
        <f t="shared" si="123"/>
        <v>124.39999999999998</v>
      </c>
      <c r="L163" s="128">
        <f t="shared" si="124"/>
        <v>0.25050342327829234</v>
      </c>
      <c r="M163" s="129" t="s">
        <v>599</v>
      </c>
      <c r="N163" s="130">
        <v>42605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11</v>
      </c>
      <c r="B164" s="105">
        <v>41926</v>
      </c>
      <c r="C164" s="105"/>
      <c r="D164" s="106" t="s">
        <v>640</v>
      </c>
      <c r="E164" s="107" t="s">
        <v>600</v>
      </c>
      <c r="F164" s="108">
        <v>2481.9</v>
      </c>
      <c r="G164" s="107" t="s">
        <v>624</v>
      </c>
      <c r="H164" s="107">
        <v>2840</v>
      </c>
      <c r="I164" s="125">
        <v>2870</v>
      </c>
      <c r="J164" s="126" t="s">
        <v>641</v>
      </c>
      <c r="K164" s="127">
        <f t="shared" si="123"/>
        <v>358.09999999999991</v>
      </c>
      <c r="L164" s="128">
        <f t="shared" si="124"/>
        <v>0.14428462065353154</v>
      </c>
      <c r="M164" s="129" t="s">
        <v>599</v>
      </c>
      <c r="N164" s="130">
        <v>42017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12</v>
      </c>
      <c r="B165" s="105">
        <v>41928</v>
      </c>
      <c r="C165" s="105"/>
      <c r="D165" s="106" t="s">
        <v>642</v>
      </c>
      <c r="E165" s="107" t="s">
        <v>600</v>
      </c>
      <c r="F165" s="108">
        <v>84.5</v>
      </c>
      <c r="G165" s="107" t="s">
        <v>624</v>
      </c>
      <c r="H165" s="107">
        <v>93</v>
      </c>
      <c r="I165" s="125">
        <v>110</v>
      </c>
      <c r="J165" s="126" t="s">
        <v>643</v>
      </c>
      <c r="K165" s="127">
        <f t="shared" si="123"/>
        <v>8.5</v>
      </c>
      <c r="L165" s="128">
        <f t="shared" si="124"/>
        <v>0.10059171597633136</v>
      </c>
      <c r="M165" s="129" t="s">
        <v>599</v>
      </c>
      <c r="N165" s="130">
        <v>41939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13</v>
      </c>
      <c r="B166" s="105">
        <v>41928</v>
      </c>
      <c r="C166" s="105"/>
      <c r="D166" s="106" t="s">
        <v>644</v>
      </c>
      <c r="E166" s="107" t="s">
        <v>600</v>
      </c>
      <c r="F166" s="108">
        <v>401</v>
      </c>
      <c r="G166" s="107" t="s">
        <v>624</v>
      </c>
      <c r="H166" s="107">
        <v>428</v>
      </c>
      <c r="I166" s="125">
        <v>450</v>
      </c>
      <c r="J166" s="126" t="s">
        <v>645</v>
      </c>
      <c r="K166" s="127">
        <f t="shared" si="123"/>
        <v>27</v>
      </c>
      <c r="L166" s="128">
        <f t="shared" si="124"/>
        <v>6.7331670822942641E-2</v>
      </c>
      <c r="M166" s="129" t="s">
        <v>599</v>
      </c>
      <c r="N166" s="130">
        <v>42020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14</v>
      </c>
      <c r="B167" s="105">
        <v>41928</v>
      </c>
      <c r="C167" s="105"/>
      <c r="D167" s="106" t="s">
        <v>646</v>
      </c>
      <c r="E167" s="107" t="s">
        <v>600</v>
      </c>
      <c r="F167" s="108">
        <v>101</v>
      </c>
      <c r="G167" s="107" t="s">
        <v>624</v>
      </c>
      <c r="H167" s="107">
        <v>112</v>
      </c>
      <c r="I167" s="125">
        <v>120</v>
      </c>
      <c r="J167" s="126" t="s">
        <v>647</v>
      </c>
      <c r="K167" s="127">
        <f t="shared" si="123"/>
        <v>11</v>
      </c>
      <c r="L167" s="128">
        <f t="shared" si="124"/>
        <v>0.10891089108910891</v>
      </c>
      <c r="M167" s="129" t="s">
        <v>599</v>
      </c>
      <c r="N167" s="130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15</v>
      </c>
      <c r="B168" s="105">
        <v>41954</v>
      </c>
      <c r="C168" s="105"/>
      <c r="D168" s="106" t="s">
        <v>648</v>
      </c>
      <c r="E168" s="107" t="s">
        <v>600</v>
      </c>
      <c r="F168" s="108">
        <v>59</v>
      </c>
      <c r="G168" s="107" t="s">
        <v>624</v>
      </c>
      <c r="H168" s="107">
        <v>76</v>
      </c>
      <c r="I168" s="125">
        <v>76</v>
      </c>
      <c r="J168" s="126" t="s">
        <v>625</v>
      </c>
      <c r="K168" s="127">
        <f t="shared" si="123"/>
        <v>17</v>
      </c>
      <c r="L168" s="128">
        <f t="shared" si="124"/>
        <v>0.28813559322033899</v>
      </c>
      <c r="M168" s="129" t="s">
        <v>599</v>
      </c>
      <c r="N168" s="130">
        <v>43032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16</v>
      </c>
      <c r="B169" s="105">
        <v>41954</v>
      </c>
      <c r="C169" s="105"/>
      <c r="D169" s="106" t="s">
        <v>637</v>
      </c>
      <c r="E169" s="107" t="s">
        <v>600</v>
      </c>
      <c r="F169" s="108">
        <v>99</v>
      </c>
      <c r="G169" s="107" t="s">
        <v>624</v>
      </c>
      <c r="H169" s="107">
        <v>120</v>
      </c>
      <c r="I169" s="125">
        <v>120</v>
      </c>
      <c r="J169" s="126" t="s">
        <v>649</v>
      </c>
      <c r="K169" s="127">
        <f t="shared" si="123"/>
        <v>21</v>
      </c>
      <c r="L169" s="128">
        <f t="shared" si="124"/>
        <v>0.21212121212121213</v>
      </c>
      <c r="M169" s="129" t="s">
        <v>599</v>
      </c>
      <c r="N169" s="130">
        <v>41960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17</v>
      </c>
      <c r="B170" s="105">
        <v>41956</v>
      </c>
      <c r="C170" s="105"/>
      <c r="D170" s="106" t="s">
        <v>650</v>
      </c>
      <c r="E170" s="107" t="s">
        <v>600</v>
      </c>
      <c r="F170" s="108">
        <v>22</v>
      </c>
      <c r="G170" s="107" t="s">
        <v>624</v>
      </c>
      <c r="H170" s="107">
        <v>33.549999999999997</v>
      </c>
      <c r="I170" s="125">
        <v>32</v>
      </c>
      <c r="J170" s="126" t="s">
        <v>651</v>
      </c>
      <c r="K170" s="127">
        <f t="shared" si="123"/>
        <v>11.549999999999997</v>
      </c>
      <c r="L170" s="128">
        <f t="shared" si="124"/>
        <v>0.52499999999999991</v>
      </c>
      <c r="M170" s="129" t="s">
        <v>599</v>
      </c>
      <c r="N170" s="130">
        <v>42188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18</v>
      </c>
      <c r="B171" s="105">
        <v>41976</v>
      </c>
      <c r="C171" s="105"/>
      <c r="D171" s="106" t="s">
        <v>652</v>
      </c>
      <c r="E171" s="107" t="s">
        <v>600</v>
      </c>
      <c r="F171" s="108">
        <v>440</v>
      </c>
      <c r="G171" s="107" t="s">
        <v>624</v>
      </c>
      <c r="H171" s="107">
        <v>520</v>
      </c>
      <c r="I171" s="125">
        <v>520</v>
      </c>
      <c r="J171" s="126" t="s">
        <v>653</v>
      </c>
      <c r="K171" s="127">
        <f t="shared" si="123"/>
        <v>80</v>
      </c>
      <c r="L171" s="128">
        <f t="shared" si="124"/>
        <v>0.18181818181818182</v>
      </c>
      <c r="M171" s="129" t="s">
        <v>599</v>
      </c>
      <c r="N171" s="130">
        <v>42208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19</v>
      </c>
      <c r="B172" s="105">
        <v>41976</v>
      </c>
      <c r="C172" s="105"/>
      <c r="D172" s="106" t="s">
        <v>654</v>
      </c>
      <c r="E172" s="107" t="s">
        <v>600</v>
      </c>
      <c r="F172" s="108">
        <v>360</v>
      </c>
      <c r="G172" s="107" t="s">
        <v>624</v>
      </c>
      <c r="H172" s="107">
        <v>427</v>
      </c>
      <c r="I172" s="125">
        <v>425</v>
      </c>
      <c r="J172" s="126" t="s">
        <v>655</v>
      </c>
      <c r="K172" s="127">
        <f t="shared" si="123"/>
        <v>67</v>
      </c>
      <c r="L172" s="128">
        <f t="shared" si="124"/>
        <v>0.18611111111111112</v>
      </c>
      <c r="M172" s="129" t="s">
        <v>599</v>
      </c>
      <c r="N172" s="130">
        <v>42058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20</v>
      </c>
      <c r="B173" s="105">
        <v>42012</v>
      </c>
      <c r="C173" s="105"/>
      <c r="D173" s="106" t="s">
        <v>656</v>
      </c>
      <c r="E173" s="107" t="s">
        <v>600</v>
      </c>
      <c r="F173" s="108">
        <v>360</v>
      </c>
      <c r="G173" s="107" t="s">
        <v>624</v>
      </c>
      <c r="H173" s="107">
        <v>455</v>
      </c>
      <c r="I173" s="125">
        <v>420</v>
      </c>
      <c r="J173" s="126" t="s">
        <v>657</v>
      </c>
      <c r="K173" s="127">
        <f t="shared" si="123"/>
        <v>95</v>
      </c>
      <c r="L173" s="128">
        <f t="shared" si="124"/>
        <v>0.2638888888888889</v>
      </c>
      <c r="M173" s="129" t="s">
        <v>599</v>
      </c>
      <c r="N173" s="130">
        <v>42024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21</v>
      </c>
      <c r="B174" s="105">
        <v>42012</v>
      </c>
      <c r="C174" s="105"/>
      <c r="D174" s="106" t="s">
        <v>658</v>
      </c>
      <c r="E174" s="107" t="s">
        <v>600</v>
      </c>
      <c r="F174" s="108">
        <v>130</v>
      </c>
      <c r="G174" s="107"/>
      <c r="H174" s="107">
        <v>175.5</v>
      </c>
      <c r="I174" s="125">
        <v>165</v>
      </c>
      <c r="J174" s="126" t="s">
        <v>659</v>
      </c>
      <c r="K174" s="127">
        <f t="shared" si="123"/>
        <v>45.5</v>
      </c>
      <c r="L174" s="128">
        <f t="shared" si="124"/>
        <v>0.35</v>
      </c>
      <c r="M174" s="129" t="s">
        <v>599</v>
      </c>
      <c r="N174" s="130">
        <v>43088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22</v>
      </c>
      <c r="B175" s="105">
        <v>42040</v>
      </c>
      <c r="C175" s="105"/>
      <c r="D175" s="106" t="s">
        <v>390</v>
      </c>
      <c r="E175" s="107" t="s">
        <v>623</v>
      </c>
      <c r="F175" s="108">
        <v>98</v>
      </c>
      <c r="G175" s="107"/>
      <c r="H175" s="107">
        <v>120</v>
      </c>
      <c r="I175" s="125">
        <v>120</v>
      </c>
      <c r="J175" s="126" t="s">
        <v>625</v>
      </c>
      <c r="K175" s="127">
        <f t="shared" si="123"/>
        <v>22</v>
      </c>
      <c r="L175" s="128">
        <f t="shared" si="124"/>
        <v>0.22448979591836735</v>
      </c>
      <c r="M175" s="129" t="s">
        <v>599</v>
      </c>
      <c r="N175" s="130">
        <v>42753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23</v>
      </c>
      <c r="B176" s="105">
        <v>42040</v>
      </c>
      <c r="C176" s="105"/>
      <c r="D176" s="106" t="s">
        <v>660</v>
      </c>
      <c r="E176" s="107" t="s">
        <v>623</v>
      </c>
      <c r="F176" s="108">
        <v>196</v>
      </c>
      <c r="G176" s="107"/>
      <c r="H176" s="107">
        <v>262</v>
      </c>
      <c r="I176" s="125">
        <v>255</v>
      </c>
      <c r="J176" s="126" t="s">
        <v>625</v>
      </c>
      <c r="K176" s="127">
        <f t="shared" si="123"/>
        <v>66</v>
      </c>
      <c r="L176" s="128">
        <f t="shared" si="124"/>
        <v>0.33673469387755101</v>
      </c>
      <c r="M176" s="129" t="s">
        <v>599</v>
      </c>
      <c r="N176" s="130">
        <v>42599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24</v>
      </c>
      <c r="B177" s="109">
        <v>42067</v>
      </c>
      <c r="C177" s="109"/>
      <c r="D177" s="110" t="s">
        <v>389</v>
      </c>
      <c r="E177" s="111" t="s">
        <v>623</v>
      </c>
      <c r="F177" s="112">
        <v>235</v>
      </c>
      <c r="G177" s="112"/>
      <c r="H177" s="113">
        <v>77</v>
      </c>
      <c r="I177" s="131" t="s">
        <v>661</v>
      </c>
      <c r="J177" s="132" t="s">
        <v>662</v>
      </c>
      <c r="K177" s="133">
        <f t="shared" si="123"/>
        <v>-158</v>
      </c>
      <c r="L177" s="134">
        <f t="shared" si="124"/>
        <v>-0.67234042553191486</v>
      </c>
      <c r="M177" s="135" t="s">
        <v>663</v>
      </c>
      <c r="N177" s="136">
        <v>43522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25</v>
      </c>
      <c r="B178" s="105">
        <v>42067</v>
      </c>
      <c r="C178" s="105"/>
      <c r="D178" s="106" t="s">
        <v>481</v>
      </c>
      <c r="E178" s="107" t="s">
        <v>623</v>
      </c>
      <c r="F178" s="108">
        <v>185</v>
      </c>
      <c r="G178" s="107"/>
      <c r="H178" s="107">
        <v>224</v>
      </c>
      <c r="I178" s="125" t="s">
        <v>664</v>
      </c>
      <c r="J178" s="126" t="s">
        <v>625</v>
      </c>
      <c r="K178" s="127">
        <f t="shared" si="123"/>
        <v>39</v>
      </c>
      <c r="L178" s="128">
        <f t="shared" si="124"/>
        <v>0.21081081081081082</v>
      </c>
      <c r="M178" s="129" t="s">
        <v>599</v>
      </c>
      <c r="N178" s="130">
        <v>42647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3">
        <v>26</v>
      </c>
      <c r="B179" s="114">
        <v>42090</v>
      </c>
      <c r="C179" s="114"/>
      <c r="D179" s="115" t="s">
        <v>665</v>
      </c>
      <c r="E179" s="116" t="s">
        <v>623</v>
      </c>
      <c r="F179" s="117">
        <v>49.5</v>
      </c>
      <c r="G179" s="118"/>
      <c r="H179" s="118">
        <v>15.85</v>
      </c>
      <c r="I179" s="118">
        <v>67</v>
      </c>
      <c r="J179" s="137" t="s">
        <v>666</v>
      </c>
      <c r="K179" s="118">
        <f t="shared" si="123"/>
        <v>-33.65</v>
      </c>
      <c r="L179" s="138">
        <f t="shared" si="124"/>
        <v>-0.67979797979797973</v>
      </c>
      <c r="M179" s="135" t="s">
        <v>663</v>
      </c>
      <c r="N179" s="139">
        <v>43627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27</v>
      </c>
      <c r="B180" s="105">
        <v>42093</v>
      </c>
      <c r="C180" s="105"/>
      <c r="D180" s="106" t="s">
        <v>667</v>
      </c>
      <c r="E180" s="107" t="s">
        <v>623</v>
      </c>
      <c r="F180" s="108">
        <v>183.5</v>
      </c>
      <c r="G180" s="107"/>
      <c r="H180" s="107">
        <v>219</v>
      </c>
      <c r="I180" s="125">
        <v>218</v>
      </c>
      <c r="J180" s="126" t="s">
        <v>668</v>
      </c>
      <c r="K180" s="127">
        <f t="shared" si="123"/>
        <v>35.5</v>
      </c>
      <c r="L180" s="128">
        <f t="shared" si="124"/>
        <v>0.19346049046321526</v>
      </c>
      <c r="M180" s="129" t="s">
        <v>599</v>
      </c>
      <c r="N180" s="130">
        <v>42103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28</v>
      </c>
      <c r="B181" s="105">
        <v>42114</v>
      </c>
      <c r="C181" s="105"/>
      <c r="D181" s="106" t="s">
        <v>669</v>
      </c>
      <c r="E181" s="107" t="s">
        <v>623</v>
      </c>
      <c r="F181" s="108">
        <f>(227+237)/2</f>
        <v>232</v>
      </c>
      <c r="G181" s="107"/>
      <c r="H181" s="107">
        <v>298</v>
      </c>
      <c r="I181" s="125">
        <v>298</v>
      </c>
      <c r="J181" s="126" t="s">
        <v>625</v>
      </c>
      <c r="K181" s="127">
        <f t="shared" si="123"/>
        <v>66</v>
      </c>
      <c r="L181" s="128">
        <f t="shared" si="124"/>
        <v>0.28448275862068967</v>
      </c>
      <c r="M181" s="129" t="s">
        <v>599</v>
      </c>
      <c r="N181" s="130">
        <v>42823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29</v>
      </c>
      <c r="B182" s="105">
        <v>42128</v>
      </c>
      <c r="C182" s="105"/>
      <c r="D182" s="106" t="s">
        <v>670</v>
      </c>
      <c r="E182" s="107" t="s">
        <v>600</v>
      </c>
      <c r="F182" s="108">
        <v>385</v>
      </c>
      <c r="G182" s="107"/>
      <c r="H182" s="107">
        <f>212.5+331</f>
        <v>543.5</v>
      </c>
      <c r="I182" s="125">
        <v>510</v>
      </c>
      <c r="J182" s="126" t="s">
        <v>671</v>
      </c>
      <c r="K182" s="127">
        <f t="shared" si="123"/>
        <v>158.5</v>
      </c>
      <c r="L182" s="128">
        <f t="shared" si="124"/>
        <v>0.41168831168831171</v>
      </c>
      <c r="M182" s="129" t="s">
        <v>599</v>
      </c>
      <c r="N182" s="130">
        <v>42235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30</v>
      </c>
      <c r="B183" s="105">
        <v>42128</v>
      </c>
      <c r="C183" s="105"/>
      <c r="D183" s="106" t="s">
        <v>672</v>
      </c>
      <c r="E183" s="107" t="s">
        <v>600</v>
      </c>
      <c r="F183" s="108">
        <v>115.5</v>
      </c>
      <c r="G183" s="107"/>
      <c r="H183" s="107">
        <v>146</v>
      </c>
      <c r="I183" s="125">
        <v>142</v>
      </c>
      <c r="J183" s="126" t="s">
        <v>673</v>
      </c>
      <c r="K183" s="127">
        <f t="shared" si="123"/>
        <v>30.5</v>
      </c>
      <c r="L183" s="128">
        <f t="shared" si="124"/>
        <v>0.26406926406926406</v>
      </c>
      <c r="M183" s="129" t="s">
        <v>599</v>
      </c>
      <c r="N183" s="130">
        <v>42202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31</v>
      </c>
      <c r="B184" s="105">
        <v>42151</v>
      </c>
      <c r="C184" s="105"/>
      <c r="D184" s="106" t="s">
        <v>674</v>
      </c>
      <c r="E184" s="107" t="s">
        <v>600</v>
      </c>
      <c r="F184" s="108">
        <v>237.5</v>
      </c>
      <c r="G184" s="107"/>
      <c r="H184" s="107">
        <v>279.5</v>
      </c>
      <c r="I184" s="125">
        <v>278</v>
      </c>
      <c r="J184" s="126" t="s">
        <v>625</v>
      </c>
      <c r="K184" s="127">
        <f t="shared" si="123"/>
        <v>42</v>
      </c>
      <c r="L184" s="128">
        <f t="shared" si="124"/>
        <v>0.17684210526315788</v>
      </c>
      <c r="M184" s="129" t="s">
        <v>599</v>
      </c>
      <c r="N184" s="130">
        <v>42222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32</v>
      </c>
      <c r="B185" s="105">
        <v>42174</v>
      </c>
      <c r="C185" s="105"/>
      <c r="D185" s="106" t="s">
        <v>644</v>
      </c>
      <c r="E185" s="107" t="s">
        <v>623</v>
      </c>
      <c r="F185" s="108">
        <v>340</v>
      </c>
      <c r="G185" s="107"/>
      <c r="H185" s="107">
        <v>448</v>
      </c>
      <c r="I185" s="125">
        <v>448</v>
      </c>
      <c r="J185" s="126" t="s">
        <v>625</v>
      </c>
      <c r="K185" s="127">
        <f t="shared" si="123"/>
        <v>108</v>
      </c>
      <c r="L185" s="128">
        <f t="shared" si="124"/>
        <v>0.31764705882352939</v>
      </c>
      <c r="M185" s="129" t="s">
        <v>599</v>
      </c>
      <c r="N185" s="130">
        <v>43018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33</v>
      </c>
      <c r="B186" s="105">
        <v>42191</v>
      </c>
      <c r="C186" s="105"/>
      <c r="D186" s="106" t="s">
        <v>675</v>
      </c>
      <c r="E186" s="107" t="s">
        <v>623</v>
      </c>
      <c r="F186" s="108">
        <v>390</v>
      </c>
      <c r="G186" s="107"/>
      <c r="H186" s="107">
        <v>460</v>
      </c>
      <c r="I186" s="125">
        <v>460</v>
      </c>
      <c r="J186" s="126" t="s">
        <v>625</v>
      </c>
      <c r="K186" s="127">
        <f t="shared" ref="K186:K206" si="125">H186-F186</f>
        <v>70</v>
      </c>
      <c r="L186" s="128">
        <f t="shared" ref="L186:L206" si="126">K186/F186</f>
        <v>0.17948717948717949</v>
      </c>
      <c r="M186" s="129" t="s">
        <v>599</v>
      </c>
      <c r="N186" s="130">
        <v>42478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34</v>
      </c>
      <c r="B187" s="109">
        <v>42195</v>
      </c>
      <c r="C187" s="109"/>
      <c r="D187" s="110" t="s">
        <v>676</v>
      </c>
      <c r="E187" s="111" t="s">
        <v>623</v>
      </c>
      <c r="F187" s="112">
        <v>122.5</v>
      </c>
      <c r="G187" s="112"/>
      <c r="H187" s="113">
        <v>61</v>
      </c>
      <c r="I187" s="131">
        <v>172</v>
      </c>
      <c r="J187" s="132" t="s">
        <v>677</v>
      </c>
      <c r="K187" s="133">
        <f t="shared" si="125"/>
        <v>-61.5</v>
      </c>
      <c r="L187" s="134">
        <f t="shared" si="126"/>
        <v>-0.50204081632653064</v>
      </c>
      <c r="M187" s="135" t="s">
        <v>663</v>
      </c>
      <c r="N187" s="136">
        <v>43333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35</v>
      </c>
      <c r="B188" s="105">
        <v>42219</v>
      </c>
      <c r="C188" s="105"/>
      <c r="D188" s="106" t="s">
        <v>678</v>
      </c>
      <c r="E188" s="107" t="s">
        <v>623</v>
      </c>
      <c r="F188" s="108">
        <v>297.5</v>
      </c>
      <c r="G188" s="107"/>
      <c r="H188" s="107">
        <v>350</v>
      </c>
      <c r="I188" s="125">
        <v>360</v>
      </c>
      <c r="J188" s="126" t="s">
        <v>679</v>
      </c>
      <c r="K188" s="127">
        <f t="shared" si="125"/>
        <v>52.5</v>
      </c>
      <c r="L188" s="128">
        <f t="shared" si="126"/>
        <v>0.17647058823529413</v>
      </c>
      <c r="M188" s="129" t="s">
        <v>599</v>
      </c>
      <c r="N188" s="130">
        <v>42232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36</v>
      </c>
      <c r="B189" s="105">
        <v>42219</v>
      </c>
      <c r="C189" s="105"/>
      <c r="D189" s="106" t="s">
        <v>680</v>
      </c>
      <c r="E189" s="107" t="s">
        <v>623</v>
      </c>
      <c r="F189" s="108">
        <v>115.5</v>
      </c>
      <c r="G189" s="107"/>
      <c r="H189" s="107">
        <v>149</v>
      </c>
      <c r="I189" s="125">
        <v>140</v>
      </c>
      <c r="J189" s="140" t="s">
        <v>681</v>
      </c>
      <c r="K189" s="127">
        <f t="shared" si="125"/>
        <v>33.5</v>
      </c>
      <c r="L189" s="128">
        <f t="shared" si="126"/>
        <v>0.29004329004329005</v>
      </c>
      <c r="M189" s="129" t="s">
        <v>599</v>
      </c>
      <c r="N189" s="130">
        <v>42740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37</v>
      </c>
      <c r="B190" s="105">
        <v>42251</v>
      </c>
      <c r="C190" s="105"/>
      <c r="D190" s="106" t="s">
        <v>674</v>
      </c>
      <c r="E190" s="107" t="s">
        <v>623</v>
      </c>
      <c r="F190" s="108">
        <v>226</v>
      </c>
      <c r="G190" s="107"/>
      <c r="H190" s="107">
        <v>292</v>
      </c>
      <c r="I190" s="125">
        <v>292</v>
      </c>
      <c r="J190" s="126" t="s">
        <v>682</v>
      </c>
      <c r="K190" s="127">
        <f t="shared" si="125"/>
        <v>66</v>
      </c>
      <c r="L190" s="128">
        <f t="shared" si="126"/>
        <v>0.29203539823008851</v>
      </c>
      <c r="M190" s="129" t="s">
        <v>599</v>
      </c>
      <c r="N190" s="130">
        <v>42286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38</v>
      </c>
      <c r="B191" s="105">
        <v>42254</v>
      </c>
      <c r="C191" s="105"/>
      <c r="D191" s="106" t="s">
        <v>669</v>
      </c>
      <c r="E191" s="107" t="s">
        <v>623</v>
      </c>
      <c r="F191" s="108">
        <v>232.5</v>
      </c>
      <c r="G191" s="107"/>
      <c r="H191" s="107">
        <v>312.5</v>
      </c>
      <c r="I191" s="125">
        <v>310</v>
      </c>
      <c r="J191" s="126" t="s">
        <v>625</v>
      </c>
      <c r="K191" s="127">
        <f t="shared" si="125"/>
        <v>80</v>
      </c>
      <c r="L191" s="128">
        <f t="shared" si="126"/>
        <v>0.34408602150537637</v>
      </c>
      <c r="M191" s="129" t="s">
        <v>599</v>
      </c>
      <c r="N191" s="130">
        <v>42823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39</v>
      </c>
      <c r="B192" s="105">
        <v>42268</v>
      </c>
      <c r="C192" s="105"/>
      <c r="D192" s="106" t="s">
        <v>683</v>
      </c>
      <c r="E192" s="107" t="s">
        <v>623</v>
      </c>
      <c r="F192" s="108">
        <v>196.5</v>
      </c>
      <c r="G192" s="107"/>
      <c r="H192" s="107">
        <v>238</v>
      </c>
      <c r="I192" s="125">
        <v>238</v>
      </c>
      <c r="J192" s="126" t="s">
        <v>682</v>
      </c>
      <c r="K192" s="127">
        <f t="shared" si="125"/>
        <v>41.5</v>
      </c>
      <c r="L192" s="128">
        <f t="shared" si="126"/>
        <v>0.21119592875318066</v>
      </c>
      <c r="M192" s="129" t="s">
        <v>599</v>
      </c>
      <c r="N192" s="130">
        <v>42291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40</v>
      </c>
      <c r="B193" s="105">
        <v>42271</v>
      </c>
      <c r="C193" s="105"/>
      <c r="D193" s="106" t="s">
        <v>622</v>
      </c>
      <c r="E193" s="107" t="s">
        <v>623</v>
      </c>
      <c r="F193" s="108">
        <v>65</v>
      </c>
      <c r="G193" s="107"/>
      <c r="H193" s="107">
        <v>82</v>
      </c>
      <c r="I193" s="125">
        <v>82</v>
      </c>
      <c r="J193" s="126" t="s">
        <v>682</v>
      </c>
      <c r="K193" s="127">
        <f t="shared" si="125"/>
        <v>17</v>
      </c>
      <c r="L193" s="128">
        <f t="shared" si="126"/>
        <v>0.26153846153846155</v>
      </c>
      <c r="M193" s="129" t="s">
        <v>599</v>
      </c>
      <c r="N193" s="130">
        <v>42578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41</v>
      </c>
      <c r="B194" s="105">
        <v>42291</v>
      </c>
      <c r="C194" s="105"/>
      <c r="D194" s="106" t="s">
        <v>684</v>
      </c>
      <c r="E194" s="107" t="s">
        <v>623</v>
      </c>
      <c r="F194" s="108">
        <v>144</v>
      </c>
      <c r="G194" s="107"/>
      <c r="H194" s="107">
        <v>182.5</v>
      </c>
      <c r="I194" s="125">
        <v>181</v>
      </c>
      <c r="J194" s="126" t="s">
        <v>682</v>
      </c>
      <c r="K194" s="127">
        <f t="shared" si="125"/>
        <v>38.5</v>
      </c>
      <c r="L194" s="128">
        <f t="shared" si="126"/>
        <v>0.2673611111111111</v>
      </c>
      <c r="M194" s="129" t="s">
        <v>599</v>
      </c>
      <c r="N194" s="130">
        <v>42817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42</v>
      </c>
      <c r="B195" s="105">
        <v>42291</v>
      </c>
      <c r="C195" s="105"/>
      <c r="D195" s="106" t="s">
        <v>685</v>
      </c>
      <c r="E195" s="107" t="s">
        <v>623</v>
      </c>
      <c r="F195" s="108">
        <v>264</v>
      </c>
      <c r="G195" s="107"/>
      <c r="H195" s="107">
        <v>311</v>
      </c>
      <c r="I195" s="125">
        <v>311</v>
      </c>
      <c r="J195" s="126" t="s">
        <v>682</v>
      </c>
      <c r="K195" s="127">
        <f t="shared" si="125"/>
        <v>47</v>
      </c>
      <c r="L195" s="128">
        <f t="shared" si="126"/>
        <v>0.17803030303030304</v>
      </c>
      <c r="M195" s="129" t="s">
        <v>599</v>
      </c>
      <c r="N195" s="130">
        <v>42604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43</v>
      </c>
      <c r="B196" s="105">
        <v>42318</v>
      </c>
      <c r="C196" s="105"/>
      <c r="D196" s="106" t="s">
        <v>686</v>
      </c>
      <c r="E196" s="107" t="s">
        <v>600</v>
      </c>
      <c r="F196" s="108">
        <v>549.5</v>
      </c>
      <c r="G196" s="107"/>
      <c r="H196" s="107">
        <v>630</v>
      </c>
      <c r="I196" s="125">
        <v>630</v>
      </c>
      <c r="J196" s="126" t="s">
        <v>682</v>
      </c>
      <c r="K196" s="127">
        <f t="shared" si="125"/>
        <v>80.5</v>
      </c>
      <c r="L196" s="128">
        <f t="shared" si="126"/>
        <v>0.1464968152866242</v>
      </c>
      <c r="M196" s="129" t="s">
        <v>599</v>
      </c>
      <c r="N196" s="130">
        <v>42419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44</v>
      </c>
      <c r="B197" s="105">
        <v>42342</v>
      </c>
      <c r="C197" s="105"/>
      <c r="D197" s="106" t="s">
        <v>687</v>
      </c>
      <c r="E197" s="107" t="s">
        <v>623</v>
      </c>
      <c r="F197" s="108">
        <v>1027.5</v>
      </c>
      <c r="G197" s="107"/>
      <c r="H197" s="107">
        <v>1315</v>
      </c>
      <c r="I197" s="125">
        <v>1250</v>
      </c>
      <c r="J197" s="126" t="s">
        <v>682</v>
      </c>
      <c r="K197" s="127">
        <f t="shared" si="125"/>
        <v>287.5</v>
      </c>
      <c r="L197" s="128">
        <f t="shared" si="126"/>
        <v>0.27980535279805352</v>
      </c>
      <c r="M197" s="129" t="s">
        <v>599</v>
      </c>
      <c r="N197" s="130">
        <v>43244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45</v>
      </c>
      <c r="B198" s="105">
        <v>42367</v>
      </c>
      <c r="C198" s="105"/>
      <c r="D198" s="106" t="s">
        <v>688</v>
      </c>
      <c r="E198" s="107" t="s">
        <v>623</v>
      </c>
      <c r="F198" s="108">
        <v>465</v>
      </c>
      <c r="G198" s="107"/>
      <c r="H198" s="107">
        <v>540</v>
      </c>
      <c r="I198" s="125">
        <v>540</v>
      </c>
      <c r="J198" s="126" t="s">
        <v>682</v>
      </c>
      <c r="K198" s="127">
        <f t="shared" si="125"/>
        <v>75</v>
      </c>
      <c r="L198" s="128">
        <f t="shared" si="126"/>
        <v>0.16129032258064516</v>
      </c>
      <c r="M198" s="129" t="s">
        <v>599</v>
      </c>
      <c r="N198" s="130">
        <v>42530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46</v>
      </c>
      <c r="B199" s="105">
        <v>42380</v>
      </c>
      <c r="C199" s="105"/>
      <c r="D199" s="106" t="s">
        <v>390</v>
      </c>
      <c r="E199" s="107" t="s">
        <v>600</v>
      </c>
      <c r="F199" s="108">
        <v>81</v>
      </c>
      <c r="G199" s="107"/>
      <c r="H199" s="107">
        <v>110</v>
      </c>
      <c r="I199" s="125">
        <v>110</v>
      </c>
      <c r="J199" s="126" t="s">
        <v>682</v>
      </c>
      <c r="K199" s="127">
        <f t="shared" si="125"/>
        <v>29</v>
      </c>
      <c r="L199" s="128">
        <f t="shared" si="126"/>
        <v>0.35802469135802467</v>
      </c>
      <c r="M199" s="129" t="s">
        <v>599</v>
      </c>
      <c r="N199" s="130">
        <v>42745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47</v>
      </c>
      <c r="B200" s="105">
        <v>42382</v>
      </c>
      <c r="C200" s="105"/>
      <c r="D200" s="106" t="s">
        <v>689</v>
      </c>
      <c r="E200" s="107" t="s">
        <v>600</v>
      </c>
      <c r="F200" s="108">
        <v>417.5</v>
      </c>
      <c r="G200" s="107"/>
      <c r="H200" s="107">
        <v>547</v>
      </c>
      <c r="I200" s="125">
        <v>535</v>
      </c>
      <c r="J200" s="126" t="s">
        <v>682</v>
      </c>
      <c r="K200" s="127">
        <f t="shared" si="125"/>
        <v>129.5</v>
      </c>
      <c r="L200" s="128">
        <f t="shared" si="126"/>
        <v>0.31017964071856285</v>
      </c>
      <c r="M200" s="129" t="s">
        <v>599</v>
      </c>
      <c r="N200" s="130">
        <v>42578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48</v>
      </c>
      <c r="B201" s="105">
        <v>42408</v>
      </c>
      <c r="C201" s="105"/>
      <c r="D201" s="106" t="s">
        <v>690</v>
      </c>
      <c r="E201" s="107" t="s">
        <v>623</v>
      </c>
      <c r="F201" s="108">
        <v>650</v>
      </c>
      <c r="G201" s="107"/>
      <c r="H201" s="107">
        <v>800</v>
      </c>
      <c r="I201" s="125">
        <v>800</v>
      </c>
      <c r="J201" s="126" t="s">
        <v>682</v>
      </c>
      <c r="K201" s="127">
        <f t="shared" si="125"/>
        <v>150</v>
      </c>
      <c r="L201" s="128">
        <f t="shared" si="126"/>
        <v>0.23076923076923078</v>
      </c>
      <c r="M201" s="129" t="s">
        <v>599</v>
      </c>
      <c r="N201" s="130">
        <v>43154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49</v>
      </c>
      <c r="B202" s="105">
        <v>42433</v>
      </c>
      <c r="C202" s="105"/>
      <c r="D202" s="106" t="s">
        <v>197</v>
      </c>
      <c r="E202" s="107" t="s">
        <v>623</v>
      </c>
      <c r="F202" s="108">
        <v>437.5</v>
      </c>
      <c r="G202" s="107"/>
      <c r="H202" s="107">
        <v>504.5</v>
      </c>
      <c r="I202" s="125">
        <v>522</v>
      </c>
      <c r="J202" s="126" t="s">
        <v>691</v>
      </c>
      <c r="K202" s="127">
        <f t="shared" si="125"/>
        <v>67</v>
      </c>
      <c r="L202" s="128">
        <f t="shared" si="126"/>
        <v>0.15314285714285714</v>
      </c>
      <c r="M202" s="129" t="s">
        <v>599</v>
      </c>
      <c r="N202" s="130">
        <v>42480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50</v>
      </c>
      <c r="B203" s="105">
        <v>42438</v>
      </c>
      <c r="C203" s="105"/>
      <c r="D203" s="106" t="s">
        <v>692</v>
      </c>
      <c r="E203" s="107" t="s">
        <v>623</v>
      </c>
      <c r="F203" s="108">
        <v>189.5</v>
      </c>
      <c r="G203" s="107"/>
      <c r="H203" s="107">
        <v>218</v>
      </c>
      <c r="I203" s="125">
        <v>218</v>
      </c>
      <c r="J203" s="126" t="s">
        <v>682</v>
      </c>
      <c r="K203" s="127">
        <f t="shared" si="125"/>
        <v>28.5</v>
      </c>
      <c r="L203" s="128">
        <f t="shared" si="126"/>
        <v>0.15039577836411611</v>
      </c>
      <c r="M203" s="129" t="s">
        <v>599</v>
      </c>
      <c r="N203" s="130">
        <v>43034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3">
        <v>51</v>
      </c>
      <c r="B204" s="114">
        <v>42471</v>
      </c>
      <c r="C204" s="114"/>
      <c r="D204" s="115" t="s">
        <v>693</v>
      </c>
      <c r="E204" s="116" t="s">
        <v>623</v>
      </c>
      <c r="F204" s="117">
        <v>36.5</v>
      </c>
      <c r="G204" s="118"/>
      <c r="H204" s="118">
        <v>15.85</v>
      </c>
      <c r="I204" s="118">
        <v>60</v>
      </c>
      <c r="J204" s="137" t="s">
        <v>694</v>
      </c>
      <c r="K204" s="133">
        <f t="shared" si="125"/>
        <v>-20.65</v>
      </c>
      <c r="L204" s="167">
        <f t="shared" si="126"/>
        <v>-0.5657534246575342</v>
      </c>
      <c r="M204" s="135" t="s">
        <v>663</v>
      </c>
      <c r="N204" s="168">
        <v>43627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52</v>
      </c>
      <c r="B205" s="105">
        <v>42472</v>
      </c>
      <c r="C205" s="105"/>
      <c r="D205" s="106" t="s">
        <v>695</v>
      </c>
      <c r="E205" s="107" t="s">
        <v>623</v>
      </c>
      <c r="F205" s="108">
        <v>93</v>
      </c>
      <c r="G205" s="107"/>
      <c r="H205" s="107">
        <v>149</v>
      </c>
      <c r="I205" s="125">
        <v>140</v>
      </c>
      <c r="J205" s="140" t="s">
        <v>696</v>
      </c>
      <c r="K205" s="127">
        <f t="shared" si="125"/>
        <v>56</v>
      </c>
      <c r="L205" s="128">
        <f t="shared" si="126"/>
        <v>0.60215053763440862</v>
      </c>
      <c r="M205" s="129" t="s">
        <v>599</v>
      </c>
      <c r="N205" s="130">
        <v>42740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53</v>
      </c>
      <c r="B206" s="105">
        <v>42472</v>
      </c>
      <c r="C206" s="105"/>
      <c r="D206" s="106" t="s">
        <v>697</v>
      </c>
      <c r="E206" s="107" t="s">
        <v>623</v>
      </c>
      <c r="F206" s="108">
        <v>130</v>
      </c>
      <c r="G206" s="107"/>
      <c r="H206" s="107">
        <v>150</v>
      </c>
      <c r="I206" s="125" t="s">
        <v>698</v>
      </c>
      <c r="J206" s="126" t="s">
        <v>682</v>
      </c>
      <c r="K206" s="127">
        <f t="shared" si="125"/>
        <v>20</v>
      </c>
      <c r="L206" s="128">
        <f t="shared" si="126"/>
        <v>0.15384615384615385</v>
      </c>
      <c r="M206" s="129" t="s">
        <v>599</v>
      </c>
      <c r="N206" s="130">
        <v>42564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54</v>
      </c>
      <c r="B207" s="105">
        <v>42473</v>
      </c>
      <c r="C207" s="105"/>
      <c r="D207" s="106" t="s">
        <v>354</v>
      </c>
      <c r="E207" s="107" t="s">
        <v>623</v>
      </c>
      <c r="F207" s="108">
        <v>196</v>
      </c>
      <c r="G207" s="107"/>
      <c r="H207" s="107">
        <v>299</v>
      </c>
      <c r="I207" s="125">
        <v>299</v>
      </c>
      <c r="J207" s="126" t="s">
        <v>682</v>
      </c>
      <c r="K207" s="127">
        <v>103</v>
      </c>
      <c r="L207" s="128">
        <v>0.52551020408163296</v>
      </c>
      <c r="M207" s="129" t="s">
        <v>599</v>
      </c>
      <c r="N207" s="130">
        <v>42620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55</v>
      </c>
      <c r="B208" s="105">
        <v>42473</v>
      </c>
      <c r="C208" s="105"/>
      <c r="D208" s="106" t="s">
        <v>756</v>
      </c>
      <c r="E208" s="107" t="s">
        <v>623</v>
      </c>
      <c r="F208" s="108">
        <v>88</v>
      </c>
      <c r="G208" s="107"/>
      <c r="H208" s="107">
        <v>103</v>
      </c>
      <c r="I208" s="125">
        <v>103</v>
      </c>
      <c r="J208" s="126" t="s">
        <v>682</v>
      </c>
      <c r="K208" s="127">
        <v>15</v>
      </c>
      <c r="L208" s="128">
        <v>0.170454545454545</v>
      </c>
      <c r="M208" s="129" t="s">
        <v>599</v>
      </c>
      <c r="N208" s="130">
        <v>42530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56</v>
      </c>
      <c r="B209" s="105">
        <v>42492</v>
      </c>
      <c r="C209" s="105"/>
      <c r="D209" s="106" t="s">
        <v>699</v>
      </c>
      <c r="E209" s="107" t="s">
        <v>623</v>
      </c>
      <c r="F209" s="108">
        <v>127.5</v>
      </c>
      <c r="G209" s="107"/>
      <c r="H209" s="107">
        <v>148</v>
      </c>
      <c r="I209" s="125" t="s">
        <v>700</v>
      </c>
      <c r="J209" s="126" t="s">
        <v>682</v>
      </c>
      <c r="K209" s="127">
        <f>H209-F209</f>
        <v>20.5</v>
      </c>
      <c r="L209" s="128">
        <f>K209/F209</f>
        <v>0.16078431372549021</v>
      </c>
      <c r="M209" s="129" t="s">
        <v>599</v>
      </c>
      <c r="N209" s="130">
        <v>42564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57</v>
      </c>
      <c r="B210" s="105">
        <v>42493</v>
      </c>
      <c r="C210" s="105"/>
      <c r="D210" s="106" t="s">
        <v>701</v>
      </c>
      <c r="E210" s="107" t="s">
        <v>623</v>
      </c>
      <c r="F210" s="108">
        <v>675</v>
      </c>
      <c r="G210" s="107"/>
      <c r="H210" s="107">
        <v>815</v>
      </c>
      <c r="I210" s="125" t="s">
        <v>702</v>
      </c>
      <c r="J210" s="126" t="s">
        <v>682</v>
      </c>
      <c r="K210" s="127">
        <f>H210-F210</f>
        <v>140</v>
      </c>
      <c r="L210" s="128">
        <f>K210/F210</f>
        <v>0.2074074074074074</v>
      </c>
      <c r="M210" s="129" t="s">
        <v>599</v>
      </c>
      <c r="N210" s="130">
        <v>43154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58</v>
      </c>
      <c r="B211" s="109">
        <v>42522</v>
      </c>
      <c r="C211" s="109"/>
      <c r="D211" s="110" t="s">
        <v>757</v>
      </c>
      <c r="E211" s="111" t="s">
        <v>623</v>
      </c>
      <c r="F211" s="112">
        <v>500</v>
      </c>
      <c r="G211" s="112"/>
      <c r="H211" s="113">
        <v>232.5</v>
      </c>
      <c r="I211" s="131" t="s">
        <v>758</v>
      </c>
      <c r="J211" s="132" t="s">
        <v>759</v>
      </c>
      <c r="K211" s="133">
        <f>H211-F211</f>
        <v>-267.5</v>
      </c>
      <c r="L211" s="134">
        <f>K211/F211</f>
        <v>-0.53500000000000003</v>
      </c>
      <c r="M211" s="135" t="s">
        <v>663</v>
      </c>
      <c r="N211" s="136">
        <v>43735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59</v>
      </c>
      <c r="B212" s="105">
        <v>42527</v>
      </c>
      <c r="C212" s="105"/>
      <c r="D212" s="106" t="s">
        <v>703</v>
      </c>
      <c r="E212" s="107" t="s">
        <v>623</v>
      </c>
      <c r="F212" s="108">
        <v>110</v>
      </c>
      <c r="G212" s="107"/>
      <c r="H212" s="107">
        <v>126.5</v>
      </c>
      <c r="I212" s="125">
        <v>125</v>
      </c>
      <c r="J212" s="126" t="s">
        <v>632</v>
      </c>
      <c r="K212" s="127">
        <f>H212-F212</f>
        <v>16.5</v>
      </c>
      <c r="L212" s="128">
        <f>K212/F212</f>
        <v>0.15</v>
      </c>
      <c r="M212" s="129" t="s">
        <v>599</v>
      </c>
      <c r="N212" s="130">
        <v>42552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60</v>
      </c>
      <c r="B213" s="105">
        <v>42538</v>
      </c>
      <c r="C213" s="105"/>
      <c r="D213" s="106" t="s">
        <v>704</v>
      </c>
      <c r="E213" s="107" t="s">
        <v>623</v>
      </c>
      <c r="F213" s="108">
        <v>44</v>
      </c>
      <c r="G213" s="107"/>
      <c r="H213" s="107">
        <v>69.5</v>
      </c>
      <c r="I213" s="125">
        <v>69.5</v>
      </c>
      <c r="J213" s="126" t="s">
        <v>705</v>
      </c>
      <c r="K213" s="127">
        <f>H213-F213</f>
        <v>25.5</v>
      </c>
      <c r="L213" s="128">
        <f>K213/F213</f>
        <v>0.57954545454545459</v>
      </c>
      <c r="M213" s="129" t="s">
        <v>599</v>
      </c>
      <c r="N213" s="130">
        <v>42977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61</v>
      </c>
      <c r="B214" s="105">
        <v>42549</v>
      </c>
      <c r="C214" s="105"/>
      <c r="D214" s="147" t="s">
        <v>760</v>
      </c>
      <c r="E214" s="107" t="s">
        <v>623</v>
      </c>
      <c r="F214" s="108">
        <v>262.5</v>
      </c>
      <c r="G214" s="107"/>
      <c r="H214" s="107">
        <v>340</v>
      </c>
      <c r="I214" s="125">
        <v>333</v>
      </c>
      <c r="J214" s="126" t="s">
        <v>761</v>
      </c>
      <c r="K214" s="127">
        <v>77.5</v>
      </c>
      <c r="L214" s="128">
        <v>0.29523809523809502</v>
      </c>
      <c r="M214" s="129" t="s">
        <v>599</v>
      </c>
      <c r="N214" s="130">
        <v>43017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62</v>
      </c>
      <c r="B215" s="105">
        <v>42549</v>
      </c>
      <c r="C215" s="105"/>
      <c r="D215" s="147" t="s">
        <v>762</v>
      </c>
      <c r="E215" s="107" t="s">
        <v>623</v>
      </c>
      <c r="F215" s="108">
        <v>840</v>
      </c>
      <c r="G215" s="107"/>
      <c r="H215" s="107">
        <v>1230</v>
      </c>
      <c r="I215" s="125">
        <v>1230</v>
      </c>
      <c r="J215" s="126" t="s">
        <v>682</v>
      </c>
      <c r="K215" s="127">
        <v>390</v>
      </c>
      <c r="L215" s="128">
        <v>0.46428571428571402</v>
      </c>
      <c r="M215" s="129" t="s">
        <v>599</v>
      </c>
      <c r="N215" s="130">
        <v>42649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4">
        <v>63</v>
      </c>
      <c r="B216" s="142">
        <v>42556</v>
      </c>
      <c r="C216" s="142"/>
      <c r="D216" s="143" t="s">
        <v>706</v>
      </c>
      <c r="E216" s="144" t="s">
        <v>623</v>
      </c>
      <c r="F216" s="145">
        <v>395</v>
      </c>
      <c r="G216" s="146"/>
      <c r="H216" s="146">
        <f>(468.5+342.5)/2</f>
        <v>405.5</v>
      </c>
      <c r="I216" s="146">
        <v>510</v>
      </c>
      <c r="J216" s="169" t="s">
        <v>707</v>
      </c>
      <c r="K216" s="170">
        <f t="shared" ref="K216:K222" si="127">H216-F216</f>
        <v>10.5</v>
      </c>
      <c r="L216" s="171">
        <f t="shared" ref="L216:L222" si="128">K216/F216</f>
        <v>2.6582278481012658E-2</v>
      </c>
      <c r="M216" s="172" t="s">
        <v>708</v>
      </c>
      <c r="N216" s="173">
        <v>43606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64</v>
      </c>
      <c r="B217" s="109">
        <v>42584</v>
      </c>
      <c r="C217" s="109"/>
      <c r="D217" s="110" t="s">
        <v>709</v>
      </c>
      <c r="E217" s="111" t="s">
        <v>600</v>
      </c>
      <c r="F217" s="112">
        <f>169.5-12.8</f>
        <v>156.69999999999999</v>
      </c>
      <c r="G217" s="112"/>
      <c r="H217" s="113">
        <v>77</v>
      </c>
      <c r="I217" s="131" t="s">
        <v>710</v>
      </c>
      <c r="J217" s="383" t="s">
        <v>3401</v>
      </c>
      <c r="K217" s="133">
        <f t="shared" si="127"/>
        <v>-79.699999999999989</v>
      </c>
      <c r="L217" s="134">
        <f t="shared" si="128"/>
        <v>-0.50861518825781749</v>
      </c>
      <c r="M217" s="135" t="s">
        <v>663</v>
      </c>
      <c r="N217" s="136">
        <v>43522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65</v>
      </c>
      <c r="B218" s="109">
        <v>42586</v>
      </c>
      <c r="C218" s="109"/>
      <c r="D218" s="110" t="s">
        <v>711</v>
      </c>
      <c r="E218" s="111" t="s">
        <v>623</v>
      </c>
      <c r="F218" s="112">
        <v>400</v>
      </c>
      <c r="G218" s="112"/>
      <c r="H218" s="113">
        <v>305</v>
      </c>
      <c r="I218" s="131">
        <v>475</v>
      </c>
      <c r="J218" s="132" t="s">
        <v>712</v>
      </c>
      <c r="K218" s="133">
        <f t="shared" si="127"/>
        <v>-95</v>
      </c>
      <c r="L218" s="134">
        <f t="shared" si="128"/>
        <v>-0.23749999999999999</v>
      </c>
      <c r="M218" s="135" t="s">
        <v>663</v>
      </c>
      <c r="N218" s="136">
        <v>43606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66</v>
      </c>
      <c r="B219" s="105">
        <v>42593</v>
      </c>
      <c r="C219" s="105"/>
      <c r="D219" s="106" t="s">
        <v>713</v>
      </c>
      <c r="E219" s="107" t="s">
        <v>623</v>
      </c>
      <c r="F219" s="108">
        <v>86.5</v>
      </c>
      <c r="G219" s="107"/>
      <c r="H219" s="107">
        <v>130</v>
      </c>
      <c r="I219" s="125">
        <v>130</v>
      </c>
      <c r="J219" s="140" t="s">
        <v>714</v>
      </c>
      <c r="K219" s="127">
        <f t="shared" si="127"/>
        <v>43.5</v>
      </c>
      <c r="L219" s="128">
        <f t="shared" si="128"/>
        <v>0.50289017341040465</v>
      </c>
      <c r="M219" s="129" t="s">
        <v>599</v>
      </c>
      <c r="N219" s="130">
        <v>43091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67</v>
      </c>
      <c r="B220" s="109">
        <v>42600</v>
      </c>
      <c r="C220" s="109"/>
      <c r="D220" s="110" t="s">
        <v>381</v>
      </c>
      <c r="E220" s="111" t="s">
        <v>623</v>
      </c>
      <c r="F220" s="112">
        <v>133.5</v>
      </c>
      <c r="G220" s="112"/>
      <c r="H220" s="113">
        <v>126.5</v>
      </c>
      <c r="I220" s="131">
        <v>178</v>
      </c>
      <c r="J220" s="132" t="s">
        <v>715</v>
      </c>
      <c r="K220" s="133">
        <f t="shared" si="127"/>
        <v>-7</v>
      </c>
      <c r="L220" s="134">
        <f t="shared" si="128"/>
        <v>-5.2434456928838954E-2</v>
      </c>
      <c r="M220" s="135" t="s">
        <v>663</v>
      </c>
      <c r="N220" s="136">
        <v>42615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68</v>
      </c>
      <c r="B221" s="105">
        <v>42613</v>
      </c>
      <c r="C221" s="105"/>
      <c r="D221" s="106" t="s">
        <v>716</v>
      </c>
      <c r="E221" s="107" t="s">
        <v>623</v>
      </c>
      <c r="F221" s="108">
        <v>560</v>
      </c>
      <c r="G221" s="107"/>
      <c r="H221" s="107">
        <v>725</v>
      </c>
      <c r="I221" s="125">
        <v>725</v>
      </c>
      <c r="J221" s="126" t="s">
        <v>625</v>
      </c>
      <c r="K221" s="127">
        <f t="shared" si="127"/>
        <v>165</v>
      </c>
      <c r="L221" s="128">
        <f t="shared" si="128"/>
        <v>0.29464285714285715</v>
      </c>
      <c r="M221" s="129" t="s">
        <v>599</v>
      </c>
      <c r="N221" s="130">
        <v>42456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69</v>
      </c>
      <c r="B222" s="105">
        <v>42614</v>
      </c>
      <c r="C222" s="105"/>
      <c r="D222" s="106" t="s">
        <v>717</v>
      </c>
      <c r="E222" s="107" t="s">
        <v>623</v>
      </c>
      <c r="F222" s="108">
        <v>160.5</v>
      </c>
      <c r="G222" s="107"/>
      <c r="H222" s="107">
        <v>210</v>
      </c>
      <c r="I222" s="125">
        <v>210</v>
      </c>
      <c r="J222" s="126" t="s">
        <v>625</v>
      </c>
      <c r="K222" s="127">
        <f t="shared" si="127"/>
        <v>49.5</v>
      </c>
      <c r="L222" s="128">
        <f t="shared" si="128"/>
        <v>0.30841121495327101</v>
      </c>
      <c r="M222" s="129" t="s">
        <v>599</v>
      </c>
      <c r="N222" s="130">
        <v>42871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70</v>
      </c>
      <c r="B223" s="105">
        <v>42646</v>
      </c>
      <c r="C223" s="105"/>
      <c r="D223" s="147" t="s">
        <v>405</v>
      </c>
      <c r="E223" s="107" t="s">
        <v>623</v>
      </c>
      <c r="F223" s="108">
        <v>430</v>
      </c>
      <c r="G223" s="107"/>
      <c r="H223" s="107">
        <v>596</v>
      </c>
      <c r="I223" s="125">
        <v>575</v>
      </c>
      <c r="J223" s="126" t="s">
        <v>763</v>
      </c>
      <c r="K223" s="127">
        <v>166</v>
      </c>
      <c r="L223" s="128">
        <v>0.38604651162790699</v>
      </c>
      <c r="M223" s="129" t="s">
        <v>599</v>
      </c>
      <c r="N223" s="130">
        <v>42769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71</v>
      </c>
      <c r="B224" s="105">
        <v>42657</v>
      </c>
      <c r="C224" s="105"/>
      <c r="D224" s="106" t="s">
        <v>718</v>
      </c>
      <c r="E224" s="107" t="s">
        <v>623</v>
      </c>
      <c r="F224" s="108">
        <v>280</v>
      </c>
      <c r="G224" s="107"/>
      <c r="H224" s="107">
        <v>345</v>
      </c>
      <c r="I224" s="125">
        <v>345</v>
      </c>
      <c r="J224" s="126" t="s">
        <v>625</v>
      </c>
      <c r="K224" s="127">
        <f t="shared" ref="K224:K229" si="129">H224-F224</f>
        <v>65</v>
      </c>
      <c r="L224" s="128">
        <f>K224/F224</f>
        <v>0.23214285714285715</v>
      </c>
      <c r="M224" s="129" t="s">
        <v>599</v>
      </c>
      <c r="N224" s="130">
        <v>42814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72</v>
      </c>
      <c r="B225" s="105">
        <v>42657</v>
      </c>
      <c r="C225" s="105"/>
      <c r="D225" s="106" t="s">
        <v>719</v>
      </c>
      <c r="E225" s="107" t="s">
        <v>623</v>
      </c>
      <c r="F225" s="108">
        <v>245</v>
      </c>
      <c r="G225" s="107"/>
      <c r="H225" s="107">
        <v>325.5</v>
      </c>
      <c r="I225" s="125">
        <v>330</v>
      </c>
      <c r="J225" s="126" t="s">
        <v>720</v>
      </c>
      <c r="K225" s="127">
        <f t="shared" si="129"/>
        <v>80.5</v>
      </c>
      <c r="L225" s="128">
        <f>K225/F225</f>
        <v>0.32857142857142857</v>
      </c>
      <c r="M225" s="129" t="s">
        <v>599</v>
      </c>
      <c r="N225" s="130">
        <v>42769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73</v>
      </c>
      <c r="B226" s="105">
        <v>42660</v>
      </c>
      <c r="C226" s="105"/>
      <c r="D226" s="106" t="s">
        <v>349</v>
      </c>
      <c r="E226" s="107" t="s">
        <v>623</v>
      </c>
      <c r="F226" s="108">
        <v>125</v>
      </c>
      <c r="G226" s="107"/>
      <c r="H226" s="107">
        <v>160</v>
      </c>
      <c r="I226" s="125">
        <v>160</v>
      </c>
      <c r="J226" s="126" t="s">
        <v>682</v>
      </c>
      <c r="K226" s="127">
        <f t="shared" si="129"/>
        <v>35</v>
      </c>
      <c r="L226" s="128">
        <v>0.28000000000000003</v>
      </c>
      <c r="M226" s="129" t="s">
        <v>599</v>
      </c>
      <c r="N226" s="130">
        <v>42803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74</v>
      </c>
      <c r="B227" s="105">
        <v>42660</v>
      </c>
      <c r="C227" s="105"/>
      <c r="D227" s="106" t="s">
        <v>483</v>
      </c>
      <c r="E227" s="107" t="s">
        <v>623</v>
      </c>
      <c r="F227" s="108">
        <v>114</v>
      </c>
      <c r="G227" s="107"/>
      <c r="H227" s="107">
        <v>145</v>
      </c>
      <c r="I227" s="125">
        <v>145</v>
      </c>
      <c r="J227" s="126" t="s">
        <v>682</v>
      </c>
      <c r="K227" s="127">
        <f t="shared" si="129"/>
        <v>31</v>
      </c>
      <c r="L227" s="128">
        <f>K227/F227</f>
        <v>0.27192982456140352</v>
      </c>
      <c r="M227" s="129" t="s">
        <v>599</v>
      </c>
      <c r="N227" s="130">
        <v>42859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75</v>
      </c>
      <c r="B228" s="105">
        <v>42660</v>
      </c>
      <c r="C228" s="105"/>
      <c r="D228" s="106" t="s">
        <v>721</v>
      </c>
      <c r="E228" s="107" t="s">
        <v>623</v>
      </c>
      <c r="F228" s="108">
        <v>212</v>
      </c>
      <c r="G228" s="107"/>
      <c r="H228" s="107">
        <v>280</v>
      </c>
      <c r="I228" s="125">
        <v>276</v>
      </c>
      <c r="J228" s="126" t="s">
        <v>722</v>
      </c>
      <c r="K228" s="127">
        <f t="shared" si="129"/>
        <v>68</v>
      </c>
      <c r="L228" s="128">
        <f>K228/F228</f>
        <v>0.32075471698113206</v>
      </c>
      <c r="M228" s="129" t="s">
        <v>599</v>
      </c>
      <c r="N228" s="130">
        <v>42858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76</v>
      </c>
      <c r="B229" s="105">
        <v>42678</v>
      </c>
      <c r="C229" s="105"/>
      <c r="D229" s="106" t="s">
        <v>151</v>
      </c>
      <c r="E229" s="107" t="s">
        <v>623</v>
      </c>
      <c r="F229" s="108">
        <v>155</v>
      </c>
      <c r="G229" s="107"/>
      <c r="H229" s="107">
        <v>210</v>
      </c>
      <c r="I229" s="125">
        <v>210</v>
      </c>
      <c r="J229" s="126" t="s">
        <v>723</v>
      </c>
      <c r="K229" s="127">
        <f t="shared" si="129"/>
        <v>55</v>
      </c>
      <c r="L229" s="128">
        <f>K229/F229</f>
        <v>0.35483870967741937</v>
      </c>
      <c r="M229" s="129" t="s">
        <v>599</v>
      </c>
      <c r="N229" s="130">
        <v>42944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77</v>
      </c>
      <c r="B230" s="109">
        <v>42710</v>
      </c>
      <c r="C230" s="109"/>
      <c r="D230" s="110" t="s">
        <v>764</v>
      </c>
      <c r="E230" s="111" t="s">
        <v>623</v>
      </c>
      <c r="F230" s="112">
        <v>150.5</v>
      </c>
      <c r="G230" s="112"/>
      <c r="H230" s="113">
        <v>72.5</v>
      </c>
      <c r="I230" s="131">
        <v>174</v>
      </c>
      <c r="J230" s="132" t="s">
        <v>765</v>
      </c>
      <c r="K230" s="133">
        <v>-78</v>
      </c>
      <c r="L230" s="134">
        <v>-0.51827242524916906</v>
      </c>
      <c r="M230" s="135" t="s">
        <v>663</v>
      </c>
      <c r="N230" s="136">
        <v>43333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78</v>
      </c>
      <c r="B231" s="105">
        <v>42712</v>
      </c>
      <c r="C231" s="105"/>
      <c r="D231" s="106" t="s">
        <v>125</v>
      </c>
      <c r="E231" s="107" t="s">
        <v>623</v>
      </c>
      <c r="F231" s="108">
        <v>380</v>
      </c>
      <c r="G231" s="107"/>
      <c r="H231" s="107">
        <v>478</v>
      </c>
      <c r="I231" s="125">
        <v>468</v>
      </c>
      <c r="J231" s="126" t="s">
        <v>682</v>
      </c>
      <c r="K231" s="127">
        <f>H231-F231</f>
        <v>98</v>
      </c>
      <c r="L231" s="128">
        <f>K231/F231</f>
        <v>0.25789473684210529</v>
      </c>
      <c r="M231" s="129" t="s">
        <v>599</v>
      </c>
      <c r="N231" s="130">
        <v>43025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79</v>
      </c>
      <c r="B232" s="105">
        <v>42734</v>
      </c>
      <c r="C232" s="105"/>
      <c r="D232" s="106" t="s">
        <v>248</v>
      </c>
      <c r="E232" s="107" t="s">
        <v>623</v>
      </c>
      <c r="F232" s="108">
        <v>305</v>
      </c>
      <c r="G232" s="107"/>
      <c r="H232" s="107">
        <v>375</v>
      </c>
      <c r="I232" s="125">
        <v>375</v>
      </c>
      <c r="J232" s="126" t="s">
        <v>682</v>
      </c>
      <c r="K232" s="127">
        <f>H232-F232</f>
        <v>70</v>
      </c>
      <c r="L232" s="128">
        <f>K232/F232</f>
        <v>0.22950819672131148</v>
      </c>
      <c r="M232" s="129" t="s">
        <v>599</v>
      </c>
      <c r="N232" s="130">
        <v>42768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80</v>
      </c>
      <c r="B233" s="105">
        <v>42739</v>
      </c>
      <c r="C233" s="105"/>
      <c r="D233" s="106" t="s">
        <v>351</v>
      </c>
      <c r="E233" s="107" t="s">
        <v>623</v>
      </c>
      <c r="F233" s="108">
        <v>99.5</v>
      </c>
      <c r="G233" s="107"/>
      <c r="H233" s="107">
        <v>158</v>
      </c>
      <c r="I233" s="125">
        <v>158</v>
      </c>
      <c r="J233" s="126" t="s">
        <v>682</v>
      </c>
      <c r="K233" s="127">
        <f>H233-F233</f>
        <v>58.5</v>
      </c>
      <c r="L233" s="128">
        <f>K233/F233</f>
        <v>0.5879396984924623</v>
      </c>
      <c r="M233" s="129" t="s">
        <v>599</v>
      </c>
      <c r="N233" s="130">
        <v>42898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81</v>
      </c>
      <c r="B234" s="105">
        <v>42739</v>
      </c>
      <c r="C234" s="105"/>
      <c r="D234" s="106" t="s">
        <v>351</v>
      </c>
      <c r="E234" s="107" t="s">
        <v>623</v>
      </c>
      <c r="F234" s="108">
        <v>99.5</v>
      </c>
      <c r="G234" s="107"/>
      <c r="H234" s="107">
        <v>158</v>
      </c>
      <c r="I234" s="125">
        <v>158</v>
      </c>
      <c r="J234" s="126" t="s">
        <v>682</v>
      </c>
      <c r="K234" s="127">
        <v>58.5</v>
      </c>
      <c r="L234" s="128">
        <v>0.58793969849246197</v>
      </c>
      <c r="M234" s="129" t="s">
        <v>599</v>
      </c>
      <c r="N234" s="130">
        <v>42898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82</v>
      </c>
      <c r="B235" s="105">
        <v>42786</v>
      </c>
      <c r="C235" s="105"/>
      <c r="D235" s="106" t="s">
        <v>169</v>
      </c>
      <c r="E235" s="107" t="s">
        <v>623</v>
      </c>
      <c r="F235" s="108">
        <v>140.5</v>
      </c>
      <c r="G235" s="107"/>
      <c r="H235" s="107">
        <v>220</v>
      </c>
      <c r="I235" s="125">
        <v>220</v>
      </c>
      <c r="J235" s="126" t="s">
        <v>682</v>
      </c>
      <c r="K235" s="127">
        <f>H235-F235</f>
        <v>79.5</v>
      </c>
      <c r="L235" s="128">
        <f>K235/F235</f>
        <v>0.5658362989323843</v>
      </c>
      <c r="M235" s="129" t="s">
        <v>599</v>
      </c>
      <c r="N235" s="130">
        <v>42864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83</v>
      </c>
      <c r="B236" s="105">
        <v>42786</v>
      </c>
      <c r="C236" s="105"/>
      <c r="D236" s="106" t="s">
        <v>766</v>
      </c>
      <c r="E236" s="107" t="s">
        <v>623</v>
      </c>
      <c r="F236" s="108">
        <v>202.5</v>
      </c>
      <c r="G236" s="107"/>
      <c r="H236" s="107">
        <v>234</v>
      </c>
      <c r="I236" s="125">
        <v>234</v>
      </c>
      <c r="J236" s="126" t="s">
        <v>682</v>
      </c>
      <c r="K236" s="127">
        <v>31.5</v>
      </c>
      <c r="L236" s="128">
        <v>0.155555555555556</v>
      </c>
      <c r="M236" s="129" t="s">
        <v>599</v>
      </c>
      <c r="N236" s="130">
        <v>42836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84</v>
      </c>
      <c r="B237" s="105">
        <v>42818</v>
      </c>
      <c r="C237" s="105"/>
      <c r="D237" s="106" t="s">
        <v>557</v>
      </c>
      <c r="E237" s="107" t="s">
        <v>623</v>
      </c>
      <c r="F237" s="108">
        <v>300.5</v>
      </c>
      <c r="G237" s="107"/>
      <c r="H237" s="107">
        <v>417.5</v>
      </c>
      <c r="I237" s="125">
        <v>420</v>
      </c>
      <c r="J237" s="126" t="s">
        <v>724</v>
      </c>
      <c r="K237" s="127">
        <f>H237-F237</f>
        <v>117</v>
      </c>
      <c r="L237" s="128">
        <f>K237/F237</f>
        <v>0.38935108153078202</v>
      </c>
      <c r="M237" s="129" t="s">
        <v>599</v>
      </c>
      <c r="N237" s="130">
        <v>43070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85</v>
      </c>
      <c r="B238" s="105">
        <v>42818</v>
      </c>
      <c r="C238" s="105"/>
      <c r="D238" s="106" t="s">
        <v>762</v>
      </c>
      <c r="E238" s="107" t="s">
        <v>623</v>
      </c>
      <c r="F238" s="108">
        <v>850</v>
      </c>
      <c r="G238" s="107"/>
      <c r="H238" s="107">
        <v>1042.5</v>
      </c>
      <c r="I238" s="125">
        <v>1023</v>
      </c>
      <c r="J238" s="126" t="s">
        <v>767</v>
      </c>
      <c r="K238" s="127">
        <v>192.5</v>
      </c>
      <c r="L238" s="128">
        <v>0.22647058823529401</v>
      </c>
      <c r="M238" s="129" t="s">
        <v>599</v>
      </c>
      <c r="N238" s="130">
        <v>42830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86</v>
      </c>
      <c r="B239" s="105">
        <v>42830</v>
      </c>
      <c r="C239" s="105"/>
      <c r="D239" s="106" t="s">
        <v>501</v>
      </c>
      <c r="E239" s="107" t="s">
        <v>623</v>
      </c>
      <c r="F239" s="108">
        <v>785</v>
      </c>
      <c r="G239" s="107"/>
      <c r="H239" s="107">
        <v>930</v>
      </c>
      <c r="I239" s="125">
        <v>920</v>
      </c>
      <c r="J239" s="126" t="s">
        <v>725</v>
      </c>
      <c r="K239" s="127">
        <f>H239-F239</f>
        <v>145</v>
      </c>
      <c r="L239" s="128">
        <f>K239/F239</f>
        <v>0.18471337579617833</v>
      </c>
      <c r="M239" s="129" t="s">
        <v>599</v>
      </c>
      <c r="N239" s="130">
        <v>42976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87</v>
      </c>
      <c r="B240" s="109">
        <v>42831</v>
      </c>
      <c r="C240" s="109"/>
      <c r="D240" s="110" t="s">
        <v>768</v>
      </c>
      <c r="E240" s="111" t="s">
        <v>623</v>
      </c>
      <c r="F240" s="112">
        <v>40</v>
      </c>
      <c r="G240" s="112"/>
      <c r="H240" s="113">
        <v>13.1</v>
      </c>
      <c r="I240" s="131">
        <v>60</v>
      </c>
      <c r="J240" s="137" t="s">
        <v>769</v>
      </c>
      <c r="K240" s="133">
        <v>-26.9</v>
      </c>
      <c r="L240" s="134">
        <v>-0.67249999999999999</v>
      </c>
      <c r="M240" s="135" t="s">
        <v>663</v>
      </c>
      <c r="N240" s="136">
        <v>43138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88</v>
      </c>
      <c r="B241" s="105">
        <v>42837</v>
      </c>
      <c r="C241" s="105"/>
      <c r="D241" s="106" t="s">
        <v>88</v>
      </c>
      <c r="E241" s="107" t="s">
        <v>623</v>
      </c>
      <c r="F241" s="108">
        <v>289.5</v>
      </c>
      <c r="G241" s="107"/>
      <c r="H241" s="107">
        <v>354</v>
      </c>
      <c r="I241" s="125">
        <v>360</v>
      </c>
      <c r="J241" s="126" t="s">
        <v>726</v>
      </c>
      <c r="K241" s="127">
        <f t="shared" ref="K241:K249" si="130">H241-F241</f>
        <v>64.5</v>
      </c>
      <c r="L241" s="128">
        <f t="shared" ref="L241:L249" si="131">K241/F241</f>
        <v>0.22279792746113988</v>
      </c>
      <c r="M241" s="129" t="s">
        <v>599</v>
      </c>
      <c r="N241" s="130">
        <v>43040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89</v>
      </c>
      <c r="B242" s="105">
        <v>42845</v>
      </c>
      <c r="C242" s="105"/>
      <c r="D242" s="106" t="s">
        <v>438</v>
      </c>
      <c r="E242" s="107" t="s">
        <v>623</v>
      </c>
      <c r="F242" s="108">
        <v>700</v>
      </c>
      <c r="G242" s="107"/>
      <c r="H242" s="107">
        <v>840</v>
      </c>
      <c r="I242" s="125">
        <v>840</v>
      </c>
      <c r="J242" s="126" t="s">
        <v>727</v>
      </c>
      <c r="K242" s="127">
        <f t="shared" si="130"/>
        <v>140</v>
      </c>
      <c r="L242" s="128">
        <f t="shared" si="131"/>
        <v>0.2</v>
      </c>
      <c r="M242" s="129" t="s">
        <v>599</v>
      </c>
      <c r="N242" s="130">
        <v>42893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90</v>
      </c>
      <c r="B243" s="105">
        <v>42887</v>
      </c>
      <c r="C243" s="105"/>
      <c r="D243" s="147" t="s">
        <v>363</v>
      </c>
      <c r="E243" s="107" t="s">
        <v>623</v>
      </c>
      <c r="F243" s="108">
        <v>130</v>
      </c>
      <c r="G243" s="107"/>
      <c r="H243" s="107">
        <v>144.25</v>
      </c>
      <c r="I243" s="125">
        <v>170</v>
      </c>
      <c r="J243" s="126" t="s">
        <v>728</v>
      </c>
      <c r="K243" s="127">
        <f t="shared" si="130"/>
        <v>14.25</v>
      </c>
      <c r="L243" s="128">
        <f t="shared" si="131"/>
        <v>0.10961538461538461</v>
      </c>
      <c r="M243" s="129" t="s">
        <v>599</v>
      </c>
      <c r="N243" s="130">
        <v>43675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91</v>
      </c>
      <c r="B244" s="105">
        <v>42901</v>
      </c>
      <c r="C244" s="105"/>
      <c r="D244" s="147" t="s">
        <v>729</v>
      </c>
      <c r="E244" s="107" t="s">
        <v>623</v>
      </c>
      <c r="F244" s="108">
        <v>214.5</v>
      </c>
      <c r="G244" s="107"/>
      <c r="H244" s="107">
        <v>262</v>
      </c>
      <c r="I244" s="125">
        <v>262</v>
      </c>
      <c r="J244" s="126" t="s">
        <v>730</v>
      </c>
      <c r="K244" s="127">
        <f t="shared" si="130"/>
        <v>47.5</v>
      </c>
      <c r="L244" s="128">
        <f t="shared" si="131"/>
        <v>0.22144522144522144</v>
      </c>
      <c r="M244" s="129" t="s">
        <v>599</v>
      </c>
      <c r="N244" s="130">
        <v>42977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92</v>
      </c>
      <c r="B245" s="153">
        <v>42933</v>
      </c>
      <c r="C245" s="153"/>
      <c r="D245" s="154" t="s">
        <v>731</v>
      </c>
      <c r="E245" s="155" t="s">
        <v>623</v>
      </c>
      <c r="F245" s="156">
        <v>370</v>
      </c>
      <c r="G245" s="155"/>
      <c r="H245" s="155">
        <v>447.5</v>
      </c>
      <c r="I245" s="177">
        <v>450</v>
      </c>
      <c r="J245" s="230" t="s">
        <v>682</v>
      </c>
      <c r="K245" s="127">
        <f t="shared" si="130"/>
        <v>77.5</v>
      </c>
      <c r="L245" s="179">
        <f t="shared" si="131"/>
        <v>0.20945945945945946</v>
      </c>
      <c r="M245" s="180" t="s">
        <v>599</v>
      </c>
      <c r="N245" s="181">
        <v>43035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93</v>
      </c>
      <c r="B246" s="153">
        <v>42943</v>
      </c>
      <c r="C246" s="153"/>
      <c r="D246" s="154" t="s">
        <v>167</v>
      </c>
      <c r="E246" s="155" t="s">
        <v>623</v>
      </c>
      <c r="F246" s="156">
        <v>657.5</v>
      </c>
      <c r="G246" s="155"/>
      <c r="H246" s="155">
        <v>825</v>
      </c>
      <c r="I246" s="177">
        <v>820</v>
      </c>
      <c r="J246" s="230" t="s">
        <v>682</v>
      </c>
      <c r="K246" s="127">
        <f t="shared" si="130"/>
        <v>167.5</v>
      </c>
      <c r="L246" s="179">
        <f t="shared" si="131"/>
        <v>0.25475285171102663</v>
      </c>
      <c r="M246" s="180" t="s">
        <v>599</v>
      </c>
      <c r="N246" s="181">
        <v>43090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94</v>
      </c>
      <c r="B247" s="105">
        <v>42964</v>
      </c>
      <c r="C247" s="105"/>
      <c r="D247" s="106" t="s">
        <v>368</v>
      </c>
      <c r="E247" s="107" t="s">
        <v>623</v>
      </c>
      <c r="F247" s="108">
        <v>605</v>
      </c>
      <c r="G247" s="107"/>
      <c r="H247" s="107">
        <v>750</v>
      </c>
      <c r="I247" s="125">
        <v>750</v>
      </c>
      <c r="J247" s="126" t="s">
        <v>725</v>
      </c>
      <c r="K247" s="127">
        <f t="shared" si="130"/>
        <v>145</v>
      </c>
      <c r="L247" s="128">
        <f t="shared" si="131"/>
        <v>0.23966942148760331</v>
      </c>
      <c r="M247" s="129" t="s">
        <v>599</v>
      </c>
      <c r="N247" s="130">
        <v>43027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5">
        <v>95</v>
      </c>
      <c r="B248" s="148">
        <v>42979</v>
      </c>
      <c r="C248" s="148"/>
      <c r="D248" s="149" t="s">
        <v>509</v>
      </c>
      <c r="E248" s="150" t="s">
        <v>623</v>
      </c>
      <c r="F248" s="151">
        <v>255</v>
      </c>
      <c r="G248" s="152"/>
      <c r="H248" s="152">
        <v>217.25</v>
      </c>
      <c r="I248" s="152">
        <v>320</v>
      </c>
      <c r="J248" s="174" t="s">
        <v>732</v>
      </c>
      <c r="K248" s="133">
        <f t="shared" si="130"/>
        <v>-37.75</v>
      </c>
      <c r="L248" s="175">
        <f t="shared" si="131"/>
        <v>-0.14803921568627451</v>
      </c>
      <c r="M248" s="135" t="s">
        <v>663</v>
      </c>
      <c r="N248" s="176">
        <v>43661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96</v>
      </c>
      <c r="B249" s="105">
        <v>42997</v>
      </c>
      <c r="C249" s="105"/>
      <c r="D249" s="106" t="s">
        <v>733</v>
      </c>
      <c r="E249" s="107" t="s">
        <v>623</v>
      </c>
      <c r="F249" s="108">
        <v>215</v>
      </c>
      <c r="G249" s="107"/>
      <c r="H249" s="107">
        <v>258</v>
      </c>
      <c r="I249" s="125">
        <v>258</v>
      </c>
      <c r="J249" s="126" t="s">
        <v>682</v>
      </c>
      <c r="K249" s="127">
        <f t="shared" si="130"/>
        <v>43</v>
      </c>
      <c r="L249" s="128">
        <f t="shared" si="131"/>
        <v>0.2</v>
      </c>
      <c r="M249" s="129" t="s">
        <v>599</v>
      </c>
      <c r="N249" s="130">
        <v>43040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97</v>
      </c>
      <c r="B250" s="105">
        <v>42997</v>
      </c>
      <c r="C250" s="105"/>
      <c r="D250" s="106" t="s">
        <v>733</v>
      </c>
      <c r="E250" s="107" t="s">
        <v>623</v>
      </c>
      <c r="F250" s="108">
        <v>215</v>
      </c>
      <c r="G250" s="107"/>
      <c r="H250" s="107">
        <v>258</v>
      </c>
      <c r="I250" s="125">
        <v>258</v>
      </c>
      <c r="J250" s="230" t="s">
        <v>682</v>
      </c>
      <c r="K250" s="127">
        <v>43</v>
      </c>
      <c r="L250" s="128">
        <v>0.2</v>
      </c>
      <c r="M250" s="129" t="s">
        <v>599</v>
      </c>
      <c r="N250" s="130">
        <v>43040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98</v>
      </c>
      <c r="B251" s="206">
        <v>42998</v>
      </c>
      <c r="C251" s="206"/>
      <c r="D251" s="374" t="s">
        <v>2979</v>
      </c>
      <c r="E251" s="207" t="s">
        <v>623</v>
      </c>
      <c r="F251" s="208">
        <v>75</v>
      </c>
      <c r="G251" s="207"/>
      <c r="H251" s="207">
        <v>90</v>
      </c>
      <c r="I251" s="231">
        <v>90</v>
      </c>
      <c r="J251" s="126" t="s">
        <v>734</v>
      </c>
      <c r="K251" s="127">
        <f t="shared" ref="K251:K256" si="132">H251-F251</f>
        <v>15</v>
      </c>
      <c r="L251" s="128">
        <f t="shared" ref="L251:L256" si="133">K251/F251</f>
        <v>0.2</v>
      </c>
      <c r="M251" s="129" t="s">
        <v>599</v>
      </c>
      <c r="N251" s="130">
        <v>43019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99</v>
      </c>
      <c r="B252" s="153">
        <v>43011</v>
      </c>
      <c r="C252" s="153"/>
      <c r="D252" s="154" t="s">
        <v>735</v>
      </c>
      <c r="E252" s="155" t="s">
        <v>623</v>
      </c>
      <c r="F252" s="156">
        <v>315</v>
      </c>
      <c r="G252" s="155"/>
      <c r="H252" s="155">
        <v>392</v>
      </c>
      <c r="I252" s="177">
        <v>384</v>
      </c>
      <c r="J252" s="230" t="s">
        <v>736</v>
      </c>
      <c r="K252" s="127">
        <f t="shared" si="132"/>
        <v>77</v>
      </c>
      <c r="L252" s="179">
        <f t="shared" si="133"/>
        <v>0.24444444444444444</v>
      </c>
      <c r="M252" s="180" t="s">
        <v>599</v>
      </c>
      <c r="N252" s="181">
        <v>43017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100</v>
      </c>
      <c r="B253" s="153">
        <v>43013</v>
      </c>
      <c r="C253" s="153"/>
      <c r="D253" s="154" t="s">
        <v>737</v>
      </c>
      <c r="E253" s="155" t="s">
        <v>623</v>
      </c>
      <c r="F253" s="156">
        <v>145</v>
      </c>
      <c r="G253" s="155"/>
      <c r="H253" s="155">
        <v>179</v>
      </c>
      <c r="I253" s="177">
        <v>180</v>
      </c>
      <c r="J253" s="230" t="s">
        <v>613</v>
      </c>
      <c r="K253" s="127">
        <f t="shared" si="132"/>
        <v>34</v>
      </c>
      <c r="L253" s="179">
        <f t="shared" si="133"/>
        <v>0.23448275862068965</v>
      </c>
      <c r="M253" s="180" t="s">
        <v>599</v>
      </c>
      <c r="N253" s="181">
        <v>43025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101</v>
      </c>
      <c r="B254" s="153">
        <v>43014</v>
      </c>
      <c r="C254" s="153"/>
      <c r="D254" s="154" t="s">
        <v>339</v>
      </c>
      <c r="E254" s="155" t="s">
        <v>623</v>
      </c>
      <c r="F254" s="156">
        <v>256</v>
      </c>
      <c r="G254" s="155"/>
      <c r="H254" s="155">
        <v>323</v>
      </c>
      <c r="I254" s="177">
        <v>320</v>
      </c>
      <c r="J254" s="230" t="s">
        <v>682</v>
      </c>
      <c r="K254" s="127">
        <f t="shared" si="132"/>
        <v>67</v>
      </c>
      <c r="L254" s="179">
        <f t="shared" si="133"/>
        <v>0.26171875</v>
      </c>
      <c r="M254" s="180" t="s">
        <v>599</v>
      </c>
      <c r="N254" s="181">
        <v>43067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102</v>
      </c>
      <c r="B255" s="153">
        <v>43017</v>
      </c>
      <c r="C255" s="153"/>
      <c r="D255" s="154" t="s">
        <v>360</v>
      </c>
      <c r="E255" s="155" t="s">
        <v>623</v>
      </c>
      <c r="F255" s="156">
        <v>137.5</v>
      </c>
      <c r="G255" s="155"/>
      <c r="H255" s="155">
        <v>184</v>
      </c>
      <c r="I255" s="177">
        <v>183</v>
      </c>
      <c r="J255" s="178" t="s">
        <v>738</v>
      </c>
      <c r="K255" s="127">
        <f t="shared" si="132"/>
        <v>46.5</v>
      </c>
      <c r="L255" s="179">
        <f t="shared" si="133"/>
        <v>0.33818181818181819</v>
      </c>
      <c r="M255" s="180" t="s">
        <v>599</v>
      </c>
      <c r="N255" s="181">
        <v>43108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103</v>
      </c>
      <c r="B256" s="153">
        <v>43018</v>
      </c>
      <c r="C256" s="153"/>
      <c r="D256" s="154" t="s">
        <v>739</v>
      </c>
      <c r="E256" s="155" t="s">
        <v>623</v>
      </c>
      <c r="F256" s="156">
        <v>125.5</v>
      </c>
      <c r="G256" s="155"/>
      <c r="H256" s="155">
        <v>158</v>
      </c>
      <c r="I256" s="177">
        <v>155</v>
      </c>
      <c r="J256" s="178" t="s">
        <v>740</v>
      </c>
      <c r="K256" s="127">
        <f t="shared" si="132"/>
        <v>32.5</v>
      </c>
      <c r="L256" s="179">
        <f t="shared" si="133"/>
        <v>0.25896414342629481</v>
      </c>
      <c r="M256" s="180" t="s">
        <v>599</v>
      </c>
      <c r="N256" s="181">
        <v>43067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104</v>
      </c>
      <c r="B257" s="153">
        <v>43018</v>
      </c>
      <c r="C257" s="153"/>
      <c r="D257" s="154" t="s">
        <v>770</v>
      </c>
      <c r="E257" s="155" t="s">
        <v>623</v>
      </c>
      <c r="F257" s="156">
        <v>895</v>
      </c>
      <c r="G257" s="155"/>
      <c r="H257" s="155">
        <v>1122.5</v>
      </c>
      <c r="I257" s="177">
        <v>1078</v>
      </c>
      <c r="J257" s="178" t="s">
        <v>771</v>
      </c>
      <c r="K257" s="127">
        <v>227.5</v>
      </c>
      <c r="L257" s="179">
        <v>0.25418994413407803</v>
      </c>
      <c r="M257" s="180" t="s">
        <v>599</v>
      </c>
      <c r="N257" s="181">
        <v>43117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105</v>
      </c>
      <c r="B258" s="153">
        <v>43020</v>
      </c>
      <c r="C258" s="153"/>
      <c r="D258" s="154" t="s">
        <v>347</v>
      </c>
      <c r="E258" s="155" t="s">
        <v>623</v>
      </c>
      <c r="F258" s="156">
        <v>525</v>
      </c>
      <c r="G258" s="155"/>
      <c r="H258" s="155">
        <v>629</v>
      </c>
      <c r="I258" s="177">
        <v>629</v>
      </c>
      <c r="J258" s="230" t="s">
        <v>682</v>
      </c>
      <c r="K258" s="127">
        <v>104</v>
      </c>
      <c r="L258" s="179">
        <v>0.19809523809523799</v>
      </c>
      <c r="M258" s="180" t="s">
        <v>599</v>
      </c>
      <c r="N258" s="181">
        <v>43119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106</v>
      </c>
      <c r="B259" s="153">
        <v>43046</v>
      </c>
      <c r="C259" s="153"/>
      <c r="D259" s="154" t="s">
        <v>393</v>
      </c>
      <c r="E259" s="155" t="s">
        <v>623</v>
      </c>
      <c r="F259" s="156">
        <v>740</v>
      </c>
      <c r="G259" s="155"/>
      <c r="H259" s="155">
        <v>892.5</v>
      </c>
      <c r="I259" s="177">
        <v>900</v>
      </c>
      <c r="J259" s="178" t="s">
        <v>741</v>
      </c>
      <c r="K259" s="127">
        <f>H259-F259</f>
        <v>152.5</v>
      </c>
      <c r="L259" s="179">
        <f>K259/F259</f>
        <v>0.20608108108108109</v>
      </c>
      <c r="M259" s="180" t="s">
        <v>599</v>
      </c>
      <c r="N259" s="181">
        <v>43052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107</v>
      </c>
      <c r="B260" s="105">
        <v>43073</v>
      </c>
      <c r="C260" s="105"/>
      <c r="D260" s="106" t="s">
        <v>742</v>
      </c>
      <c r="E260" s="107" t="s">
        <v>623</v>
      </c>
      <c r="F260" s="108">
        <v>118.5</v>
      </c>
      <c r="G260" s="107"/>
      <c r="H260" s="107">
        <v>143.5</v>
      </c>
      <c r="I260" s="125">
        <v>145</v>
      </c>
      <c r="J260" s="140" t="s">
        <v>743</v>
      </c>
      <c r="K260" s="127">
        <f>H260-F260</f>
        <v>25</v>
      </c>
      <c r="L260" s="128">
        <f>K260/F260</f>
        <v>0.2109704641350211</v>
      </c>
      <c r="M260" s="129" t="s">
        <v>599</v>
      </c>
      <c r="N260" s="130">
        <v>43097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108</v>
      </c>
      <c r="B261" s="109">
        <v>43090</v>
      </c>
      <c r="C261" s="109"/>
      <c r="D261" s="157" t="s">
        <v>443</v>
      </c>
      <c r="E261" s="111" t="s">
        <v>623</v>
      </c>
      <c r="F261" s="112">
        <v>715</v>
      </c>
      <c r="G261" s="112"/>
      <c r="H261" s="113">
        <v>500</v>
      </c>
      <c r="I261" s="131">
        <v>872</v>
      </c>
      <c r="J261" s="137" t="s">
        <v>744</v>
      </c>
      <c r="K261" s="133">
        <f>H261-F261</f>
        <v>-215</v>
      </c>
      <c r="L261" s="134">
        <f>K261/F261</f>
        <v>-0.30069930069930068</v>
      </c>
      <c r="M261" s="135" t="s">
        <v>663</v>
      </c>
      <c r="N261" s="136">
        <v>43670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109</v>
      </c>
      <c r="B262" s="105">
        <v>43098</v>
      </c>
      <c r="C262" s="105"/>
      <c r="D262" s="106" t="s">
        <v>735</v>
      </c>
      <c r="E262" s="107" t="s">
        <v>623</v>
      </c>
      <c r="F262" s="108">
        <v>435</v>
      </c>
      <c r="G262" s="107"/>
      <c r="H262" s="107">
        <v>542.5</v>
      </c>
      <c r="I262" s="125">
        <v>539</v>
      </c>
      <c r="J262" s="140" t="s">
        <v>682</v>
      </c>
      <c r="K262" s="127">
        <v>107.5</v>
      </c>
      <c r="L262" s="128">
        <v>0.247126436781609</v>
      </c>
      <c r="M262" s="129" t="s">
        <v>599</v>
      </c>
      <c r="N262" s="130">
        <v>43206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110</v>
      </c>
      <c r="B263" s="105">
        <v>43098</v>
      </c>
      <c r="C263" s="105"/>
      <c r="D263" s="106" t="s">
        <v>571</v>
      </c>
      <c r="E263" s="107" t="s">
        <v>623</v>
      </c>
      <c r="F263" s="108">
        <v>885</v>
      </c>
      <c r="G263" s="107"/>
      <c r="H263" s="107">
        <v>1090</v>
      </c>
      <c r="I263" s="125">
        <v>1084</v>
      </c>
      <c r="J263" s="140" t="s">
        <v>682</v>
      </c>
      <c r="K263" s="127">
        <v>205</v>
      </c>
      <c r="L263" s="128">
        <v>0.23163841807909599</v>
      </c>
      <c r="M263" s="129" t="s">
        <v>599</v>
      </c>
      <c r="N263" s="130">
        <v>43213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6">
        <v>111</v>
      </c>
      <c r="B264" s="347">
        <v>43192</v>
      </c>
      <c r="C264" s="347"/>
      <c r="D264" s="115" t="s">
        <v>752</v>
      </c>
      <c r="E264" s="350" t="s">
        <v>623</v>
      </c>
      <c r="F264" s="353">
        <v>478.5</v>
      </c>
      <c r="G264" s="350"/>
      <c r="H264" s="350">
        <v>442</v>
      </c>
      <c r="I264" s="356">
        <v>613</v>
      </c>
      <c r="J264" s="383" t="s">
        <v>3403</v>
      </c>
      <c r="K264" s="133">
        <f>H264-F264</f>
        <v>-36.5</v>
      </c>
      <c r="L264" s="134">
        <f>K264/F264</f>
        <v>-7.6280041797283177E-2</v>
      </c>
      <c r="M264" s="135" t="s">
        <v>663</v>
      </c>
      <c r="N264" s="136">
        <v>43762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112</v>
      </c>
      <c r="B265" s="109">
        <v>43194</v>
      </c>
      <c r="C265" s="109"/>
      <c r="D265" s="373" t="s">
        <v>2978</v>
      </c>
      <c r="E265" s="111" t="s">
        <v>623</v>
      </c>
      <c r="F265" s="112">
        <f>141.5-7.3</f>
        <v>134.19999999999999</v>
      </c>
      <c r="G265" s="112"/>
      <c r="H265" s="113">
        <v>77</v>
      </c>
      <c r="I265" s="131">
        <v>180</v>
      </c>
      <c r="J265" s="383" t="s">
        <v>3402</v>
      </c>
      <c r="K265" s="133">
        <f>H265-F265</f>
        <v>-57.199999999999989</v>
      </c>
      <c r="L265" s="134">
        <f>K265/F265</f>
        <v>-0.42622950819672129</v>
      </c>
      <c r="M265" s="135" t="s">
        <v>663</v>
      </c>
      <c r="N265" s="136">
        <v>43522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113</v>
      </c>
      <c r="B266" s="109">
        <v>43209</v>
      </c>
      <c r="C266" s="109"/>
      <c r="D266" s="110" t="s">
        <v>745</v>
      </c>
      <c r="E266" s="111" t="s">
        <v>623</v>
      </c>
      <c r="F266" s="112">
        <v>430</v>
      </c>
      <c r="G266" s="112"/>
      <c r="H266" s="113">
        <v>220</v>
      </c>
      <c r="I266" s="131">
        <v>537</v>
      </c>
      <c r="J266" s="137" t="s">
        <v>746</v>
      </c>
      <c r="K266" s="133">
        <f>H266-F266</f>
        <v>-210</v>
      </c>
      <c r="L266" s="134">
        <f>K266/F266</f>
        <v>-0.48837209302325579</v>
      </c>
      <c r="M266" s="135" t="s">
        <v>663</v>
      </c>
      <c r="N266" s="136">
        <v>43252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7">
        <v>114</v>
      </c>
      <c r="B267" s="158">
        <v>43220</v>
      </c>
      <c r="C267" s="158"/>
      <c r="D267" s="159" t="s">
        <v>394</v>
      </c>
      <c r="E267" s="160" t="s">
        <v>623</v>
      </c>
      <c r="F267" s="162">
        <v>153.5</v>
      </c>
      <c r="G267" s="162"/>
      <c r="H267" s="162">
        <v>196</v>
      </c>
      <c r="I267" s="162">
        <v>196</v>
      </c>
      <c r="J267" s="358" t="s">
        <v>3494</v>
      </c>
      <c r="K267" s="182">
        <f>H267-F267</f>
        <v>42.5</v>
      </c>
      <c r="L267" s="183">
        <f>K267/F267</f>
        <v>0.27687296416938112</v>
      </c>
      <c r="M267" s="161" t="s">
        <v>599</v>
      </c>
      <c r="N267" s="184">
        <v>43605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115</v>
      </c>
      <c r="B268" s="109">
        <v>43306</v>
      </c>
      <c r="C268" s="109"/>
      <c r="D268" s="110" t="s">
        <v>768</v>
      </c>
      <c r="E268" s="111" t="s">
        <v>623</v>
      </c>
      <c r="F268" s="112">
        <v>27.5</v>
      </c>
      <c r="G268" s="112"/>
      <c r="H268" s="113">
        <v>13.1</v>
      </c>
      <c r="I268" s="131">
        <v>60</v>
      </c>
      <c r="J268" s="137" t="s">
        <v>772</v>
      </c>
      <c r="K268" s="133">
        <v>-14.4</v>
      </c>
      <c r="L268" s="134">
        <v>-0.52363636363636401</v>
      </c>
      <c r="M268" s="135" t="s">
        <v>663</v>
      </c>
      <c r="N268" s="136">
        <v>43138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6">
        <v>116</v>
      </c>
      <c r="B269" s="347">
        <v>43318</v>
      </c>
      <c r="C269" s="347"/>
      <c r="D269" s="115" t="s">
        <v>747</v>
      </c>
      <c r="E269" s="350" t="s">
        <v>623</v>
      </c>
      <c r="F269" s="350">
        <v>148.5</v>
      </c>
      <c r="G269" s="350"/>
      <c r="H269" s="350">
        <v>102</v>
      </c>
      <c r="I269" s="356">
        <v>182</v>
      </c>
      <c r="J269" s="137" t="s">
        <v>3493</v>
      </c>
      <c r="K269" s="133">
        <f>H269-F269</f>
        <v>-46.5</v>
      </c>
      <c r="L269" s="134">
        <f>K269/F269</f>
        <v>-0.31313131313131315</v>
      </c>
      <c r="M269" s="135" t="s">
        <v>663</v>
      </c>
      <c r="N269" s="136">
        <v>43661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117</v>
      </c>
      <c r="B270" s="105">
        <v>43335</v>
      </c>
      <c r="C270" s="105"/>
      <c r="D270" s="106" t="s">
        <v>773</v>
      </c>
      <c r="E270" s="107" t="s">
        <v>623</v>
      </c>
      <c r="F270" s="155">
        <v>285</v>
      </c>
      <c r="G270" s="107"/>
      <c r="H270" s="107">
        <v>355</v>
      </c>
      <c r="I270" s="125">
        <v>364</v>
      </c>
      <c r="J270" s="140" t="s">
        <v>774</v>
      </c>
      <c r="K270" s="127">
        <v>70</v>
      </c>
      <c r="L270" s="128">
        <v>0.24561403508771901</v>
      </c>
      <c r="M270" s="129" t="s">
        <v>599</v>
      </c>
      <c r="N270" s="130">
        <v>43455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118</v>
      </c>
      <c r="B271" s="105">
        <v>43341</v>
      </c>
      <c r="C271" s="105"/>
      <c r="D271" s="106" t="s">
        <v>384</v>
      </c>
      <c r="E271" s="107" t="s">
        <v>623</v>
      </c>
      <c r="F271" s="155">
        <v>525</v>
      </c>
      <c r="G271" s="107"/>
      <c r="H271" s="107">
        <v>585</v>
      </c>
      <c r="I271" s="125">
        <v>635</v>
      </c>
      <c r="J271" s="140" t="s">
        <v>748</v>
      </c>
      <c r="K271" s="127">
        <f t="shared" ref="K271:K283" si="134">H271-F271</f>
        <v>60</v>
      </c>
      <c r="L271" s="128">
        <f t="shared" ref="L271:L283" si="135">K271/F271</f>
        <v>0.11428571428571428</v>
      </c>
      <c r="M271" s="129" t="s">
        <v>599</v>
      </c>
      <c r="N271" s="130">
        <v>43662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119</v>
      </c>
      <c r="B272" s="105">
        <v>43395</v>
      </c>
      <c r="C272" s="105"/>
      <c r="D272" s="106" t="s">
        <v>368</v>
      </c>
      <c r="E272" s="107" t="s">
        <v>623</v>
      </c>
      <c r="F272" s="155">
        <v>475</v>
      </c>
      <c r="G272" s="107"/>
      <c r="H272" s="107">
        <v>574</v>
      </c>
      <c r="I272" s="125">
        <v>570</v>
      </c>
      <c r="J272" s="140" t="s">
        <v>682</v>
      </c>
      <c r="K272" s="127">
        <f t="shared" si="134"/>
        <v>99</v>
      </c>
      <c r="L272" s="128">
        <f t="shared" si="135"/>
        <v>0.20842105263157895</v>
      </c>
      <c r="M272" s="129" t="s">
        <v>599</v>
      </c>
      <c r="N272" s="130">
        <v>43403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120</v>
      </c>
      <c r="B273" s="153">
        <v>43397</v>
      </c>
      <c r="C273" s="153"/>
      <c r="D273" s="400" t="s">
        <v>391</v>
      </c>
      <c r="E273" s="155" t="s">
        <v>623</v>
      </c>
      <c r="F273" s="155">
        <v>707.5</v>
      </c>
      <c r="G273" s="155"/>
      <c r="H273" s="155">
        <v>872</v>
      </c>
      <c r="I273" s="177">
        <v>872</v>
      </c>
      <c r="J273" s="178" t="s">
        <v>682</v>
      </c>
      <c r="K273" s="127">
        <f t="shared" si="134"/>
        <v>164.5</v>
      </c>
      <c r="L273" s="179">
        <f t="shared" si="135"/>
        <v>0.23250883392226149</v>
      </c>
      <c r="M273" s="180" t="s">
        <v>599</v>
      </c>
      <c r="N273" s="181">
        <v>43482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121</v>
      </c>
      <c r="B274" s="153">
        <v>43398</v>
      </c>
      <c r="C274" s="153"/>
      <c r="D274" s="400" t="s">
        <v>348</v>
      </c>
      <c r="E274" s="155" t="s">
        <v>623</v>
      </c>
      <c r="F274" s="155">
        <v>162</v>
      </c>
      <c r="G274" s="155"/>
      <c r="H274" s="155">
        <v>204</v>
      </c>
      <c r="I274" s="177">
        <v>209</v>
      </c>
      <c r="J274" s="178" t="s">
        <v>3492</v>
      </c>
      <c r="K274" s="127">
        <f t="shared" si="134"/>
        <v>42</v>
      </c>
      <c r="L274" s="179">
        <f t="shared" si="135"/>
        <v>0.25925925925925924</v>
      </c>
      <c r="M274" s="180" t="s">
        <v>599</v>
      </c>
      <c r="N274" s="181">
        <v>43539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5">
        <v>122</v>
      </c>
      <c r="B275" s="206">
        <v>43399</v>
      </c>
      <c r="C275" s="206"/>
      <c r="D275" s="154" t="s">
        <v>495</v>
      </c>
      <c r="E275" s="207" t="s">
        <v>623</v>
      </c>
      <c r="F275" s="207">
        <v>240</v>
      </c>
      <c r="G275" s="207"/>
      <c r="H275" s="207">
        <v>297</v>
      </c>
      <c r="I275" s="231">
        <v>297</v>
      </c>
      <c r="J275" s="178" t="s">
        <v>682</v>
      </c>
      <c r="K275" s="232">
        <f t="shared" si="134"/>
        <v>57</v>
      </c>
      <c r="L275" s="233">
        <f t="shared" si="135"/>
        <v>0.23749999999999999</v>
      </c>
      <c r="M275" s="234" t="s">
        <v>599</v>
      </c>
      <c r="N275" s="235">
        <v>43417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123</v>
      </c>
      <c r="B276" s="105">
        <v>43439</v>
      </c>
      <c r="C276" s="105"/>
      <c r="D276" s="147" t="s">
        <v>749</v>
      </c>
      <c r="E276" s="107" t="s">
        <v>623</v>
      </c>
      <c r="F276" s="107">
        <v>202.5</v>
      </c>
      <c r="G276" s="107"/>
      <c r="H276" s="107">
        <v>255</v>
      </c>
      <c r="I276" s="125">
        <v>252</v>
      </c>
      <c r="J276" s="140" t="s">
        <v>682</v>
      </c>
      <c r="K276" s="127">
        <f t="shared" si="134"/>
        <v>52.5</v>
      </c>
      <c r="L276" s="128">
        <f t="shared" si="135"/>
        <v>0.25925925925925924</v>
      </c>
      <c r="M276" s="129" t="s">
        <v>599</v>
      </c>
      <c r="N276" s="130">
        <v>43542</v>
      </c>
      <c r="O276" s="57"/>
      <c r="P276" s="16"/>
      <c r="Q276" s="16"/>
      <c r="R276" s="93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124</v>
      </c>
      <c r="B277" s="206">
        <v>43465</v>
      </c>
      <c r="C277" s="105"/>
      <c r="D277" s="400" t="s">
        <v>423</v>
      </c>
      <c r="E277" s="207" t="s">
        <v>623</v>
      </c>
      <c r="F277" s="207">
        <v>710</v>
      </c>
      <c r="G277" s="207"/>
      <c r="H277" s="207">
        <v>866</v>
      </c>
      <c r="I277" s="231">
        <v>866</v>
      </c>
      <c r="J277" s="178" t="s">
        <v>682</v>
      </c>
      <c r="K277" s="127">
        <f t="shared" si="134"/>
        <v>156</v>
      </c>
      <c r="L277" s="128">
        <f t="shared" si="135"/>
        <v>0.21971830985915494</v>
      </c>
      <c r="M277" s="129" t="s">
        <v>599</v>
      </c>
      <c r="N277" s="361">
        <v>43553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125</v>
      </c>
      <c r="B278" s="206">
        <v>43522</v>
      </c>
      <c r="C278" s="206"/>
      <c r="D278" s="400" t="s">
        <v>141</v>
      </c>
      <c r="E278" s="207" t="s">
        <v>623</v>
      </c>
      <c r="F278" s="207">
        <v>337.25</v>
      </c>
      <c r="G278" s="207"/>
      <c r="H278" s="207">
        <v>398.5</v>
      </c>
      <c r="I278" s="231">
        <v>411</v>
      </c>
      <c r="J278" s="140" t="s">
        <v>3491</v>
      </c>
      <c r="K278" s="127">
        <f t="shared" si="134"/>
        <v>61.25</v>
      </c>
      <c r="L278" s="128">
        <f t="shared" si="135"/>
        <v>0.1816160118606375</v>
      </c>
      <c r="M278" s="129" t="s">
        <v>599</v>
      </c>
      <c r="N278" s="361">
        <v>43760</v>
      </c>
      <c r="O278" s="57"/>
      <c r="P278" s="16"/>
      <c r="Q278" s="16"/>
      <c r="R278" s="9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8">
        <v>126</v>
      </c>
      <c r="B279" s="163">
        <v>43559</v>
      </c>
      <c r="C279" s="163"/>
      <c r="D279" s="164" t="s">
        <v>410</v>
      </c>
      <c r="E279" s="165" t="s">
        <v>623</v>
      </c>
      <c r="F279" s="165">
        <v>130</v>
      </c>
      <c r="G279" s="165"/>
      <c r="H279" s="165">
        <v>65</v>
      </c>
      <c r="I279" s="185">
        <v>158</v>
      </c>
      <c r="J279" s="137" t="s">
        <v>750</v>
      </c>
      <c r="K279" s="133">
        <f t="shared" si="134"/>
        <v>-65</v>
      </c>
      <c r="L279" s="134">
        <f t="shared" si="135"/>
        <v>-0.5</v>
      </c>
      <c r="M279" s="135" t="s">
        <v>663</v>
      </c>
      <c r="N279" s="136">
        <v>43726</v>
      </c>
      <c r="O279" s="57"/>
      <c r="P279" s="16"/>
      <c r="Q279" s="16"/>
      <c r="R279" s="17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127</v>
      </c>
      <c r="B280" s="186">
        <v>43017</v>
      </c>
      <c r="C280" s="186"/>
      <c r="D280" s="187" t="s">
        <v>169</v>
      </c>
      <c r="E280" s="188" t="s">
        <v>623</v>
      </c>
      <c r="F280" s="189">
        <v>141.5</v>
      </c>
      <c r="G280" s="190"/>
      <c r="H280" s="190">
        <v>183.5</v>
      </c>
      <c r="I280" s="190">
        <v>210</v>
      </c>
      <c r="J280" s="217" t="s">
        <v>3440</v>
      </c>
      <c r="K280" s="218">
        <f t="shared" si="134"/>
        <v>42</v>
      </c>
      <c r="L280" s="219">
        <f t="shared" si="135"/>
        <v>0.29681978798586572</v>
      </c>
      <c r="M280" s="189" t="s">
        <v>599</v>
      </c>
      <c r="N280" s="220">
        <v>43042</v>
      </c>
      <c r="O280" s="57"/>
      <c r="P280" s="16"/>
      <c r="Q280" s="16"/>
      <c r="R280" s="93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8">
        <v>128</v>
      </c>
      <c r="B281" s="163">
        <v>43074</v>
      </c>
      <c r="C281" s="163"/>
      <c r="D281" s="164" t="s">
        <v>303</v>
      </c>
      <c r="E281" s="165" t="s">
        <v>623</v>
      </c>
      <c r="F281" s="166">
        <v>172</v>
      </c>
      <c r="G281" s="165"/>
      <c r="H281" s="165">
        <v>155.25</v>
      </c>
      <c r="I281" s="185">
        <v>230</v>
      </c>
      <c r="J281" s="383" t="s">
        <v>3400</v>
      </c>
      <c r="K281" s="133">
        <f t="shared" ref="K281" si="136">H281-F281</f>
        <v>-16.75</v>
      </c>
      <c r="L281" s="134">
        <f t="shared" ref="L281" si="137">K281/F281</f>
        <v>-9.7383720930232565E-2</v>
      </c>
      <c r="M281" s="135" t="s">
        <v>663</v>
      </c>
      <c r="N281" s="136">
        <v>43787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9">
        <v>129</v>
      </c>
      <c r="B282" s="186">
        <v>43398</v>
      </c>
      <c r="C282" s="186"/>
      <c r="D282" s="187" t="s">
        <v>104</v>
      </c>
      <c r="E282" s="188" t="s">
        <v>623</v>
      </c>
      <c r="F282" s="190">
        <v>698.5</v>
      </c>
      <c r="G282" s="190"/>
      <c r="H282" s="190">
        <v>850</v>
      </c>
      <c r="I282" s="190">
        <v>890</v>
      </c>
      <c r="J282" s="221" t="s">
        <v>3488</v>
      </c>
      <c r="K282" s="218">
        <f t="shared" si="134"/>
        <v>151.5</v>
      </c>
      <c r="L282" s="219">
        <f t="shared" si="135"/>
        <v>0.21689334287759485</v>
      </c>
      <c r="M282" s="189" t="s">
        <v>599</v>
      </c>
      <c r="N282" s="220">
        <v>43453</v>
      </c>
      <c r="O282" s="57"/>
      <c r="P282" s="16"/>
      <c r="Q282" s="16"/>
      <c r="R282" s="17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130</v>
      </c>
      <c r="B283" s="158">
        <v>42877</v>
      </c>
      <c r="C283" s="158"/>
      <c r="D283" s="159" t="s">
        <v>383</v>
      </c>
      <c r="E283" s="160" t="s">
        <v>623</v>
      </c>
      <c r="F283" s="161">
        <v>127.6</v>
      </c>
      <c r="G283" s="162"/>
      <c r="H283" s="162">
        <v>138</v>
      </c>
      <c r="I283" s="162">
        <v>190</v>
      </c>
      <c r="J283" s="384" t="s">
        <v>3404</v>
      </c>
      <c r="K283" s="182">
        <f t="shared" si="134"/>
        <v>10.400000000000006</v>
      </c>
      <c r="L283" s="183">
        <f t="shared" si="135"/>
        <v>8.1504702194357417E-2</v>
      </c>
      <c r="M283" s="161" t="s">
        <v>599</v>
      </c>
      <c r="N283" s="184">
        <v>43774</v>
      </c>
      <c r="O283" s="57"/>
      <c r="P283" s="16"/>
      <c r="Q283" s="16"/>
      <c r="R283" s="93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0">
        <v>131</v>
      </c>
      <c r="B284" s="194">
        <v>43158</v>
      </c>
      <c r="C284" s="194"/>
      <c r="D284" s="191" t="s">
        <v>754</v>
      </c>
      <c r="E284" s="195" t="s">
        <v>623</v>
      </c>
      <c r="F284" s="196">
        <v>317</v>
      </c>
      <c r="G284" s="195"/>
      <c r="H284" s="195"/>
      <c r="I284" s="224">
        <v>398</v>
      </c>
      <c r="J284" s="237" t="s">
        <v>601</v>
      </c>
      <c r="K284" s="193"/>
      <c r="L284" s="192"/>
      <c r="M284" s="223" t="s">
        <v>601</v>
      </c>
      <c r="N284" s="222"/>
      <c r="O284" s="57"/>
      <c r="P284" s="16"/>
      <c r="Q284" s="16"/>
      <c r="R284" s="341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68">
        <v>132</v>
      </c>
      <c r="B285" s="163">
        <v>43164</v>
      </c>
      <c r="C285" s="163"/>
      <c r="D285" s="164" t="s">
        <v>135</v>
      </c>
      <c r="E285" s="165" t="s">
        <v>623</v>
      </c>
      <c r="F285" s="166">
        <f>510-14.4</f>
        <v>495.6</v>
      </c>
      <c r="G285" s="165"/>
      <c r="H285" s="165">
        <v>350</v>
      </c>
      <c r="I285" s="185">
        <v>672</v>
      </c>
      <c r="J285" s="383" t="s">
        <v>3461</v>
      </c>
      <c r="K285" s="133">
        <f t="shared" ref="K285" si="138">H285-F285</f>
        <v>-145.60000000000002</v>
      </c>
      <c r="L285" s="134">
        <f t="shared" ref="L285" si="139">K285/F285</f>
        <v>-0.29378531073446329</v>
      </c>
      <c r="M285" s="135" t="s">
        <v>663</v>
      </c>
      <c r="N285" s="136">
        <v>43887</v>
      </c>
      <c r="O285" s="57"/>
      <c r="P285" s="16"/>
      <c r="Q285" s="16"/>
      <c r="R285" s="17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8">
        <v>133</v>
      </c>
      <c r="B286" s="163">
        <v>43237</v>
      </c>
      <c r="C286" s="163"/>
      <c r="D286" s="164" t="s">
        <v>489</v>
      </c>
      <c r="E286" s="165" t="s">
        <v>623</v>
      </c>
      <c r="F286" s="166">
        <v>230.3</v>
      </c>
      <c r="G286" s="165"/>
      <c r="H286" s="165">
        <v>102.5</v>
      </c>
      <c r="I286" s="185">
        <v>348</v>
      </c>
      <c r="J286" s="383" t="s">
        <v>3482</v>
      </c>
      <c r="K286" s="133">
        <f t="shared" ref="K286" si="140">H286-F286</f>
        <v>-127.80000000000001</v>
      </c>
      <c r="L286" s="134">
        <f t="shared" ref="L286" si="141">K286/F286</f>
        <v>-0.55492835432045162</v>
      </c>
      <c r="M286" s="135" t="s">
        <v>663</v>
      </c>
      <c r="N286" s="136">
        <v>43896</v>
      </c>
      <c r="O286" s="57"/>
      <c r="P286" s="16"/>
      <c r="Q286" s="16"/>
      <c r="R286" s="343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4">
        <v>134</v>
      </c>
      <c r="B287" s="197">
        <v>43258</v>
      </c>
      <c r="C287" s="197"/>
      <c r="D287" s="200" t="s">
        <v>449</v>
      </c>
      <c r="E287" s="198" t="s">
        <v>623</v>
      </c>
      <c r="F287" s="196">
        <f>342.5-5.1</f>
        <v>337.4</v>
      </c>
      <c r="G287" s="198"/>
      <c r="H287" s="198"/>
      <c r="I287" s="225">
        <v>439</v>
      </c>
      <c r="J287" s="237" t="s">
        <v>601</v>
      </c>
      <c r="K287" s="227"/>
      <c r="L287" s="228"/>
      <c r="M287" s="226" t="s">
        <v>601</v>
      </c>
      <c r="N287" s="229"/>
      <c r="O287" s="57"/>
      <c r="P287" s="16"/>
      <c r="Q287" s="16"/>
      <c r="R287" s="341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4">
        <v>135</v>
      </c>
      <c r="B288" s="197">
        <v>43285</v>
      </c>
      <c r="C288" s="197"/>
      <c r="D288" s="201" t="s">
        <v>49</v>
      </c>
      <c r="E288" s="198" t="s">
        <v>623</v>
      </c>
      <c r="F288" s="196">
        <f>127.5-5.53</f>
        <v>121.97</v>
      </c>
      <c r="G288" s="198"/>
      <c r="H288" s="198"/>
      <c r="I288" s="225">
        <v>170</v>
      </c>
      <c r="J288" s="237" t="s">
        <v>601</v>
      </c>
      <c r="K288" s="227"/>
      <c r="L288" s="228"/>
      <c r="M288" s="226" t="s">
        <v>601</v>
      </c>
      <c r="N288" s="229"/>
      <c r="O288" s="57"/>
      <c r="P288" s="16"/>
      <c r="Q288" s="16"/>
      <c r="R288" s="17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8">
        <v>136</v>
      </c>
      <c r="B289" s="163">
        <v>43294</v>
      </c>
      <c r="C289" s="163"/>
      <c r="D289" s="164" t="s">
        <v>243</v>
      </c>
      <c r="E289" s="165" t="s">
        <v>623</v>
      </c>
      <c r="F289" s="166">
        <v>46.5</v>
      </c>
      <c r="G289" s="165"/>
      <c r="H289" s="165">
        <v>17</v>
      </c>
      <c r="I289" s="185">
        <v>59</v>
      </c>
      <c r="J289" s="383" t="s">
        <v>3460</v>
      </c>
      <c r="K289" s="133">
        <f t="shared" ref="K289" si="142">H289-F289</f>
        <v>-29.5</v>
      </c>
      <c r="L289" s="134">
        <f t="shared" ref="L289" si="143">K289/F289</f>
        <v>-0.63440860215053763</v>
      </c>
      <c r="M289" s="135" t="s">
        <v>663</v>
      </c>
      <c r="N289" s="136">
        <v>43887</v>
      </c>
      <c r="O289" s="57"/>
      <c r="P289" s="16"/>
      <c r="Q289" s="16"/>
      <c r="R289" s="17" t="s">
        <v>751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0">
        <v>137</v>
      </c>
      <c r="B290" s="194">
        <v>43396</v>
      </c>
      <c r="C290" s="194"/>
      <c r="D290" s="201" t="s">
        <v>425</v>
      </c>
      <c r="E290" s="198" t="s">
        <v>623</v>
      </c>
      <c r="F290" s="199">
        <v>156.5</v>
      </c>
      <c r="G290" s="198"/>
      <c r="H290" s="198"/>
      <c r="I290" s="225">
        <v>191</v>
      </c>
      <c r="J290" s="237" t="s">
        <v>601</v>
      </c>
      <c r="K290" s="227"/>
      <c r="L290" s="228"/>
      <c r="M290" s="226" t="s">
        <v>601</v>
      </c>
      <c r="N290" s="229"/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0">
        <v>138</v>
      </c>
      <c r="B291" s="194">
        <v>43439</v>
      </c>
      <c r="C291" s="194"/>
      <c r="D291" s="201" t="s">
        <v>330</v>
      </c>
      <c r="E291" s="198" t="s">
        <v>623</v>
      </c>
      <c r="F291" s="199">
        <v>259.5</v>
      </c>
      <c r="G291" s="198"/>
      <c r="H291" s="198"/>
      <c r="I291" s="225">
        <v>321</v>
      </c>
      <c r="J291" s="237" t="s">
        <v>601</v>
      </c>
      <c r="K291" s="227"/>
      <c r="L291" s="228"/>
      <c r="M291" s="226" t="s">
        <v>601</v>
      </c>
      <c r="N291" s="229"/>
      <c r="O291" s="16"/>
      <c r="P291" s="16"/>
      <c r="Q291" s="16"/>
      <c r="R291" s="17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8">
        <v>139</v>
      </c>
      <c r="B292" s="163">
        <v>43439</v>
      </c>
      <c r="C292" s="163"/>
      <c r="D292" s="164" t="s">
        <v>775</v>
      </c>
      <c r="E292" s="165" t="s">
        <v>623</v>
      </c>
      <c r="F292" s="165">
        <v>715</v>
      </c>
      <c r="G292" s="165"/>
      <c r="H292" s="165">
        <v>445</v>
      </c>
      <c r="I292" s="185">
        <v>840</v>
      </c>
      <c r="J292" s="137" t="s">
        <v>2994</v>
      </c>
      <c r="K292" s="133">
        <f t="shared" ref="K292:K295" si="144">H292-F292</f>
        <v>-270</v>
      </c>
      <c r="L292" s="134">
        <f t="shared" ref="L292:L295" si="145">K292/F292</f>
        <v>-0.3776223776223776</v>
      </c>
      <c r="M292" s="135" t="s">
        <v>663</v>
      </c>
      <c r="N292" s="136">
        <v>43800</v>
      </c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140</v>
      </c>
      <c r="B293" s="206">
        <v>43469</v>
      </c>
      <c r="C293" s="206"/>
      <c r="D293" s="154" t="s">
        <v>145</v>
      </c>
      <c r="E293" s="207" t="s">
        <v>623</v>
      </c>
      <c r="F293" s="207">
        <v>875</v>
      </c>
      <c r="G293" s="207"/>
      <c r="H293" s="207">
        <v>1165</v>
      </c>
      <c r="I293" s="231">
        <v>1185</v>
      </c>
      <c r="J293" s="140" t="s">
        <v>3489</v>
      </c>
      <c r="K293" s="127">
        <f t="shared" si="144"/>
        <v>290</v>
      </c>
      <c r="L293" s="128">
        <f t="shared" si="145"/>
        <v>0.33142857142857141</v>
      </c>
      <c r="M293" s="129" t="s">
        <v>599</v>
      </c>
      <c r="N293" s="361">
        <v>43847</v>
      </c>
      <c r="O293" s="57"/>
      <c r="P293" s="16"/>
      <c r="Q293" s="16"/>
      <c r="R293" s="343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5">
        <v>141</v>
      </c>
      <c r="B294" s="206">
        <v>43559</v>
      </c>
      <c r="C294" s="206"/>
      <c r="D294" s="400" t="s">
        <v>345</v>
      </c>
      <c r="E294" s="207" t="s">
        <v>623</v>
      </c>
      <c r="F294" s="207">
        <f>387-14.63</f>
        <v>372.37</v>
      </c>
      <c r="G294" s="207"/>
      <c r="H294" s="207">
        <v>490</v>
      </c>
      <c r="I294" s="231">
        <v>490</v>
      </c>
      <c r="J294" s="140" t="s">
        <v>682</v>
      </c>
      <c r="K294" s="127">
        <f t="shared" si="144"/>
        <v>117.63</v>
      </c>
      <c r="L294" s="128">
        <f t="shared" si="145"/>
        <v>0.31589548030185027</v>
      </c>
      <c r="M294" s="129" t="s">
        <v>599</v>
      </c>
      <c r="N294" s="361">
        <v>43850</v>
      </c>
      <c r="O294" s="57"/>
      <c r="P294" s="16"/>
      <c r="Q294" s="16"/>
      <c r="R294" s="343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8">
        <v>142</v>
      </c>
      <c r="B295" s="163">
        <v>43578</v>
      </c>
      <c r="C295" s="163"/>
      <c r="D295" s="164" t="s">
        <v>776</v>
      </c>
      <c r="E295" s="165" t="s">
        <v>600</v>
      </c>
      <c r="F295" s="165">
        <v>220</v>
      </c>
      <c r="G295" s="165"/>
      <c r="H295" s="165">
        <v>127.5</v>
      </c>
      <c r="I295" s="185">
        <v>284</v>
      </c>
      <c r="J295" s="383" t="s">
        <v>3483</v>
      </c>
      <c r="K295" s="133">
        <f t="shared" si="144"/>
        <v>-92.5</v>
      </c>
      <c r="L295" s="134">
        <f t="shared" si="145"/>
        <v>-0.42045454545454547</v>
      </c>
      <c r="M295" s="135" t="s">
        <v>663</v>
      </c>
      <c r="N295" s="136">
        <v>43896</v>
      </c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143</v>
      </c>
      <c r="B296" s="206">
        <v>43622</v>
      </c>
      <c r="C296" s="206"/>
      <c r="D296" s="400" t="s">
        <v>496</v>
      </c>
      <c r="E296" s="207" t="s">
        <v>600</v>
      </c>
      <c r="F296" s="207">
        <v>332.8</v>
      </c>
      <c r="G296" s="207"/>
      <c r="H296" s="207">
        <v>405</v>
      </c>
      <c r="I296" s="231">
        <v>419</v>
      </c>
      <c r="J296" s="140" t="s">
        <v>3490</v>
      </c>
      <c r="K296" s="127">
        <f t="shared" ref="K296" si="146">H296-F296</f>
        <v>72.199999999999989</v>
      </c>
      <c r="L296" s="128">
        <f t="shared" ref="L296" si="147">K296/F296</f>
        <v>0.21694711538461534</v>
      </c>
      <c r="M296" s="129" t="s">
        <v>599</v>
      </c>
      <c r="N296" s="361">
        <v>43860</v>
      </c>
      <c r="O296" s="57"/>
      <c r="P296" s="16"/>
      <c r="Q296" s="16"/>
      <c r="R296" s="17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143">
        <v>144</v>
      </c>
      <c r="B297" s="142">
        <v>43641</v>
      </c>
      <c r="C297" s="142"/>
      <c r="D297" s="143" t="s">
        <v>139</v>
      </c>
      <c r="E297" s="144" t="s">
        <v>623</v>
      </c>
      <c r="F297" s="145">
        <v>386</v>
      </c>
      <c r="G297" s="146"/>
      <c r="H297" s="146">
        <v>395</v>
      </c>
      <c r="I297" s="146">
        <v>452</v>
      </c>
      <c r="J297" s="169" t="s">
        <v>3405</v>
      </c>
      <c r="K297" s="170">
        <f t="shared" ref="K297" si="148">H297-F297</f>
        <v>9</v>
      </c>
      <c r="L297" s="171">
        <f t="shared" ref="L297" si="149">K297/F297</f>
        <v>2.3316062176165803E-2</v>
      </c>
      <c r="M297" s="172" t="s">
        <v>708</v>
      </c>
      <c r="N297" s="173">
        <v>43868</v>
      </c>
      <c r="O297" s="16"/>
      <c r="P297" s="16"/>
      <c r="Q297" s="16"/>
      <c r="R297" s="17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1">
        <v>145</v>
      </c>
      <c r="B298" s="194">
        <v>43707</v>
      </c>
      <c r="C298" s="194"/>
      <c r="D298" s="201" t="s">
        <v>260</v>
      </c>
      <c r="E298" s="198" t="s">
        <v>623</v>
      </c>
      <c r="F298" s="198" t="s">
        <v>755</v>
      </c>
      <c r="G298" s="198"/>
      <c r="H298" s="198"/>
      <c r="I298" s="225">
        <v>190</v>
      </c>
      <c r="J298" s="237" t="s">
        <v>601</v>
      </c>
      <c r="K298" s="227"/>
      <c r="L298" s="228"/>
      <c r="M298" s="357" t="s">
        <v>601</v>
      </c>
      <c r="N298" s="229"/>
      <c r="O298" s="16"/>
      <c r="P298" s="16"/>
      <c r="Q298" s="16"/>
      <c r="R298" s="343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146</v>
      </c>
      <c r="B299" s="206">
        <v>43731</v>
      </c>
      <c r="C299" s="206"/>
      <c r="D299" s="154" t="s">
        <v>440</v>
      </c>
      <c r="E299" s="207" t="s">
        <v>623</v>
      </c>
      <c r="F299" s="207">
        <v>235</v>
      </c>
      <c r="G299" s="207"/>
      <c r="H299" s="207">
        <v>295</v>
      </c>
      <c r="I299" s="231">
        <v>296</v>
      </c>
      <c r="J299" s="140" t="s">
        <v>3147</v>
      </c>
      <c r="K299" s="127">
        <f t="shared" ref="K299" si="150">H299-F299</f>
        <v>60</v>
      </c>
      <c r="L299" s="128">
        <f t="shared" ref="L299" si="151">K299/F299</f>
        <v>0.25531914893617019</v>
      </c>
      <c r="M299" s="129" t="s">
        <v>599</v>
      </c>
      <c r="N299" s="361">
        <v>43844</v>
      </c>
      <c r="O299" s="57"/>
      <c r="P299" s="16"/>
      <c r="Q299" s="16"/>
      <c r="R299" s="17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5">
        <v>147</v>
      </c>
      <c r="B300" s="206">
        <v>43752</v>
      </c>
      <c r="C300" s="206"/>
      <c r="D300" s="154" t="s">
        <v>2977</v>
      </c>
      <c r="E300" s="207" t="s">
        <v>623</v>
      </c>
      <c r="F300" s="207">
        <v>277.5</v>
      </c>
      <c r="G300" s="207"/>
      <c r="H300" s="207">
        <v>333</v>
      </c>
      <c r="I300" s="231">
        <v>333</v>
      </c>
      <c r="J300" s="140" t="s">
        <v>3148</v>
      </c>
      <c r="K300" s="127">
        <f t="shared" ref="K300" si="152">H300-F300</f>
        <v>55.5</v>
      </c>
      <c r="L300" s="128">
        <f t="shared" ref="L300" si="153">K300/F300</f>
        <v>0.2</v>
      </c>
      <c r="M300" s="129" t="s">
        <v>599</v>
      </c>
      <c r="N300" s="361">
        <v>43846</v>
      </c>
      <c r="O300" s="57"/>
      <c r="P300" s="16"/>
      <c r="Q300" s="16"/>
      <c r="R300" s="343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5">
        <v>148</v>
      </c>
      <c r="B301" s="206">
        <v>43752</v>
      </c>
      <c r="C301" s="206"/>
      <c r="D301" s="154" t="s">
        <v>2976</v>
      </c>
      <c r="E301" s="207" t="s">
        <v>623</v>
      </c>
      <c r="F301" s="207">
        <v>930</v>
      </c>
      <c r="G301" s="207"/>
      <c r="H301" s="207">
        <v>1165</v>
      </c>
      <c r="I301" s="231">
        <v>1200</v>
      </c>
      <c r="J301" s="140" t="s">
        <v>3150</v>
      </c>
      <c r="K301" s="127">
        <f t="shared" ref="K301" si="154">H301-F301</f>
        <v>235</v>
      </c>
      <c r="L301" s="128">
        <f t="shared" ref="L301" si="155">K301/F301</f>
        <v>0.25268817204301075</v>
      </c>
      <c r="M301" s="129" t="s">
        <v>599</v>
      </c>
      <c r="N301" s="361">
        <v>43847</v>
      </c>
      <c r="O301" s="57"/>
      <c r="P301" s="16"/>
      <c r="Q301" s="16"/>
      <c r="R301" s="343" t="s">
        <v>753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0">
        <v>149</v>
      </c>
      <c r="B302" s="346">
        <v>43753</v>
      </c>
      <c r="C302" s="211"/>
      <c r="D302" s="372" t="s">
        <v>2975</v>
      </c>
      <c r="E302" s="349" t="s">
        <v>623</v>
      </c>
      <c r="F302" s="352">
        <v>111</v>
      </c>
      <c r="G302" s="349"/>
      <c r="H302" s="349"/>
      <c r="I302" s="355">
        <v>141</v>
      </c>
      <c r="J302" s="237" t="s">
        <v>601</v>
      </c>
      <c r="K302" s="237"/>
      <c r="L302" s="122"/>
      <c r="M302" s="360" t="s">
        <v>601</v>
      </c>
      <c r="N302" s="239"/>
      <c r="O302" s="16"/>
      <c r="P302" s="16"/>
      <c r="Q302" s="16"/>
      <c r="R302" s="343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150</v>
      </c>
      <c r="B303" s="206">
        <v>43753</v>
      </c>
      <c r="C303" s="206"/>
      <c r="D303" s="154" t="s">
        <v>2974</v>
      </c>
      <c r="E303" s="207" t="s">
        <v>623</v>
      </c>
      <c r="F303" s="208">
        <v>296</v>
      </c>
      <c r="G303" s="207"/>
      <c r="H303" s="207">
        <v>370</v>
      </c>
      <c r="I303" s="231">
        <v>370</v>
      </c>
      <c r="J303" s="140" t="s">
        <v>682</v>
      </c>
      <c r="K303" s="127">
        <f t="shared" ref="K303" si="156">H303-F303</f>
        <v>74</v>
      </c>
      <c r="L303" s="128">
        <f t="shared" ref="L303" si="157">K303/F303</f>
        <v>0.25</v>
      </c>
      <c r="M303" s="129" t="s">
        <v>599</v>
      </c>
      <c r="N303" s="361">
        <v>43853</v>
      </c>
      <c r="O303" s="57"/>
      <c r="P303" s="16"/>
      <c r="Q303" s="16"/>
      <c r="R303" s="343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1">
        <v>151</v>
      </c>
      <c r="B304" s="210">
        <v>43754</v>
      </c>
      <c r="C304" s="210"/>
      <c r="D304" s="191" t="s">
        <v>2973</v>
      </c>
      <c r="E304" s="348" t="s">
        <v>623</v>
      </c>
      <c r="F304" s="351" t="s">
        <v>2939</v>
      </c>
      <c r="G304" s="348"/>
      <c r="H304" s="348"/>
      <c r="I304" s="354">
        <v>344</v>
      </c>
      <c r="J304" s="237" t="s">
        <v>601</v>
      </c>
      <c r="K304" s="240"/>
      <c r="L304" s="359"/>
      <c r="M304" s="342" t="s">
        <v>601</v>
      </c>
      <c r="N304" s="362"/>
      <c r="O304" s="16"/>
      <c r="P304" s="16"/>
      <c r="Q304" s="16"/>
      <c r="R304" s="343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45">
        <v>152</v>
      </c>
      <c r="B305" s="211">
        <v>43832</v>
      </c>
      <c r="C305" s="211"/>
      <c r="D305" s="215" t="s">
        <v>2253</v>
      </c>
      <c r="E305" s="212" t="s">
        <v>623</v>
      </c>
      <c r="F305" s="213" t="s">
        <v>3135</v>
      </c>
      <c r="G305" s="212"/>
      <c r="H305" s="212"/>
      <c r="I305" s="236">
        <v>590</v>
      </c>
      <c r="J305" s="237" t="s">
        <v>601</v>
      </c>
      <c r="K305" s="237"/>
      <c r="L305" s="122"/>
      <c r="M305" s="342" t="s">
        <v>601</v>
      </c>
      <c r="N305" s="239"/>
      <c r="O305" s="16"/>
      <c r="P305" s="16"/>
      <c r="Q305" s="16"/>
      <c r="R305" s="343" t="s">
        <v>753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153</v>
      </c>
      <c r="B306" s="206">
        <v>43966</v>
      </c>
      <c r="C306" s="206"/>
      <c r="D306" s="154" t="s">
        <v>65</v>
      </c>
      <c r="E306" s="207" t="s">
        <v>623</v>
      </c>
      <c r="F306" s="208">
        <v>67.5</v>
      </c>
      <c r="G306" s="207"/>
      <c r="H306" s="207">
        <v>86</v>
      </c>
      <c r="I306" s="231">
        <v>86</v>
      </c>
      <c r="J306" s="140" t="s">
        <v>3628</v>
      </c>
      <c r="K306" s="127">
        <f t="shared" ref="K306" si="158">H306-F306</f>
        <v>18.5</v>
      </c>
      <c r="L306" s="128">
        <f t="shared" ref="L306" si="159">K306/F306</f>
        <v>0.27407407407407408</v>
      </c>
      <c r="M306" s="129" t="s">
        <v>599</v>
      </c>
      <c r="N306" s="361">
        <v>44008</v>
      </c>
      <c r="O306" s="57"/>
      <c r="P306" s="16"/>
      <c r="Q306" s="16"/>
      <c r="R306" s="343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9">
        <v>154</v>
      </c>
      <c r="B307" s="211">
        <v>44035</v>
      </c>
      <c r="C307" s="211"/>
      <c r="D307" s="215" t="s">
        <v>495</v>
      </c>
      <c r="E307" s="212" t="s">
        <v>623</v>
      </c>
      <c r="F307" s="213" t="s">
        <v>3631</v>
      </c>
      <c r="G307" s="212"/>
      <c r="H307" s="212"/>
      <c r="I307" s="236">
        <v>296</v>
      </c>
      <c r="J307" s="237" t="s">
        <v>601</v>
      </c>
      <c r="K307" s="237"/>
      <c r="L307" s="122"/>
      <c r="M307" s="238"/>
      <c r="N307" s="239"/>
      <c r="O307" s="16"/>
      <c r="P307" s="16"/>
      <c r="Q307" s="16"/>
      <c r="R307" s="343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9">
        <v>155</v>
      </c>
      <c r="B308" s="211">
        <v>44092</v>
      </c>
      <c r="C308" s="211"/>
      <c r="D308" s="215" t="s">
        <v>416</v>
      </c>
      <c r="E308" s="212" t="s">
        <v>623</v>
      </c>
      <c r="F308" s="213" t="s">
        <v>3636</v>
      </c>
      <c r="G308" s="212"/>
      <c r="H308" s="212"/>
      <c r="I308" s="236">
        <v>248</v>
      </c>
      <c r="J308" s="237" t="s">
        <v>601</v>
      </c>
      <c r="K308" s="237"/>
      <c r="L308" s="122"/>
      <c r="M308" s="238"/>
      <c r="N308" s="239"/>
      <c r="O308" s="16"/>
      <c r="P308" s="16"/>
      <c r="Q308" s="16"/>
      <c r="R308" s="343" t="s">
        <v>753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69">
        <v>156</v>
      </c>
      <c r="B309" s="186">
        <v>44140</v>
      </c>
      <c r="C309" s="186"/>
      <c r="D309" s="187" t="s">
        <v>416</v>
      </c>
      <c r="E309" s="188" t="s">
        <v>623</v>
      </c>
      <c r="F309" s="190">
        <v>182.5</v>
      </c>
      <c r="G309" s="190"/>
      <c r="H309" s="190">
        <v>221</v>
      </c>
      <c r="I309" s="190">
        <v>248</v>
      </c>
      <c r="J309" s="507" t="s">
        <v>3657</v>
      </c>
      <c r="K309" s="218">
        <f t="shared" ref="K309" si="160">H309-F309</f>
        <v>38.5</v>
      </c>
      <c r="L309" s="219">
        <f t="shared" ref="L309" si="161">K309/F309</f>
        <v>0.21095890410958903</v>
      </c>
      <c r="M309" s="189" t="s">
        <v>599</v>
      </c>
      <c r="N309" s="220">
        <v>44167</v>
      </c>
      <c r="O309" s="16"/>
      <c r="P309" s="16"/>
      <c r="Q309" s="16"/>
      <c r="R309" s="343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9">
        <v>157</v>
      </c>
      <c r="B310" s="211">
        <v>44140</v>
      </c>
      <c r="C310" s="211"/>
      <c r="D310" s="215" t="s">
        <v>330</v>
      </c>
      <c r="E310" s="212" t="s">
        <v>623</v>
      </c>
      <c r="F310" s="213" t="s">
        <v>3637</v>
      </c>
      <c r="G310" s="212"/>
      <c r="H310" s="212"/>
      <c r="I310" s="236">
        <v>320</v>
      </c>
      <c r="J310" s="237" t="s">
        <v>601</v>
      </c>
      <c r="K310" s="237"/>
      <c r="L310" s="122"/>
      <c r="M310" s="238"/>
      <c r="N310" s="239"/>
      <c r="O310" s="16"/>
      <c r="P310" s="16"/>
      <c r="Q310" s="16"/>
      <c r="R310" s="343" t="s">
        <v>753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9">
        <v>158</v>
      </c>
      <c r="B311" s="211">
        <v>44140</v>
      </c>
      <c r="C311" s="211"/>
      <c r="D311" s="215" t="s">
        <v>491</v>
      </c>
      <c r="E311" s="212" t="s">
        <v>623</v>
      </c>
      <c r="F311" s="213" t="s">
        <v>3638</v>
      </c>
      <c r="G311" s="212"/>
      <c r="H311" s="212"/>
      <c r="I311" s="236">
        <v>1093</v>
      </c>
      <c r="J311" s="237" t="s">
        <v>601</v>
      </c>
      <c r="K311" s="237"/>
      <c r="L311" s="122"/>
      <c r="M311" s="238"/>
      <c r="N311" s="239"/>
      <c r="O311" s="16"/>
      <c r="P311" s="16"/>
      <c r="Q311" s="16"/>
      <c r="R311" s="343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9">
        <v>159</v>
      </c>
      <c r="B312" s="211">
        <v>44140</v>
      </c>
      <c r="C312" s="211"/>
      <c r="D312" s="215" t="s">
        <v>345</v>
      </c>
      <c r="E312" s="212" t="s">
        <v>623</v>
      </c>
      <c r="F312" s="213" t="s">
        <v>3639</v>
      </c>
      <c r="G312" s="212"/>
      <c r="H312" s="212"/>
      <c r="I312" s="236">
        <v>406</v>
      </c>
      <c r="J312" s="237" t="s">
        <v>601</v>
      </c>
      <c r="K312" s="237"/>
      <c r="L312" s="122"/>
      <c r="M312" s="238"/>
      <c r="N312" s="239"/>
      <c r="O312" s="16"/>
      <c r="P312" s="16"/>
      <c r="Q312" s="16"/>
      <c r="R312" s="343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9">
        <v>160</v>
      </c>
      <c r="B313" s="211">
        <v>44141</v>
      </c>
      <c r="C313" s="211"/>
      <c r="D313" s="215" t="s">
        <v>495</v>
      </c>
      <c r="E313" s="212" t="s">
        <v>623</v>
      </c>
      <c r="F313" s="213" t="s">
        <v>3640</v>
      </c>
      <c r="G313" s="212"/>
      <c r="H313" s="212"/>
      <c r="I313" s="236">
        <v>290</v>
      </c>
      <c r="J313" s="237" t="s">
        <v>601</v>
      </c>
      <c r="K313" s="237"/>
      <c r="L313" s="122"/>
      <c r="M313" s="238"/>
      <c r="N313" s="239"/>
      <c r="O313" s="16"/>
      <c r="P313" s="16"/>
      <c r="Q313" s="16"/>
      <c r="R313" s="34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9"/>
      <c r="B314" s="211"/>
      <c r="C314" s="211"/>
      <c r="D314" s="215"/>
      <c r="E314" s="212"/>
      <c r="F314" s="213"/>
      <c r="G314" s="212"/>
      <c r="H314" s="212"/>
      <c r="I314" s="236"/>
      <c r="J314" s="237"/>
      <c r="K314" s="237"/>
      <c r="L314" s="122"/>
      <c r="M314" s="238"/>
      <c r="N314" s="239"/>
      <c r="O314" s="16"/>
      <c r="P314" s="16"/>
      <c r="Q314" s="16"/>
      <c r="R314" s="343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9"/>
      <c r="B315" s="211"/>
      <c r="C315" s="211"/>
      <c r="D315" s="215"/>
      <c r="E315" s="212"/>
      <c r="F315" s="213"/>
      <c r="G315" s="212"/>
      <c r="H315" s="212"/>
      <c r="I315" s="236"/>
      <c r="J315" s="237"/>
      <c r="K315" s="237"/>
      <c r="L315" s="122"/>
      <c r="M315" s="238"/>
      <c r="N315" s="239"/>
      <c r="O315" s="16"/>
      <c r="P315" s="16"/>
      <c r="R315" s="343"/>
    </row>
    <row r="316" spans="1:26">
      <c r="A316" s="209"/>
      <c r="B316" s="211"/>
      <c r="C316" s="211"/>
      <c r="D316" s="215"/>
      <c r="E316" s="212"/>
      <c r="F316" s="213"/>
      <c r="G316" s="212"/>
      <c r="H316" s="212"/>
      <c r="I316" s="236"/>
      <c r="J316" s="237"/>
      <c r="K316" s="237"/>
      <c r="L316" s="122"/>
      <c r="M316" s="238"/>
      <c r="N316" s="239"/>
      <c r="O316" s="16"/>
      <c r="R316" s="241"/>
    </row>
    <row r="317" spans="1:26">
      <c r="A317" s="209"/>
      <c r="B317" s="211"/>
      <c r="C317" s="211"/>
      <c r="D317" s="215"/>
      <c r="E317" s="212"/>
      <c r="F317" s="213"/>
      <c r="G317" s="212"/>
      <c r="H317" s="212"/>
      <c r="I317" s="236"/>
      <c r="J317" s="237"/>
      <c r="K317" s="237"/>
      <c r="L317" s="122"/>
      <c r="M317" s="238"/>
      <c r="N317" s="239"/>
      <c r="O317" s="16"/>
      <c r="R317" s="241"/>
    </row>
    <row r="318" spans="1:26">
      <c r="A318" s="209"/>
      <c r="B318" s="211"/>
      <c r="C318" s="211"/>
      <c r="D318" s="215"/>
      <c r="E318" s="212"/>
      <c r="F318" s="213"/>
      <c r="G318" s="212"/>
      <c r="H318" s="212"/>
      <c r="I318" s="236"/>
      <c r="J318" s="237"/>
      <c r="K318" s="237"/>
      <c r="L318" s="122"/>
      <c r="M318" s="238"/>
      <c r="N318" s="239"/>
      <c r="O318" s="16"/>
      <c r="R318" s="241"/>
    </row>
    <row r="319" spans="1:26">
      <c r="A319" s="209"/>
      <c r="B319" s="199" t="s">
        <v>2980</v>
      </c>
      <c r="O319" s="16"/>
      <c r="R319" s="241"/>
    </row>
    <row r="320" spans="1:26">
      <c r="R320" s="241"/>
    </row>
    <row r="321" spans="1:18">
      <c r="R321" s="241"/>
    </row>
    <row r="322" spans="1:18">
      <c r="R322" s="241"/>
    </row>
    <row r="323" spans="1:18">
      <c r="R323" s="241"/>
    </row>
    <row r="324" spans="1:18">
      <c r="R324" s="241"/>
    </row>
    <row r="325" spans="1:18">
      <c r="R325" s="241"/>
    </row>
    <row r="326" spans="1:18">
      <c r="R326" s="241"/>
    </row>
    <row r="336" spans="1:18">
      <c r="A336" s="216"/>
    </row>
    <row r="337" spans="1:1">
      <c r="A337" s="216"/>
    </row>
    <row r="338" spans="1:1">
      <c r="A338" s="212"/>
    </row>
  </sheetData>
  <autoFilter ref="R1:R334"/>
  <mergeCells count="24">
    <mergeCell ref="O91:O92"/>
    <mergeCell ref="P91:P92"/>
    <mergeCell ref="G72:G73"/>
    <mergeCell ref="I72:I73"/>
    <mergeCell ref="G91:G92"/>
    <mergeCell ref="I91:I92"/>
    <mergeCell ref="O72:O73"/>
    <mergeCell ref="P72:P73"/>
    <mergeCell ref="A91:A92"/>
    <mergeCell ref="B91:B92"/>
    <mergeCell ref="J91:J92"/>
    <mergeCell ref="M91:M92"/>
    <mergeCell ref="N91:N92"/>
    <mergeCell ref="A117:A118"/>
    <mergeCell ref="B117:B118"/>
    <mergeCell ref="J117:J118"/>
    <mergeCell ref="B114:B115"/>
    <mergeCell ref="A114:A115"/>
    <mergeCell ref="J114:J115"/>
    <mergeCell ref="A72:A73"/>
    <mergeCell ref="B72:B73"/>
    <mergeCell ref="J72:J73"/>
    <mergeCell ref="M72:M73"/>
    <mergeCell ref="N72:N7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2020-12-17T02:43:01Z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