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F&amp;O)'!$R$1:$R$308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L60" i="6"/>
  <c r="M60" s="1"/>
  <c r="K60"/>
  <c r="M96"/>
  <c r="K96"/>
  <c r="L35"/>
  <c r="K35"/>
  <c r="L32"/>
  <c r="K32"/>
  <c r="K93"/>
  <c r="M93" s="1"/>
  <c r="K92"/>
  <c r="M92" s="1"/>
  <c r="K91"/>
  <c r="M91" s="1"/>
  <c r="L57"/>
  <c r="K57"/>
  <c r="M57" s="1"/>
  <c r="L58"/>
  <c r="K58"/>
  <c r="M58" s="1"/>
  <c r="K87"/>
  <c r="M87" s="1"/>
  <c r="K90"/>
  <c r="M90" s="1"/>
  <c r="K89"/>
  <c r="M89" s="1"/>
  <c r="P21"/>
  <c r="M35" l="1"/>
  <c r="M32"/>
  <c r="K76"/>
  <c r="M76" s="1"/>
  <c r="K88"/>
  <c r="M88" s="1"/>
  <c r="L54"/>
  <c r="K54"/>
  <c r="L56"/>
  <c r="K56"/>
  <c r="K84"/>
  <c r="M84" s="1"/>
  <c r="K83"/>
  <c r="M83" s="1"/>
  <c r="L20"/>
  <c r="K20"/>
  <c r="K82"/>
  <c r="M82" s="1"/>
  <c r="L55"/>
  <c r="K55"/>
  <c r="L53"/>
  <c r="K53"/>
  <c r="L33"/>
  <c r="K33"/>
  <c r="L50"/>
  <c r="K50"/>
  <c r="L48"/>
  <c r="K48"/>
  <c r="L17"/>
  <c r="K17"/>
  <c r="P18"/>
  <c r="K81"/>
  <c r="M81" s="1"/>
  <c r="L52"/>
  <c r="K52"/>
  <c r="K80"/>
  <c r="M80" s="1"/>
  <c r="K291"/>
  <c r="L291" s="1"/>
  <c r="K78"/>
  <c r="M78" s="1"/>
  <c r="L19"/>
  <c r="K19"/>
  <c r="L51"/>
  <c r="K51"/>
  <c r="M56" l="1"/>
  <c r="M54"/>
  <c r="M17"/>
  <c r="M48"/>
  <c r="M33"/>
  <c r="M20"/>
  <c r="M53"/>
  <c r="M51"/>
  <c r="M55"/>
  <c r="M50"/>
  <c r="M52"/>
  <c r="M19"/>
  <c r="L49"/>
  <c r="K49"/>
  <c r="M49" l="1"/>
  <c r="K79"/>
  <c r="M79" s="1"/>
  <c r="K77"/>
  <c r="M77" s="1"/>
  <c r="K73"/>
  <c r="M73" s="1"/>
  <c r="K74"/>
  <c r="M74" s="1"/>
  <c r="L13"/>
  <c r="K13"/>
  <c r="L16"/>
  <c r="K16"/>
  <c r="K75"/>
  <c r="M75" s="1"/>
  <c r="K72"/>
  <c r="M72" s="1"/>
  <c r="K71"/>
  <c r="M71" s="1"/>
  <c r="K70"/>
  <c r="M70" s="1"/>
  <c r="M16" l="1"/>
  <c r="M13"/>
  <c r="L34"/>
  <c r="K34"/>
  <c r="L31"/>
  <c r="K31"/>
  <c r="L11"/>
  <c r="K11"/>
  <c r="L14"/>
  <c r="K14"/>
  <c r="P15"/>
  <c r="M31" l="1"/>
  <c r="M34"/>
  <c r="M11"/>
  <c r="M14"/>
  <c r="P12" l="1"/>
  <c r="K10" l="1"/>
  <c r="L10"/>
  <c r="P103"/>
  <c r="L103"/>
  <c r="K103"/>
  <c r="M10" l="1"/>
  <c r="M103"/>
  <c r="K270" l="1"/>
  <c r="L270" s="1"/>
  <c r="K290" l="1"/>
  <c r="L290" s="1"/>
  <c r="K289"/>
  <c r="L289" s="1"/>
  <c r="K288"/>
  <c r="L288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F266"/>
  <c r="K266" s="1"/>
  <c r="L266" s="1"/>
  <c r="K265"/>
  <c r="L265" s="1"/>
  <c r="K264"/>
  <c r="L264" s="1"/>
  <c r="K263"/>
  <c r="L263" s="1"/>
  <c r="K262"/>
  <c r="L262" s="1"/>
  <c r="K261"/>
  <c r="L261" s="1"/>
  <c r="F260"/>
  <c r="K260" s="1"/>
  <c r="L260" s="1"/>
  <c r="F259"/>
  <c r="K259" s="1"/>
  <c r="L259" s="1"/>
  <c r="K258"/>
  <c r="L258" s="1"/>
  <c r="F257"/>
  <c r="K257" s="1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8"/>
  <c r="L238" s="1"/>
  <c r="F237"/>
  <c r="K237" s="1"/>
  <c r="L237" s="1"/>
  <c r="K236"/>
  <c r="L236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7"/>
  <c r="L207" s="1"/>
  <c r="K205"/>
  <c r="L205" s="1"/>
  <c r="K204"/>
  <c r="L204" s="1"/>
  <c r="K203"/>
  <c r="L203" s="1"/>
  <c r="K201"/>
  <c r="L201" s="1"/>
  <c r="K200"/>
  <c r="L200" s="1"/>
  <c r="K199"/>
  <c r="L199" s="1"/>
  <c r="K198"/>
  <c r="K197"/>
  <c r="L197" s="1"/>
  <c r="K196"/>
  <c r="L196" s="1"/>
  <c r="K194"/>
  <c r="L194" s="1"/>
  <c r="K193"/>
  <c r="L193" s="1"/>
  <c r="K192"/>
  <c r="L192" s="1"/>
  <c r="K191"/>
  <c r="L191" s="1"/>
  <c r="K190"/>
  <c r="L190" s="1"/>
  <c r="F189"/>
  <c r="K189" s="1"/>
  <c r="L189" s="1"/>
  <c r="H188"/>
  <c r="K188" s="1"/>
  <c r="L188" s="1"/>
  <c r="K185"/>
  <c r="L185" s="1"/>
  <c r="K184"/>
  <c r="L184" s="1"/>
  <c r="K183"/>
  <c r="L183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F153"/>
  <c r="K153" s="1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M7"/>
  <c r="D7" i="5"/>
  <c r="K6" i="4"/>
  <c r="K6" i="3"/>
  <c r="L6" i="2"/>
</calcChain>
</file>

<file path=xl/sharedStrings.xml><?xml version="1.0" encoding="utf-8"?>
<sst xmlns="http://schemas.openxmlformats.org/spreadsheetml/2006/main" count="2889" uniqueCount="1129">
  <si>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</si>
  <si>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</si>
  <si>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</si>
  <si>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</si>
  <si>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</si>
  <si>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</si>
  <si>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</si>
  <si>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</si>
  <si>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</si>
  <si>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</si>
  <si>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</si>
  <si>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</si>
  <si>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</si>
  <si>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</si>
  <si>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</si>
  <si>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</si>
  <si>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</si>
  <si>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</si>
  <si>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</si>
  <si>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</si>
  <si>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</si>
  <si>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</si>
  <si>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</si>
  <si>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</si>
  <si>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</si>
  <si>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</si>
  <si>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</si>
  <si>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</si>
  <si>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</si>
  <si>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</si>
  <si>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</si>
  <si>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</si>
  <si>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</si>
  <si>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</si>
  <si>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</si>
  <si>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</si>
  <si>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</si>
  <si>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</si>
  <si>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</si>
  <si>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</si>
  <si>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</si>
  <si>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</si>
  <si>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</si>
  <si>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</si>
  <si>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</si>
  <si>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</si>
  <si>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</si>
  <si>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</si>
  <si>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</si>
  <si>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</si>
  <si>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</si>
  <si>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</si>
  <si>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</si>
  <si>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</si>
  <si>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</si>
  <si>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</si>
  <si>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</si>
  <si>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</si>
  <si>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</si>
  <si>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</si>
  <si>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</si>
  <si>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</si>
  <si>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</si>
  <si>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</si>
  <si>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</si>
  <si>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</si>
  <si>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</si>
  <si>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</si>
  <si>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</si>
  <si>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</si>
  <si>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</si>
  <si>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</si>
  <si>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</si>
  <si>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</si>
  <si>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</si>
  <si>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</si>
  <si>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</si>
  <si>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</si>
  <si>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</si>
  <si>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</si>
  <si>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</si>
  <si>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</si>
  <si>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</si>
  <si>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</si>
  <si>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</si>
  <si>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</si>
  <si>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</si>
  <si>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</si>
  <si>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</si>
  <si>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</si>
  <si>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</si>
  <si>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</si>
  <si>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</si>
  <si>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</si>
  <si>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</si>
  <si>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</si>
  <si>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</si>
  <si>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</si>
  <si>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</si>
  <si>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</si>
  <si>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</si>
  <si>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</si>
  <si>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</si>
  <si>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</si>
  <si>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</si>
  <si>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</si>
  <si>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</si>
  <si>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</si>
  <si>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</si>
  <si>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</si>
  <si>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</si>
  <si>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</si>
  <si>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</si>
  <si>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</si>
  <si>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</si>
  <si>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</si>
  <si>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</si>
  <si>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</si>
  <si>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</si>
  <si>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</si>
  <si>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</si>
  <si>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</si>
  <si>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</si>
  <si>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</si>
  <si>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</si>
  <si>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</si>
  <si>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</si>
  <si>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</si>
  <si>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</si>
  <si>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</si>
  <si>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</si>
  <si>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</si>
  <si>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</si>
  <si>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</si>
  <si>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</si>
  <si>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</si>
  <si>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</si>
  <si>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</si>
  <si>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</si>
  <si>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</si>
  <si>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</si>
  <si>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</si>
  <si>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</si>
  <si>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</si>
  <si>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</si>
  <si>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</si>
  <si>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</si>
  <si>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</si>
  <si>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</si>
  <si>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</si>
  <si>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</si>
  <si>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</si>
  <si>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</si>
  <si>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</si>
  <si>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</si>
  <si>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</si>
  <si>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</si>
  <si>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</si>
  <si>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</si>
  <si>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</si>
  <si>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</si>
  <si>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</si>
  <si>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</si>
  <si>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</si>
  <si>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</si>
  <si>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</si>
  <si>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</si>
  <si>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</si>
  <si>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</si>
  <si>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</si>
  <si>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</si>
  <si>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</si>
  <si>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</si>
  <si>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</si>
  <si>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</si>
  <si>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</si>
  <si>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</si>
  <si>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</si>
  <si>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</si>
  <si>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</si>
  <si>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</si>
  <si>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</si>
  <si>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</si>
  <si>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</si>
  <si>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</si>
  <si>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</si>
  <si>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</si>
  <si>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</si>
  <si>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</si>
  <si>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</si>
  <si>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</si>
  <si>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</si>
  <si>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</si>
  <si>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</si>
  <si>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</si>
  <si>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</si>
  <si>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</si>
  <si>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</si>
  <si>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</si>
  <si>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</si>
  <si>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</si>
  <si>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</si>
  <si>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</si>
  <si>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</si>
  <si>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</si>
  <si>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</si>
  <si>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</si>
  <si>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</si>
  <si>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</si>
  <si>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</si>
  <si>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</si>
  <si>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</si>
  <si>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</si>
  <si>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</si>
  <si>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</si>
  <si>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</si>
  <si>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</si>
  <si>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</si>
  <si>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</si>
  <si>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</si>
  <si>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</si>
  <si>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</si>
  <si>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</si>
  <si>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</si>
  <si>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</si>
  <si>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</si>
  <si>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</si>
  <si>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</si>
  <si>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</si>
  <si>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</si>
  <si>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</si>
  <si>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</si>
  <si>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</si>
  <si>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</si>
  <si>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</si>
  <si>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</si>
  <si>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</si>
  <si>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</si>
  <si>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</si>
  <si>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</si>
  <si>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</si>
  <si>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</si>
  <si>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</si>
  <si>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</si>
  <si>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</si>
  <si>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</si>
  <si>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</si>
  <si>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</si>
  <si>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</si>
  <si>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</si>
  <si>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</si>
  <si>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</si>
  <si>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</si>
  <si>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</si>
  <si>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</si>
  <si>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</si>
  <si>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</si>
  <si>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</si>
  <si>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</si>
  <si>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</si>
  <si>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</si>
  <si>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</si>
  <si>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</si>
  <si>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</si>
  <si>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</si>
  <si>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</si>
  <si>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</si>
  <si>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</si>
  <si>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</si>
  <si>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</si>
  <si>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</si>
  <si>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</si>
  <si>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</si>
  <si>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</si>
  <si>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</si>
  <si>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</si>
  <si>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</si>
  <si>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</si>
  <si>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</si>
  <si>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</si>
  <si>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</si>
  <si>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</si>
  <si>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</si>
  <si>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</si>
  <si>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</si>
  <si>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</si>
  <si>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</si>
  <si>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</si>
  <si>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</si>
  <si>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</si>
  <si>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</si>
  <si>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</si>
  <si>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</si>
  <si>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</si>
  <si>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</si>
  <si>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</si>
  <si>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</si>
  <si>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</si>
  <si>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</si>
  <si>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</si>
  <si>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</si>
  <si>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</si>
  <si>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</si>
  <si>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</si>
  <si>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</si>
  <si>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</si>
  <si>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</si>
  <si>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</si>
  <si>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</si>
  <si>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</si>
  <si>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</si>
  <si>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</si>
  <si>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</si>
  <si>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</si>
  <si>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</si>
  <si>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</si>
  <si>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</si>
  <si>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</si>
  <si>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</si>
  <si>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</si>
  <si>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</si>
  <si>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</si>
  <si>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</si>
  <si>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</si>
  <si>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</si>
  <si>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</si>
  <si>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</si>
  <si>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</si>
  <si>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</si>
  <si>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</si>
  <si>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</si>
  <si>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</si>
  <si>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</si>
  <si>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</si>
  <si>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</si>
  <si>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</si>
  <si>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</si>
  <si>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</si>
  <si>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</si>
  <si>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</si>
  <si>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</si>
  <si>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</si>
  <si>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</si>
  <si>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</si>
  <si>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</si>
  <si>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</si>
  <si>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</si>
  <si>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</si>
  <si>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</si>
  <si>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</si>
  <si>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</si>
  <si>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</si>
  <si>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</si>
  <si>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</si>
  <si>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</si>
  <si>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</si>
  <si>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</si>
  <si>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</si>
  <si>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</si>
  <si>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</si>
  <si>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</si>
  <si>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</si>
  <si>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</si>
  <si>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</si>
  <si>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</si>
  <si>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</si>
  <si>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</si>
  <si>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</si>
  <si>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</si>
  <si>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</si>
  <si>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</si>
  <si>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</si>
  <si>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</si>
  <si>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</si>
  <si>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</si>
  <si>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</si>
  <si>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</si>
  <si>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</si>
  <si>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</si>
  <si>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</si>
  <si>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</si>
  <si>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</si>
  <si>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</si>
  <si>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</si>
  <si>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</si>
  <si>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</si>
  <si>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</si>
  <si>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</si>
  <si>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</si>
  <si>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</si>
  <si>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</si>
  <si>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</si>
  <si>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</si>
  <si>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</si>
  <si>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</si>
  <si>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</si>
  <si>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</si>
  <si>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</si>
  <si>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</si>
  <si>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</si>
  <si>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</si>
  <si>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</si>
  <si>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</si>
  <si>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</si>
  <si>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</si>
  <si>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</si>
  <si>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</si>
  <si>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</si>
  <si>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</si>
  <si>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</si>
  <si>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</si>
  <si>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</si>
  <si>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</si>
  <si>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</si>
  <si>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</si>
  <si>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</si>
  <si>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</si>
  <si>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</si>
  <si>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</si>
  <si>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</si>
  <si>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</si>
  <si>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</si>
  <si>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</si>
  <si>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</si>
  <si>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</si>
  <si>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</si>
  <si>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</si>
  <si>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</si>
  <si>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</si>
  <si>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</si>
  <si>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</si>
  <si>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</si>
  <si>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</si>
  <si>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</si>
  <si>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</si>
  <si>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</si>
  <si>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</si>
  <si>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</si>
  <si>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</si>
  <si>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</si>
  <si>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</si>
  <si>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</si>
  <si>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</si>
  <si>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</si>
  <si>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</si>
  <si>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</si>
  <si>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</si>
  <si>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</si>
  <si>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</si>
  <si>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</si>
  <si>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</si>
  <si>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</si>
  <si>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</si>
  <si>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</si>
  <si>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</si>
  <si>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</si>
  <si>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</si>
  <si>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</si>
  <si>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</si>
  <si>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</si>
  <si>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</si>
  <si>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</si>
  <si>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</si>
  <si>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</si>
  <si>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</si>
  <si>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</si>
  <si>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</si>
  <si>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</si>
  <si>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</si>
  <si>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</si>
  <si>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</si>
  <si>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</si>
  <si>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</si>
  <si>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</si>
  <si>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</si>
  <si>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</si>
  <si>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</si>
  <si>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</si>
  <si>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</si>
  <si>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</si>
  <si>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</si>
  <si>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</si>
  <si>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</si>
  <si>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</si>
  <si>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</si>
  <si>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</si>
  <si>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</si>
  <si>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</si>
  <si>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</si>
  <si>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</si>
  <si>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</si>
  <si>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</si>
  <si>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</si>
  <si>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</si>
  <si>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</si>
  <si>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</si>
  <si>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</si>
  <si>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</si>
  <si>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</si>
  <si>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</si>
  <si>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</si>
  <si>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</si>
  <si>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</si>
  <si>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</si>
  <si>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</si>
  <si>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</si>
  <si>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</si>
  <si>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</si>
  <si>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</si>
  <si>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</si>
  <si>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</si>
  <si>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</si>
  <si>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</si>
  <si>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</si>
  <si>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</si>
  <si>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</si>
  <si>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</si>
  <si>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</si>
  <si>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</si>
  <si>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</si>
  <si>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</si>
  <si>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</si>
  <si>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</si>
  <si>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</si>
  <si>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</si>
  <si>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</si>
  <si>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</si>
  <si>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</si>
  <si>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</si>
  <si>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</si>
  <si>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</si>
  <si>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</si>
  <si>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</si>
  <si>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</si>
  <si>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</si>
  <si>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</si>
  <si>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</si>
  <si>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</si>
  <si>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</si>
  <si>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</si>
  <si>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</si>
  <si>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</si>
  <si>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</si>
  <si>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</si>
  <si>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</si>
  <si>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</si>
  <si>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</si>
  <si>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</si>
  <si>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</si>
  <si>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</si>
  <si>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</si>
  <si>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</si>
  <si>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</si>
  <si>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</si>
  <si>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</si>
  <si>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</si>
  <si>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</si>
  <si>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</si>
  <si>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</si>
  <si>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</si>
  <si>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</si>
  <si>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</si>
  <si>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</si>
  <si>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</si>
  <si>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</si>
  <si>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</si>
  <si>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</si>
  <si>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</si>
  <si>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</si>
  <si>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</si>
  <si>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</si>
  <si>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</si>
  <si>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</si>
  <si>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</si>
  <si>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</si>
  <si>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</si>
  <si>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</si>
  <si>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</si>
  <si>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</si>
  <si>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</si>
  <si>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</si>
  <si>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</si>
  <si>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</si>
  <si>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</si>
  <si>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</si>
  <si>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</si>
  <si>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</si>
  <si>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</si>
  <si>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</si>
  <si>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</si>
  <si>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</si>
  <si>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</si>
  <si>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</si>
  <si>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</si>
  <si>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</si>
  <si>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</si>
  <si>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</si>
  <si>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</si>
  <si>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</si>
  <si>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</si>
  <si>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</si>
  <si>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</si>
  <si>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</si>
  <si>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</si>
  <si>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</si>
  <si>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</si>
  <si>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</si>
  <si>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</si>
  <si>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</si>
  <si>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</si>
  <si>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</si>
  <si>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</si>
  <si>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</si>
  <si>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</si>
  <si>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</si>
  <si>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</si>
  <si>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</si>
  <si>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</si>
  <si>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</si>
  <si>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</si>
  <si>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</si>
  <si>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</si>
  <si>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</si>
  <si>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</si>
  <si>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</si>
  <si>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</si>
  <si>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</si>
  <si>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</si>
  <si>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</si>
  <si>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</si>
  <si>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</si>
  <si>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</si>
  <si>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</si>
  <si>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</si>
  <si>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</si>
  <si>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</si>
  <si>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</si>
  <si>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</si>
  <si>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</si>
  <si>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</si>
  <si>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</si>
  <si>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</si>
  <si>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</si>
  <si>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</si>
  <si>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</si>
  <si>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</si>
  <si>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</si>
  <si>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</si>
  <si>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</si>
  <si>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</si>
  <si>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</si>
  <si>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</si>
  <si>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</si>
  <si>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</si>
  <si>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</si>
  <si>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</si>
  <si>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</si>
  <si>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</si>
  <si>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</si>
  <si>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</si>
  <si>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</si>
  <si>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</si>
  <si>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</si>
  <si>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</si>
  <si>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</si>
  <si>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</si>
  <si>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</si>
  <si>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</si>
  <si>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</si>
  <si>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</si>
  <si>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</si>
  <si>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</si>
  <si>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</si>
  <si>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</si>
  <si>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</si>
  <si>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</si>
  <si>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</si>
  <si>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</si>
  <si>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</si>
  <si>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</si>
  <si>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</si>
  <si>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</si>
  <si>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</si>
  <si>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</si>
  <si>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</si>
  <si>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</si>
  <si>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</si>
  <si>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</si>
  <si>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</si>
  <si>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</si>
  <si>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</si>
  <si>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</si>
  <si>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</si>
  <si>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</si>
  <si>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</si>
  <si>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</si>
  <si>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</si>
  <si>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</si>
  <si>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</si>
  <si>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</si>
  <si>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</si>
  <si>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</si>
  <si>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</si>
  <si>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</si>
  <si>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</si>
  <si>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</si>
  <si>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</si>
  <si>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</si>
  <si>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</si>
  <si>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</si>
  <si>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</si>
  <si>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</si>
  <si>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</si>
  <si>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</si>
  <si>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</si>
  <si>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</si>
  <si>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</si>
  <si>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</si>
  <si>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</si>
  <si>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</si>
  <si>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</si>
  <si>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</si>
  <si>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</si>
  <si>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</si>
  <si>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</si>
  <si>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</si>
  <si>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</si>
  <si>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</si>
  <si>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</si>
  <si>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</si>
  <si>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</si>
  <si>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</si>
  <si>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</si>
  <si>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</si>
  <si>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</si>
  <si>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</si>
  <si>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</si>
  <si>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</si>
  <si>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</si>
  <si>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</si>
  <si>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</si>
  <si>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</si>
  <si>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</si>
  <si>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</si>
  <si>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</si>
  <si>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</si>
  <si>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</si>
  <si>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</si>
  <si>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</si>
  <si>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</si>
  <si>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</si>
  <si>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</si>
  <si>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</si>
  <si>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</si>
  <si>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</si>
  <si>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</si>
  <si>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</si>
  <si>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</si>
  <si>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</si>
  <si>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</si>
  <si>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</si>
  <si>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</si>
  <si>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</si>
  <si>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</si>
  <si>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</si>
  <si>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</si>
  <si>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</si>
  <si>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</si>
  <si>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</si>
  <si>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</si>
  <si>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</si>
  <si>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</si>
  <si>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</si>
  <si>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</si>
  <si>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</si>
  <si>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</si>
  <si>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</si>
  <si>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</si>
  <si>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</si>
  <si>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</si>
  <si>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</si>
  <si>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</si>
  <si>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</si>
  <si>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</si>
  <si>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</si>
  <si>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</si>
  <si>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</si>
  <si>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</si>
  <si>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</si>
  <si>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</si>
  <si>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</si>
  <si>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</si>
  <si>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</si>
  <si>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</si>
  <si>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</si>
  <si>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</si>
  <si>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</si>
  <si>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</si>
  <si>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</si>
  <si>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</si>
  <si>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</si>
  <si>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</si>
  <si>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</si>
  <si>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</si>
  <si>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</si>
  <si>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</si>
  <si>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</si>
  <si>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</si>
  <si>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</si>
  <si>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</si>
  <si>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</si>
  <si>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</si>
  <si>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</si>
  <si>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</si>
  <si>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</si>
  <si>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</si>
  <si>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</si>
  <si>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</si>
  <si>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</si>
  <si>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</si>
  <si>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</si>
  <si>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</si>
  <si>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</si>
  <si>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</si>
  <si>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</si>
  <si>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</si>
  <si>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</si>
  <si>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</si>
  <si>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</si>
  <si>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</si>
  <si>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</si>
  <si>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</si>
  <si>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</si>
  <si>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</si>
  <si>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</si>
  <si>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</si>
  <si>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</si>
  <si>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</si>
  <si>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</si>
  <si>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</si>
  <si>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</si>
  <si>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</si>
  <si>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</si>
  <si>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</si>
  <si>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</si>
  <si>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</si>
  <si>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</si>
  <si>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</si>
  <si>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</si>
  <si>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</si>
  <si>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</si>
  <si>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</si>
  <si>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</si>
  <si>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</si>
  <si>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</si>
  <si>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</si>
  <si>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</si>
  <si>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</si>
  <si>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</si>
  <si>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</si>
  <si>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</si>
  <si>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</si>
  <si>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</si>
  <si>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</si>
  <si>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</si>
  <si>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</si>
  <si>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</si>
  <si>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</si>
  <si>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</si>
  <si>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</si>
  <si>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</si>
  <si>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</si>
  <si>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</si>
  <si>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</si>
  <si>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</si>
  <si>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</si>
  <si>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</si>
  <si>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</si>
  <si>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</si>
  <si>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</si>
  <si>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1005-1015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</si>
  <si>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</si>
  <si>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</si>
  <si>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</si>
  <si>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</si>
  <si>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</si>
  <si>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</si>
  <si>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</si>
  <si>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</si>
  <si>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</si>
  <si>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</si>
  <si>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</si>
  <si>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</si>
  <si>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</si>
  <si>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</si>
  <si>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</si>
  <si>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</si>
  <si>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</si>
  <si>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</si>
  <si>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</si>
  <si>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</si>
  <si>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</si>
  <si>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</si>
  <si>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</si>
  <si>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</si>
  <si>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</si>
  <si>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</si>
  <si>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</si>
  <si>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</si>
  <si>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</si>
  <si>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</si>
  <si>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</si>
  <si>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</si>
  <si>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</si>
  <si>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</si>
  <si>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</si>
  <si>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</si>
  <si>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</si>
  <si>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</si>
  <si>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</si>
  <si>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</si>
  <si>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</si>
  <si>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</si>
  <si>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</si>
  <si>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</si>
  <si>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</si>
  <si>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</si>
  <si>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</si>
  <si>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</si>
  <si>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</si>
  <si>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</si>
  <si>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</si>
  <si>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</si>
  <si>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</si>
  <si>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</si>
  <si>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</si>
  <si>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2350-2360</t>
  </si>
  <si>
    <t>2420-2480</t>
  </si>
  <si>
    <t>Profit of Rs.8/-</t>
  </si>
  <si>
    <t>Profit of Rs.85/-</t>
  </si>
  <si>
    <t>50-65</t>
  </si>
  <si>
    <t>Profit of Rs.17/-</t>
  </si>
  <si>
    <t>NIFTY 17900 PE 25-NOV</t>
  </si>
  <si>
    <t>118-122</t>
  </si>
  <si>
    <t>NIFTY 17950 PE 11-NOV</t>
  </si>
  <si>
    <t>105-120</t>
  </si>
  <si>
    <t>Loss of Rs.34.5/-</t>
  </si>
  <si>
    <t>17850-17750</t>
  </si>
  <si>
    <t>HDFC 2920 CE NOV</t>
  </si>
  <si>
    <t>62-75</t>
  </si>
  <si>
    <t>2020-2040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</si>
  <si>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</si>
  <si>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</si>
  <si>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</si>
  <si>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</si>
  <si>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</si>
  <si>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</si>
  <si>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</si>
  <si>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MAYUKH</t>
  </si>
  <si>
    <t>NIFTY 17900 PE 18-NOV</t>
  </si>
  <si>
    <t>Loss of Rs.33/-</t>
  </si>
  <si>
    <t>Profit of Rs.11/-</t>
  </si>
  <si>
    <t>2400-2404</t>
  </si>
  <si>
    <t>2450-2490</t>
  </si>
  <si>
    <t>HDFCBANK 1560 CE NOV</t>
  </si>
  <si>
    <t>34-40</t>
  </si>
  <si>
    <t>AMRAAGRI</t>
  </si>
  <si>
    <t>DSML</t>
  </si>
  <si>
    <t>Debock Sale Marketing Ltd</t>
  </si>
  <si>
    <t>JUMPNET</t>
  </si>
  <si>
    <t>Jump Networks Limited</t>
  </si>
  <si>
    <t>HARSHAWARDHAN HANMANT SABALE</t>
  </si>
  <si>
    <t>NSE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</si>
  <si>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</si>
  <si>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</si>
  <si>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</si>
  <si>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</si>
  <si>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</si>
  <si>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</si>
  <si>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</si>
  <si>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</si>
  <si>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</si>
  <si>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</si>
  <si>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SUNILMARKFERNANDES</t>
  </si>
  <si>
    <t>GAURAV CHANDRAKANT SHAH</t>
  </si>
  <si>
    <t>NATURAL</t>
  </si>
  <si>
    <t>RAJESHKUMAR RAMESHCHANDRA GUPTA</t>
  </si>
  <si>
    <t>OZONEWORLD</t>
  </si>
  <si>
    <t>NOPEA CAPITAL SERVICES PRIVATE LIMITED</t>
  </si>
  <si>
    <t>Profit of Rs.125/-</t>
  </si>
  <si>
    <t>497-500</t>
  </si>
  <si>
    <t>515-530</t>
  </si>
  <si>
    <t xml:space="preserve">BAJAJ-AUTO 3650 CE NOV </t>
  </si>
  <si>
    <t>49-52</t>
  </si>
  <si>
    <t>70-90</t>
  </si>
  <si>
    <t xml:space="preserve">HDFCBANK NOV FUT </t>
  </si>
  <si>
    <t>1547-1549</t>
  </si>
  <si>
    <t>15-15.5</t>
  </si>
  <si>
    <t>30-40</t>
  </si>
  <si>
    <t>BANKNIFTY 38400 CE 18-NOV</t>
  </si>
  <si>
    <t>250-300</t>
  </si>
  <si>
    <t>Loss of Rs.9.5/-</t>
  </si>
  <si>
    <t>ACEMEN</t>
  </si>
  <si>
    <t>NEERAJ .</t>
  </si>
  <si>
    <t>DARJEELING</t>
  </si>
  <si>
    <t>ANKUR SURESH MEHTA</t>
  </si>
  <si>
    <t>ELPROINTL</t>
  </si>
  <si>
    <t>I G E (INDIA) PRIVATE LIMITED</t>
  </si>
  <si>
    <t>INTERNATIONAL CONVEYORS LIMITED</t>
  </si>
  <si>
    <t>EVANS</t>
  </si>
  <si>
    <t>GRISELDA CAROLINA VAZ</t>
  </si>
  <si>
    <t>INNOVATIVE</t>
  </si>
  <si>
    <t>RIKHAV SECURITIES LIMITED</t>
  </si>
  <si>
    <t>JETMALL</t>
  </si>
  <si>
    <t>KUSHBU LODHA</t>
  </si>
  <si>
    <t>KIRLPNU</t>
  </si>
  <si>
    <t>HDFC MUTUAL FUND</t>
  </si>
  <si>
    <t>KZLFIN</t>
  </si>
  <si>
    <t>ANKIT P PATEL HUF</t>
  </si>
  <si>
    <t>HARDIK FINANCE LTD</t>
  </si>
  <si>
    <t>LOOKS</t>
  </si>
  <si>
    <t>TOPGAIN FINANCE PRIVATE LIMITED</t>
  </si>
  <si>
    <t>MAHACORP</t>
  </si>
  <si>
    <t>MOHANRAMESH</t>
  </si>
  <si>
    <t>MAHAVIRIND</t>
  </si>
  <si>
    <t>PANAFIC INDUSTRIALS LTD</t>
  </si>
  <si>
    <t>KESAR TRACOM INDIA LLP</t>
  </si>
  <si>
    <t>HARSHA SHAH</t>
  </si>
  <si>
    <t>JINESH ASHWIN MATALIA</t>
  </si>
  <si>
    <t>AFPL TRADELINK LLP</t>
  </si>
  <si>
    <t>DURU SUSHIL SHAH</t>
  </si>
  <si>
    <t>NIKSTECH</t>
  </si>
  <si>
    <t>SHERWOOD SECURITIES PVT LTD</t>
  </si>
  <si>
    <t>NAVINSHUKLA</t>
  </si>
  <si>
    <t>OCTAWARE</t>
  </si>
  <si>
    <t>MOHAMMEDNASEEM MOHAMMED NASEER SHAH</t>
  </si>
  <si>
    <t>RISHABH JATIN MEHTA</t>
  </si>
  <si>
    <t>ONELIFECAP</t>
  </si>
  <si>
    <t>PANDOO P NAIG</t>
  </si>
  <si>
    <t>ORIBEVER</t>
  </si>
  <si>
    <t>KABRA LAXMIKANT RAMPRASAD HUF</t>
  </si>
  <si>
    <t>AKSHAT PODDAR</t>
  </si>
  <si>
    <t>JAYARAMAN VIJAYALAKSHMI</t>
  </si>
  <si>
    <t>PACL</t>
  </si>
  <si>
    <t>PLUTUS WEALTH MANAGEMENT LLP</t>
  </si>
  <si>
    <t>PANAFIC</t>
  </si>
  <si>
    <t>PRERINFRA</t>
  </si>
  <si>
    <t>SANKET V SHAH HUF</t>
  </si>
  <si>
    <t>VARSHA PRADIP SHAH</t>
  </si>
  <si>
    <t>RAJINFRA</t>
  </si>
  <si>
    <t>YOGESH RAMESHBHAI PATEL</t>
  </si>
  <si>
    <t>RELICAB</t>
  </si>
  <si>
    <t>MUKESH MANUBHAI SHAH</t>
  </si>
  <si>
    <t>RISHABH J MEHTA HUF</t>
  </si>
  <si>
    <t>JATIN NAGINDAS MEHTA</t>
  </si>
  <si>
    <t>SATRAPROP</t>
  </si>
  <si>
    <t>ANIL BABUBHAI MEHTA</t>
  </si>
  <si>
    <t>SCTL</t>
  </si>
  <si>
    <t>KAMLESH NAVINCHANDRA SHAH</t>
  </si>
  <si>
    <t>SELMCL</t>
  </si>
  <si>
    <t>GOGIA CAPITAL SERVICES LIMITED</t>
  </si>
  <si>
    <t>XCESS SECURITIES PRIVATE LIMITED</t>
  </si>
  <si>
    <t>SRESTHA</t>
  </si>
  <si>
    <t>SAUMIL ARVINDBHAI BHAVNAGARI</t>
  </si>
  <si>
    <t>KANCHAN RAJESH CHHEDA</t>
  </si>
  <si>
    <t>BHAWANJI KESHAVJI CHHEDA</t>
  </si>
  <si>
    <t>RVB BUSINESS CONSULTANCY SERVICES LLP</t>
  </si>
  <si>
    <t>VINAY BAFNA</t>
  </si>
  <si>
    <t>TRANSFD</t>
  </si>
  <si>
    <t>B M TRADERS</t>
  </si>
  <si>
    <t>TVTODAY</t>
  </si>
  <si>
    <t>ABAKKUS ASSET MANAGER LLP</t>
  </si>
  <si>
    <t>STEINBERG INDIA EMERGING OPPORTUNITIES FUND LIMITED</t>
  </si>
  <si>
    <t>VIKASWSP</t>
  </si>
  <si>
    <t>AKG</t>
  </si>
  <si>
    <t>AKG Exim Limited</t>
  </si>
  <si>
    <t>MARVEL REALTECH PRIVATE LIMITED</t>
  </si>
  <si>
    <t>ATALREAL</t>
  </si>
  <si>
    <t>Atal Realtech Limited</t>
  </si>
  <si>
    <t>BIGBLOC</t>
  </si>
  <si>
    <t>Bigbloc Construction Ltd</t>
  </si>
  <si>
    <t>RADHIKA DUBASH</t>
  </si>
  <si>
    <t>ISFT</t>
  </si>
  <si>
    <t>Intrasoft Tech. Ltd</t>
  </si>
  <si>
    <t>S V INVESTMENTS</t>
  </si>
  <si>
    <t>LIBAS</t>
  </si>
  <si>
    <t>Libas Consu Products Ltd</t>
  </si>
  <si>
    <t>AKSHAY RAJENDRABHAI OSWALS</t>
  </si>
  <si>
    <t>PGIL</t>
  </si>
  <si>
    <t>House of Pearl Fashions L</t>
  </si>
  <si>
    <t>PARAM CAPITAL</t>
  </si>
  <si>
    <t>Poonawalla Fincorp Ltd</t>
  </si>
  <si>
    <t>RISING SUN HOLDINGS PVT LTD</t>
  </si>
  <si>
    <t>PRITI</t>
  </si>
  <si>
    <t>Priti International Ltd</t>
  </si>
  <si>
    <t>ROHAN GUPTA</t>
  </si>
  <si>
    <t>Tanla Platforms Limited</t>
  </si>
  <si>
    <t>PIONEER INVESTMENT FUND</t>
  </si>
  <si>
    <t>UNITEDPOLY</t>
  </si>
  <si>
    <t>United Polyfab Guj. Ltd.</t>
  </si>
  <si>
    <t>AMAYSHA TEXTILES PRIVATE LIMITED</t>
  </si>
  <si>
    <t>VIVIDHA</t>
  </si>
  <si>
    <t>Visagar Polytex Ltd</t>
  </si>
  <si>
    <t>ADROIT FINANCIAL SERVICES PVT LTD</t>
  </si>
  <si>
    <t>SAROJ GUPTA</t>
  </si>
  <si>
    <t>AVROIND</t>
  </si>
  <si>
    <t>AVRO INDIA LIMITED</t>
  </si>
  <si>
    <t>BEELINE BROKING LIMITED</t>
  </si>
  <si>
    <t>RAVINDRA SHRIKANT KATTI</t>
  </si>
  <si>
    <t>NANALAL BHANJI DUDHAIYA</t>
  </si>
  <si>
    <t>ARBINA MAQBOOL DHOKI</t>
  </si>
  <si>
    <t>MAHIMTURA NISHANT MITRASEN</t>
  </si>
  <si>
    <t>ARJUN RAVI SHETH</t>
  </si>
  <si>
    <t>Onelife Cap Advisors Ltd</t>
  </si>
  <si>
    <t>NAIG PANDOO PRABHAKAR</t>
  </si>
  <si>
    <t>PREMIER INVESTMENT FUND LIMITED</t>
  </si>
  <si>
    <t>MICROFIRM CAPITAL PRIVATE LIMITED</t>
  </si>
  <si>
    <t>SONI VIVEK</t>
  </si>
  <si>
    <t>SHAHALLOYS</t>
  </si>
  <si>
    <t>Shah Alloys Limited</t>
  </si>
  <si>
    <t>SUMIT BINANI</t>
  </si>
  <si>
    <t>Sonata Software Ltd</t>
  </si>
  <si>
    <t>HEMENDRA MATHRADAS KOTHARI</t>
  </si>
  <si>
    <t>BANYAN INVESTMENTS LIMITED</t>
  </si>
  <si>
    <t>SUDHIR GOYAL</t>
  </si>
  <si>
    <t>WALCHANNAG</t>
  </si>
  <si>
    <t>Walchandnagar Ind. Ltd</t>
  </si>
  <si>
    <t>VISTRA ITCL INDIA LIMITED</t>
  </si>
  <si>
    <t>ANGELONE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</si>
</sst>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5" fontId="1" fillId="14" borderId="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" xfId="0" applyFont="1" applyFill="1" applyBorder="1"/>
    <xf numFmtId="0" fontId="35" fillId="2" borderId="2" xfId="0" applyFont="1" applyFill="1" applyBorder="1"/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3" xfId="0" applyNumberFormat="1" applyFont="1" applyFill="1" applyBorder="1" applyAlignment="1">
      <alignment horizontal="center" vertical="center"/>
    </xf>
    <xf numFmtId="2" fontId="36" fillId="2" borderId="30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7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16" fontId="37" fillId="16" borderId="21" xfId="0" applyNumberFormat="1" applyFont="1" applyFill="1" applyBorder="1" applyAlignment="1">
      <alignment horizontal="center" vertical="center"/>
    </xf>
    <xf numFmtId="166" fontId="35" fillId="12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0" fontId="36" fillId="24" borderId="21" xfId="0" applyFont="1" applyFill="1" applyBorder="1"/>
    <xf numFmtId="0" fontId="35" fillId="2" borderId="2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2" borderId="18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535643</xdr:colOff>
      <xdr:row>511</xdr:row>
      <xdr:rowOff>6722</xdr:rowOff>
    </xdr:from>
    <xdr:to>
      <xdr:col>7</xdr:col>
      <xdr:colOff>221878</xdr:colOff>
      <xdr:row>514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21643" y="80745104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4" sqref="B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44517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44517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5" t="s">
        <v>16</v>
      </c>
      <c r="B9" s="517" t="s">
        <v>17</v>
      </c>
      <c r="C9" s="517" t="s">
        <v>18</v>
      </c>
      <c r="D9" s="517" t="s">
        <v>19</v>
      </c>
      <c r="E9" s="26" t="s">
        <v>20</v>
      </c>
      <c r="F9" s="26" t="s">
        <v>21</v>
      </c>
      <c r="G9" s="512" t="s">
        <v>22</v>
      </c>
      <c r="H9" s="513"/>
      <c r="I9" s="514"/>
      <c r="J9" s="512" t="s">
        <v>23</v>
      </c>
      <c r="K9" s="513"/>
      <c r="L9" s="514"/>
      <c r="M9" s="26"/>
      <c r="N9" s="27"/>
      <c r="O9" s="27"/>
      <c r="P9" s="27"/>
    </row>
    <row r="10" spans="1:16" ht="59.25" customHeight="1">
      <c r="A10" s="516"/>
      <c r="B10" s="518"/>
      <c r="C10" s="518"/>
      <c r="D10" s="51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38404.15</v>
      </c>
      <c r="F11" s="35">
        <v>38515.466666666667</v>
      </c>
      <c r="G11" s="36">
        <v>38181.133333333331</v>
      </c>
      <c r="H11" s="36">
        <v>37958.116666666661</v>
      </c>
      <c r="I11" s="36">
        <v>37623.783333333326</v>
      </c>
      <c r="J11" s="36">
        <v>38738.483333333337</v>
      </c>
      <c r="K11" s="36">
        <v>39072.816666666666</v>
      </c>
      <c r="L11" s="36">
        <v>39295.833333333343</v>
      </c>
      <c r="M11" s="37">
        <v>38849.800000000003</v>
      </c>
      <c r="N11" s="37">
        <v>38292.449999999997</v>
      </c>
      <c r="O11" s="38">
        <v>2474400</v>
      </c>
      <c r="P11" s="39">
        <v>0.10360822443245173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18004</v>
      </c>
      <c r="F12" s="40">
        <v>18047.45</v>
      </c>
      <c r="G12" s="41">
        <v>17934.95</v>
      </c>
      <c r="H12" s="41">
        <v>17865.900000000001</v>
      </c>
      <c r="I12" s="41">
        <v>17753.400000000001</v>
      </c>
      <c r="J12" s="41">
        <v>18116.5</v>
      </c>
      <c r="K12" s="41">
        <v>18229</v>
      </c>
      <c r="L12" s="41">
        <v>18298.05</v>
      </c>
      <c r="M12" s="31">
        <v>18159.95</v>
      </c>
      <c r="N12" s="31">
        <v>17978.400000000001</v>
      </c>
      <c r="O12" s="42">
        <v>11601750</v>
      </c>
      <c r="P12" s="43">
        <v>8.5978692237141229E-3</v>
      </c>
    </row>
    <row r="13" spans="1:16" ht="12.75" customHeight="1">
      <c r="A13" s="31">
        <v>3</v>
      </c>
      <c r="B13" s="32" t="s">
        <v>35</v>
      </c>
      <c r="C13" s="33" t="s">
        <v>850</v>
      </c>
      <c r="D13" s="34">
        <v>44530</v>
      </c>
      <c r="E13" s="40">
        <v>18754.5</v>
      </c>
      <c r="F13" s="40">
        <v>18804.7</v>
      </c>
      <c r="G13" s="41">
        <v>18704.300000000003</v>
      </c>
      <c r="H13" s="41">
        <v>18654.100000000002</v>
      </c>
      <c r="I13" s="41">
        <v>18553.700000000004</v>
      </c>
      <c r="J13" s="41">
        <v>18854.900000000001</v>
      </c>
      <c r="K13" s="41">
        <v>18955.300000000003</v>
      </c>
      <c r="L13" s="41">
        <v>19005.5</v>
      </c>
      <c r="M13" s="31">
        <v>18905.099999999999</v>
      </c>
      <c r="N13" s="31">
        <v>18754.5</v>
      </c>
      <c r="O13" s="42">
        <v>1480</v>
      </c>
      <c r="P13" s="43">
        <v>-0.46376811594202899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961.85</v>
      </c>
      <c r="F14" s="40">
        <v>965.9666666666667</v>
      </c>
      <c r="G14" s="41">
        <v>952.48333333333335</v>
      </c>
      <c r="H14" s="41">
        <v>943.11666666666667</v>
      </c>
      <c r="I14" s="41">
        <v>929.63333333333333</v>
      </c>
      <c r="J14" s="41">
        <v>975.33333333333337</v>
      </c>
      <c r="K14" s="41">
        <v>988.81666666666672</v>
      </c>
      <c r="L14" s="41">
        <v>998.18333333333339</v>
      </c>
      <c r="M14" s="31">
        <v>979.45</v>
      </c>
      <c r="N14" s="31">
        <v>956.6</v>
      </c>
      <c r="O14" s="42">
        <v>3529200</v>
      </c>
      <c r="P14" s="43">
        <v>-6.4021641118124431E-2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19824.55</v>
      </c>
      <c r="F15" s="40">
        <v>19903.600000000002</v>
      </c>
      <c r="G15" s="41">
        <v>19687.650000000005</v>
      </c>
      <c r="H15" s="41">
        <v>19550.750000000004</v>
      </c>
      <c r="I15" s="41">
        <v>19334.800000000007</v>
      </c>
      <c r="J15" s="41">
        <v>20040.500000000004</v>
      </c>
      <c r="K15" s="41">
        <v>20256.45</v>
      </c>
      <c r="L15" s="41">
        <v>20393.350000000002</v>
      </c>
      <c r="M15" s="31">
        <v>20119.55</v>
      </c>
      <c r="N15" s="31">
        <v>19766.7</v>
      </c>
      <c r="O15" s="42">
        <v>36975</v>
      </c>
      <c r="P15" s="43">
        <v>-2.6333113890717578E-2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289.8</v>
      </c>
      <c r="F16" s="40">
        <v>291.26666666666665</v>
      </c>
      <c r="G16" s="41">
        <v>285.5333333333333</v>
      </c>
      <c r="H16" s="41">
        <v>281.26666666666665</v>
      </c>
      <c r="I16" s="41">
        <v>275.5333333333333</v>
      </c>
      <c r="J16" s="41">
        <v>295.5333333333333</v>
      </c>
      <c r="K16" s="41">
        <v>301.26666666666665</v>
      </c>
      <c r="L16" s="41">
        <v>305.5333333333333</v>
      </c>
      <c r="M16" s="31">
        <v>297</v>
      </c>
      <c r="N16" s="31">
        <v>287</v>
      </c>
      <c r="O16" s="42">
        <v>10704200</v>
      </c>
      <c r="P16" s="43">
        <v>-3.6302032913843175E-3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2499.5</v>
      </c>
      <c r="F17" s="40">
        <v>2519.7666666666669</v>
      </c>
      <c r="G17" s="41">
        <v>2469.7833333333338</v>
      </c>
      <c r="H17" s="41">
        <v>2440.0666666666671</v>
      </c>
      <c r="I17" s="41">
        <v>2390.0833333333339</v>
      </c>
      <c r="J17" s="41">
        <v>2549.4833333333336</v>
      </c>
      <c r="K17" s="41">
        <v>2599.4666666666662</v>
      </c>
      <c r="L17" s="41">
        <v>2629.1833333333334</v>
      </c>
      <c r="M17" s="31">
        <v>2569.75</v>
      </c>
      <c r="N17" s="31">
        <v>2490.0500000000002</v>
      </c>
      <c r="O17" s="42">
        <v>2225500</v>
      </c>
      <c r="P17" s="43">
        <v>6.6719439104376346E-3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1714.75</v>
      </c>
      <c r="F18" s="40">
        <v>1730.8666666666668</v>
      </c>
      <c r="G18" s="41">
        <v>1692.7333333333336</v>
      </c>
      <c r="H18" s="41">
        <v>1670.7166666666667</v>
      </c>
      <c r="I18" s="41">
        <v>1632.5833333333335</v>
      </c>
      <c r="J18" s="41">
        <v>1752.8833333333337</v>
      </c>
      <c r="K18" s="41">
        <v>1791.0166666666669</v>
      </c>
      <c r="L18" s="41">
        <v>1813.0333333333338</v>
      </c>
      <c r="M18" s="31">
        <v>1769</v>
      </c>
      <c r="N18" s="31">
        <v>1708.85</v>
      </c>
      <c r="O18" s="42">
        <v>22831500</v>
      </c>
      <c r="P18" s="43">
        <v>-1.0702601988864094E-2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746.95</v>
      </c>
      <c r="F19" s="40">
        <v>751.46666666666658</v>
      </c>
      <c r="G19" s="41">
        <v>739.53333333333319</v>
      </c>
      <c r="H19" s="41">
        <v>732.11666666666656</v>
      </c>
      <c r="I19" s="41">
        <v>720.18333333333317</v>
      </c>
      <c r="J19" s="41">
        <v>758.88333333333321</v>
      </c>
      <c r="K19" s="41">
        <v>770.81666666666661</v>
      </c>
      <c r="L19" s="41">
        <v>778.23333333333323</v>
      </c>
      <c r="M19" s="31">
        <v>763.4</v>
      </c>
      <c r="N19" s="31">
        <v>744.05</v>
      </c>
      <c r="O19" s="42">
        <v>93440000</v>
      </c>
      <c r="P19" s="43">
        <v>3.3690822941973932E-3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3554.3</v>
      </c>
      <c r="F20" s="40">
        <v>3581.5333333333333</v>
      </c>
      <c r="G20" s="41">
        <v>3519.0666666666666</v>
      </c>
      <c r="H20" s="41">
        <v>3483.8333333333335</v>
      </c>
      <c r="I20" s="41">
        <v>3421.3666666666668</v>
      </c>
      <c r="J20" s="41">
        <v>3616.7666666666664</v>
      </c>
      <c r="K20" s="41">
        <v>3679.2333333333327</v>
      </c>
      <c r="L20" s="41">
        <v>3714.4666666666662</v>
      </c>
      <c r="M20" s="31">
        <v>3644</v>
      </c>
      <c r="N20" s="31">
        <v>3546.3</v>
      </c>
      <c r="O20" s="42">
        <v>694400</v>
      </c>
      <c r="P20" s="43">
        <v>-2.7178481367329786E-2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672.25</v>
      </c>
      <c r="F21" s="40">
        <v>675.08333333333337</v>
      </c>
      <c r="G21" s="41">
        <v>666.16666666666674</v>
      </c>
      <c r="H21" s="41">
        <v>660.08333333333337</v>
      </c>
      <c r="I21" s="41">
        <v>651.16666666666674</v>
      </c>
      <c r="J21" s="41">
        <v>681.16666666666674</v>
      </c>
      <c r="K21" s="41">
        <v>690.08333333333348</v>
      </c>
      <c r="L21" s="41">
        <v>696.16666666666674</v>
      </c>
      <c r="M21" s="31">
        <v>684</v>
      </c>
      <c r="N21" s="31">
        <v>669</v>
      </c>
      <c r="O21" s="42">
        <v>11079000</v>
      </c>
      <c r="P21" s="43">
        <v>6.8164288468954878E-2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410.85</v>
      </c>
      <c r="F22" s="40">
        <v>414.88333333333338</v>
      </c>
      <c r="G22" s="41">
        <v>404.96666666666675</v>
      </c>
      <c r="H22" s="41">
        <v>399.08333333333337</v>
      </c>
      <c r="I22" s="41">
        <v>389.16666666666674</v>
      </c>
      <c r="J22" s="41">
        <v>420.76666666666677</v>
      </c>
      <c r="K22" s="41">
        <v>430.68333333333339</v>
      </c>
      <c r="L22" s="41">
        <v>436.56666666666678</v>
      </c>
      <c r="M22" s="31">
        <v>424.8</v>
      </c>
      <c r="N22" s="31">
        <v>409</v>
      </c>
      <c r="O22" s="42">
        <v>12153000</v>
      </c>
      <c r="P22" s="43">
        <v>-2.5852517542779762E-3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788.05</v>
      </c>
      <c r="F23" s="40">
        <v>787.66666666666663</v>
      </c>
      <c r="G23" s="41">
        <v>781.33333333333326</v>
      </c>
      <c r="H23" s="41">
        <v>774.61666666666667</v>
      </c>
      <c r="I23" s="41">
        <v>768.2833333333333</v>
      </c>
      <c r="J23" s="41">
        <v>794.38333333333321</v>
      </c>
      <c r="K23" s="41">
        <v>800.71666666666647</v>
      </c>
      <c r="L23" s="41">
        <v>807.43333333333317</v>
      </c>
      <c r="M23" s="31">
        <v>794</v>
      </c>
      <c r="N23" s="31">
        <v>780.95</v>
      </c>
      <c r="O23" s="42">
        <v>2335950</v>
      </c>
      <c r="P23" s="43">
        <v>-1.3117870722433461E-2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5106.8</v>
      </c>
      <c r="F24" s="40">
        <v>5128.7333333333336</v>
      </c>
      <c r="G24" s="41">
        <v>5038.0666666666675</v>
      </c>
      <c r="H24" s="41">
        <v>4969.3333333333339</v>
      </c>
      <c r="I24" s="41">
        <v>4878.6666666666679</v>
      </c>
      <c r="J24" s="41">
        <v>5197.4666666666672</v>
      </c>
      <c r="K24" s="41">
        <v>5288.1333333333332</v>
      </c>
      <c r="L24" s="41">
        <v>5356.8666666666668</v>
      </c>
      <c r="M24" s="31">
        <v>5219.3999999999996</v>
      </c>
      <c r="N24" s="31">
        <v>5060</v>
      </c>
      <c r="O24" s="42">
        <v>2375750</v>
      </c>
      <c r="P24" s="43">
        <v>-1.6812373907195696E-2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233.6</v>
      </c>
      <c r="F25" s="40">
        <v>234.61666666666667</v>
      </c>
      <c r="G25" s="41">
        <v>231.48333333333335</v>
      </c>
      <c r="H25" s="41">
        <v>229.36666666666667</v>
      </c>
      <c r="I25" s="41">
        <v>226.23333333333335</v>
      </c>
      <c r="J25" s="41">
        <v>236.73333333333335</v>
      </c>
      <c r="K25" s="41">
        <v>239.86666666666667</v>
      </c>
      <c r="L25" s="41">
        <v>241.98333333333335</v>
      </c>
      <c r="M25" s="31">
        <v>237.75</v>
      </c>
      <c r="N25" s="31">
        <v>232.5</v>
      </c>
      <c r="O25" s="42">
        <v>13225000</v>
      </c>
      <c r="P25" s="43">
        <v>2.6985051446321101E-2</v>
      </c>
    </row>
    <row r="26" spans="1:16" ht="12.75" customHeight="1">
      <c r="A26" s="31">
        <v>16</v>
      </c>
      <c r="B26" s="322" t="s">
        <v>49</v>
      </c>
      <c r="C26" s="33" t="s">
        <v>55</v>
      </c>
      <c r="D26" s="34">
        <v>44525</v>
      </c>
      <c r="E26" s="40">
        <v>147</v>
      </c>
      <c r="F26" s="40">
        <v>148.83333333333334</v>
      </c>
      <c r="G26" s="41">
        <v>143.56666666666669</v>
      </c>
      <c r="H26" s="41">
        <v>140.13333333333335</v>
      </c>
      <c r="I26" s="41">
        <v>134.8666666666667</v>
      </c>
      <c r="J26" s="41">
        <v>152.26666666666668</v>
      </c>
      <c r="K26" s="41">
        <v>157.53333333333333</v>
      </c>
      <c r="L26" s="41">
        <v>160.96666666666667</v>
      </c>
      <c r="M26" s="31">
        <v>154.1</v>
      </c>
      <c r="N26" s="31">
        <v>145.4</v>
      </c>
      <c r="O26" s="42">
        <v>50386500</v>
      </c>
      <c r="P26" s="43">
        <v>0.1751679261125105</v>
      </c>
    </row>
    <row r="27" spans="1:16" ht="12.75" customHeight="1">
      <c r="A27" s="31">
        <v>17</v>
      </c>
      <c r="B27" s="323" t="s">
        <v>56</v>
      </c>
      <c r="C27" s="33" t="s">
        <v>57</v>
      </c>
      <c r="D27" s="34">
        <v>44525</v>
      </c>
      <c r="E27" s="40">
        <v>3162.1</v>
      </c>
      <c r="F27" s="40">
        <v>3170.7166666666672</v>
      </c>
      <c r="G27" s="41">
        <v>3121.4333333333343</v>
      </c>
      <c r="H27" s="41">
        <v>3080.7666666666673</v>
      </c>
      <c r="I27" s="41">
        <v>3031.4833333333345</v>
      </c>
      <c r="J27" s="41">
        <v>3211.3833333333341</v>
      </c>
      <c r="K27" s="41">
        <v>3260.666666666667</v>
      </c>
      <c r="L27" s="41">
        <v>3301.3333333333339</v>
      </c>
      <c r="M27" s="31">
        <v>3220</v>
      </c>
      <c r="N27" s="31">
        <v>3130.05</v>
      </c>
      <c r="O27" s="42">
        <v>3795750</v>
      </c>
      <c r="P27" s="43">
        <v>2.4659863945578231E-2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44525</v>
      </c>
      <c r="E28" s="40">
        <v>2336.8000000000002</v>
      </c>
      <c r="F28" s="40">
        <v>2333.8166666666666</v>
      </c>
      <c r="G28" s="41">
        <v>2318.9333333333334</v>
      </c>
      <c r="H28" s="41">
        <v>2301.0666666666666</v>
      </c>
      <c r="I28" s="41">
        <v>2286.1833333333334</v>
      </c>
      <c r="J28" s="41">
        <v>2351.6833333333334</v>
      </c>
      <c r="K28" s="41">
        <v>2366.5666666666666</v>
      </c>
      <c r="L28" s="41">
        <v>2384.4333333333334</v>
      </c>
      <c r="M28" s="31">
        <v>2348.6999999999998</v>
      </c>
      <c r="N28" s="31">
        <v>2315.9499999999998</v>
      </c>
      <c r="O28" s="42">
        <v>660000</v>
      </c>
      <c r="P28" s="43">
        <v>-6.2111801242236021E-3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44525</v>
      </c>
      <c r="E29" s="40">
        <v>8804.7999999999993</v>
      </c>
      <c r="F29" s="40">
        <v>8818.8333333333339</v>
      </c>
      <c r="G29" s="41">
        <v>8718.1666666666679</v>
      </c>
      <c r="H29" s="41">
        <v>8631.5333333333347</v>
      </c>
      <c r="I29" s="41">
        <v>8530.8666666666686</v>
      </c>
      <c r="J29" s="41">
        <v>8905.4666666666672</v>
      </c>
      <c r="K29" s="41">
        <v>9006.133333333335</v>
      </c>
      <c r="L29" s="41">
        <v>9092.7666666666664</v>
      </c>
      <c r="M29" s="31">
        <v>8919.5</v>
      </c>
      <c r="N29" s="31">
        <v>8732.2000000000007</v>
      </c>
      <c r="O29" s="42">
        <v>49950</v>
      </c>
      <c r="P29" s="43">
        <v>3.7383177570093455E-2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1244.45</v>
      </c>
      <c r="F30" s="40">
        <v>1234.2</v>
      </c>
      <c r="G30" s="41">
        <v>1217.4000000000001</v>
      </c>
      <c r="H30" s="41">
        <v>1190.3500000000001</v>
      </c>
      <c r="I30" s="41">
        <v>1173.5500000000002</v>
      </c>
      <c r="J30" s="41">
        <v>1261.25</v>
      </c>
      <c r="K30" s="41">
        <v>1278.0499999999997</v>
      </c>
      <c r="L30" s="41">
        <v>1305.0999999999999</v>
      </c>
      <c r="M30" s="31">
        <v>1251</v>
      </c>
      <c r="N30" s="31">
        <v>1207.1500000000001</v>
      </c>
      <c r="O30" s="42">
        <v>4054500</v>
      </c>
      <c r="P30" s="43">
        <v>1.1475614319570912E-2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686.85</v>
      </c>
      <c r="F31" s="40">
        <v>689.58333333333337</v>
      </c>
      <c r="G31" s="41">
        <v>681.41666666666674</v>
      </c>
      <c r="H31" s="41">
        <v>675.98333333333335</v>
      </c>
      <c r="I31" s="41">
        <v>667.81666666666672</v>
      </c>
      <c r="J31" s="41">
        <v>695.01666666666677</v>
      </c>
      <c r="K31" s="41">
        <v>703.18333333333351</v>
      </c>
      <c r="L31" s="41">
        <v>708.61666666666679</v>
      </c>
      <c r="M31" s="31">
        <v>697.75</v>
      </c>
      <c r="N31" s="31">
        <v>684.15</v>
      </c>
      <c r="O31" s="42">
        <v>17039600</v>
      </c>
      <c r="P31" s="43">
        <v>1.1039217256898399E-2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727.35</v>
      </c>
      <c r="F32" s="40">
        <v>728.25</v>
      </c>
      <c r="G32" s="41">
        <v>722.2</v>
      </c>
      <c r="H32" s="41">
        <v>717.05000000000007</v>
      </c>
      <c r="I32" s="41">
        <v>711.00000000000011</v>
      </c>
      <c r="J32" s="41">
        <v>733.4</v>
      </c>
      <c r="K32" s="41">
        <v>739.44999999999993</v>
      </c>
      <c r="L32" s="41">
        <v>744.59999999999991</v>
      </c>
      <c r="M32" s="31">
        <v>734.3</v>
      </c>
      <c r="N32" s="31">
        <v>723.1</v>
      </c>
      <c r="O32" s="42">
        <v>54871200</v>
      </c>
      <c r="P32" s="43">
        <v>2.3525461667599327E-2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3617.95</v>
      </c>
      <c r="F33" s="40">
        <v>3625.0166666666664</v>
      </c>
      <c r="G33" s="41">
        <v>3588.0333333333328</v>
      </c>
      <c r="H33" s="41">
        <v>3558.1166666666663</v>
      </c>
      <c r="I33" s="41">
        <v>3521.1333333333328</v>
      </c>
      <c r="J33" s="41">
        <v>3654.9333333333329</v>
      </c>
      <c r="K33" s="41">
        <v>3691.9166666666665</v>
      </c>
      <c r="L33" s="41">
        <v>3721.833333333333</v>
      </c>
      <c r="M33" s="31">
        <v>3662</v>
      </c>
      <c r="N33" s="31">
        <v>3595.1</v>
      </c>
      <c r="O33" s="42">
        <v>3189250</v>
      </c>
      <c r="P33" s="43">
        <v>3.0285898885478921E-2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18267.650000000001</v>
      </c>
      <c r="F34" s="40">
        <v>18339.916666666668</v>
      </c>
      <c r="G34" s="41">
        <v>18099.833333333336</v>
      </c>
      <c r="H34" s="41">
        <v>17932.016666666666</v>
      </c>
      <c r="I34" s="41">
        <v>17691.933333333334</v>
      </c>
      <c r="J34" s="41">
        <v>18507.733333333337</v>
      </c>
      <c r="K34" s="41">
        <v>18747.816666666673</v>
      </c>
      <c r="L34" s="41">
        <v>18915.633333333339</v>
      </c>
      <c r="M34" s="31">
        <v>18580</v>
      </c>
      <c r="N34" s="31">
        <v>18172.099999999999</v>
      </c>
      <c r="O34" s="42">
        <v>718350</v>
      </c>
      <c r="P34" s="43">
        <v>1.3294777303663999E-2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7567</v>
      </c>
      <c r="F35" s="40">
        <v>7583.4833333333336</v>
      </c>
      <c r="G35" s="41">
        <v>7492.9666666666672</v>
      </c>
      <c r="H35" s="41">
        <v>7418.9333333333334</v>
      </c>
      <c r="I35" s="41">
        <v>7328.416666666667</v>
      </c>
      <c r="J35" s="41">
        <v>7657.5166666666673</v>
      </c>
      <c r="K35" s="41">
        <v>7748.0333333333338</v>
      </c>
      <c r="L35" s="41">
        <v>7822.0666666666675</v>
      </c>
      <c r="M35" s="31">
        <v>7674</v>
      </c>
      <c r="N35" s="31">
        <v>7509.45</v>
      </c>
      <c r="O35" s="42">
        <v>4475125</v>
      </c>
      <c r="P35" s="43">
        <v>2.235073897130724E-4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2352.5</v>
      </c>
      <c r="F36" s="40">
        <v>2367.75</v>
      </c>
      <c r="G36" s="41">
        <v>2328.3000000000002</v>
      </c>
      <c r="H36" s="41">
        <v>2304.1000000000004</v>
      </c>
      <c r="I36" s="41">
        <v>2264.6500000000005</v>
      </c>
      <c r="J36" s="41">
        <v>2391.9499999999998</v>
      </c>
      <c r="K36" s="41">
        <v>2431.3999999999996</v>
      </c>
      <c r="L36" s="41">
        <v>2455.5999999999995</v>
      </c>
      <c r="M36" s="31">
        <v>2407.1999999999998</v>
      </c>
      <c r="N36" s="31">
        <v>2343.5500000000002</v>
      </c>
      <c r="O36" s="42">
        <v>1608600</v>
      </c>
      <c r="P36" s="43">
        <v>1.6428661695943383E-2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317.35000000000002</v>
      </c>
      <c r="F37" s="40">
        <v>317.21666666666664</v>
      </c>
      <c r="G37" s="41">
        <v>314.23333333333329</v>
      </c>
      <c r="H37" s="41">
        <v>311.11666666666667</v>
      </c>
      <c r="I37" s="41">
        <v>308.13333333333333</v>
      </c>
      <c r="J37" s="41">
        <v>320.33333333333326</v>
      </c>
      <c r="K37" s="41">
        <v>323.31666666666661</v>
      </c>
      <c r="L37" s="41">
        <v>326.43333333333322</v>
      </c>
      <c r="M37" s="31">
        <v>320.2</v>
      </c>
      <c r="N37" s="31">
        <v>314.10000000000002</v>
      </c>
      <c r="O37" s="42">
        <v>22694400</v>
      </c>
      <c r="P37" s="43">
        <v>1.2202954399486191E-2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96.75</v>
      </c>
      <c r="F38" s="40">
        <v>97.649999999999991</v>
      </c>
      <c r="G38" s="41">
        <v>95.299999999999983</v>
      </c>
      <c r="H38" s="41">
        <v>93.85</v>
      </c>
      <c r="I38" s="41">
        <v>91.499999999999986</v>
      </c>
      <c r="J38" s="41">
        <v>99.09999999999998</v>
      </c>
      <c r="K38" s="41">
        <v>101.44999999999997</v>
      </c>
      <c r="L38" s="41">
        <v>102.89999999999998</v>
      </c>
      <c r="M38" s="31">
        <v>100</v>
      </c>
      <c r="N38" s="31">
        <v>96.2</v>
      </c>
      <c r="O38" s="42">
        <v>159166800</v>
      </c>
      <c r="P38" s="43">
        <v>-1.9248792444668733E-2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2207.35</v>
      </c>
      <c r="F39" s="40">
        <v>2220.333333333333</v>
      </c>
      <c r="G39" s="41">
        <v>2178.9666666666662</v>
      </c>
      <c r="H39" s="41">
        <v>2150.583333333333</v>
      </c>
      <c r="I39" s="41">
        <v>2109.2166666666662</v>
      </c>
      <c r="J39" s="41">
        <v>2248.7166666666662</v>
      </c>
      <c r="K39" s="41">
        <v>2290.083333333333</v>
      </c>
      <c r="L39" s="41">
        <v>2318.4666666666662</v>
      </c>
      <c r="M39" s="31">
        <v>2261.6999999999998</v>
      </c>
      <c r="N39" s="31">
        <v>2191.9499999999998</v>
      </c>
      <c r="O39" s="42">
        <v>1991550</v>
      </c>
      <c r="P39" s="43">
        <v>-1.9230769230769232E-2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218.2</v>
      </c>
      <c r="F40" s="40">
        <v>219.88333333333333</v>
      </c>
      <c r="G40" s="41">
        <v>215.71666666666664</v>
      </c>
      <c r="H40" s="41">
        <v>213.23333333333332</v>
      </c>
      <c r="I40" s="41">
        <v>209.06666666666663</v>
      </c>
      <c r="J40" s="41">
        <v>222.36666666666665</v>
      </c>
      <c r="K40" s="41">
        <v>226.53333333333333</v>
      </c>
      <c r="L40" s="41">
        <v>229.01666666666665</v>
      </c>
      <c r="M40" s="31">
        <v>224.05</v>
      </c>
      <c r="N40" s="31">
        <v>217.4</v>
      </c>
      <c r="O40" s="42">
        <v>24171800</v>
      </c>
      <c r="P40" s="43">
        <v>1.8900614269963774E-3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793.7</v>
      </c>
      <c r="F41" s="40">
        <v>798.1</v>
      </c>
      <c r="G41" s="41">
        <v>787.6</v>
      </c>
      <c r="H41" s="41">
        <v>781.5</v>
      </c>
      <c r="I41" s="41">
        <v>771</v>
      </c>
      <c r="J41" s="41">
        <v>804.2</v>
      </c>
      <c r="K41" s="41">
        <v>814.7</v>
      </c>
      <c r="L41" s="41">
        <v>820.80000000000007</v>
      </c>
      <c r="M41" s="31">
        <v>808.6</v>
      </c>
      <c r="N41" s="31">
        <v>792</v>
      </c>
      <c r="O41" s="42">
        <v>4386800</v>
      </c>
      <c r="P41" s="43">
        <v>1.2553351744915891E-3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799.35</v>
      </c>
      <c r="F42" s="40">
        <v>796.36666666666667</v>
      </c>
      <c r="G42" s="41">
        <v>779.08333333333337</v>
      </c>
      <c r="H42" s="41">
        <v>758.81666666666672</v>
      </c>
      <c r="I42" s="41">
        <v>741.53333333333342</v>
      </c>
      <c r="J42" s="41">
        <v>816.63333333333333</v>
      </c>
      <c r="K42" s="41">
        <v>833.91666666666663</v>
      </c>
      <c r="L42" s="41">
        <v>854.18333333333328</v>
      </c>
      <c r="M42" s="31">
        <v>813.65</v>
      </c>
      <c r="N42" s="31">
        <v>776.1</v>
      </c>
      <c r="O42" s="42">
        <v>10821000</v>
      </c>
      <c r="P42" s="43">
        <v>-1.4548186599276005E-2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731.75</v>
      </c>
      <c r="F43" s="40">
        <v>734.98333333333323</v>
      </c>
      <c r="G43" s="41">
        <v>726.16666666666652</v>
      </c>
      <c r="H43" s="41">
        <v>720.58333333333326</v>
      </c>
      <c r="I43" s="41">
        <v>711.76666666666654</v>
      </c>
      <c r="J43" s="41">
        <v>740.56666666666649</v>
      </c>
      <c r="K43" s="41">
        <v>749.38333333333333</v>
      </c>
      <c r="L43" s="41">
        <v>754.96666666666647</v>
      </c>
      <c r="M43" s="31">
        <v>743.8</v>
      </c>
      <c r="N43" s="31">
        <v>729.4</v>
      </c>
      <c r="O43" s="42">
        <v>64344482</v>
      </c>
      <c r="P43" s="43">
        <v>9.8495410039842472E-4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63.85</v>
      </c>
      <c r="F44" s="40">
        <v>64</v>
      </c>
      <c r="G44" s="41">
        <v>63.150000000000006</v>
      </c>
      <c r="H44" s="41">
        <v>62.45</v>
      </c>
      <c r="I44" s="41">
        <v>61.600000000000009</v>
      </c>
      <c r="J44" s="41">
        <v>64.7</v>
      </c>
      <c r="K44" s="41">
        <v>65.55</v>
      </c>
      <c r="L44" s="41">
        <v>66.25</v>
      </c>
      <c r="M44" s="31">
        <v>64.849999999999994</v>
      </c>
      <c r="N44" s="31">
        <v>63.3</v>
      </c>
      <c r="O44" s="42">
        <v>127060500</v>
      </c>
      <c r="P44" s="43">
        <v>-1.7377182298010555E-2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370.05</v>
      </c>
      <c r="F45" s="40">
        <v>367.25</v>
      </c>
      <c r="G45" s="41">
        <v>363</v>
      </c>
      <c r="H45" s="41">
        <v>355.95</v>
      </c>
      <c r="I45" s="41">
        <v>351.7</v>
      </c>
      <c r="J45" s="41">
        <v>374.3</v>
      </c>
      <c r="K45" s="41">
        <v>378.55</v>
      </c>
      <c r="L45" s="41">
        <v>385.6</v>
      </c>
      <c r="M45" s="31">
        <v>371.5</v>
      </c>
      <c r="N45" s="31">
        <v>360.2</v>
      </c>
      <c r="O45" s="42">
        <v>14848800</v>
      </c>
      <c r="P45" s="43">
        <v>-9.5037846930193445E-2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18610.2</v>
      </c>
      <c r="F46" s="40">
        <v>18582.066666666666</v>
      </c>
      <c r="G46" s="41">
        <v>18229.133333333331</v>
      </c>
      <c r="H46" s="41">
        <v>17848.066666666666</v>
      </c>
      <c r="I46" s="41">
        <v>17495.133333333331</v>
      </c>
      <c r="J46" s="41">
        <v>18963.133333333331</v>
      </c>
      <c r="K46" s="41">
        <v>19316.066666666666</v>
      </c>
      <c r="L46" s="41">
        <v>19697.133333333331</v>
      </c>
      <c r="M46" s="31">
        <v>18935</v>
      </c>
      <c r="N46" s="31">
        <v>18201</v>
      </c>
      <c r="O46" s="42">
        <v>157850</v>
      </c>
      <c r="P46" s="43">
        <v>-6.403794841387489E-2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419.9</v>
      </c>
      <c r="F47" s="40">
        <v>421.66666666666669</v>
      </c>
      <c r="G47" s="41">
        <v>416.93333333333339</v>
      </c>
      <c r="H47" s="41">
        <v>413.9666666666667</v>
      </c>
      <c r="I47" s="41">
        <v>409.23333333333341</v>
      </c>
      <c r="J47" s="41">
        <v>424.63333333333338</v>
      </c>
      <c r="K47" s="41">
        <v>429.36666666666662</v>
      </c>
      <c r="L47" s="41">
        <v>432.33333333333337</v>
      </c>
      <c r="M47" s="31">
        <v>426.4</v>
      </c>
      <c r="N47" s="31">
        <v>418.7</v>
      </c>
      <c r="O47" s="42">
        <v>30805200</v>
      </c>
      <c r="P47" s="43">
        <v>2.1079751727368545E-3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3694.15</v>
      </c>
      <c r="F48" s="40">
        <v>3717.6166666666663</v>
      </c>
      <c r="G48" s="41">
        <v>3661.9833333333327</v>
      </c>
      <c r="H48" s="41">
        <v>3629.8166666666662</v>
      </c>
      <c r="I48" s="41">
        <v>3574.1833333333325</v>
      </c>
      <c r="J48" s="41">
        <v>3749.7833333333328</v>
      </c>
      <c r="K48" s="41">
        <v>3805.416666666667</v>
      </c>
      <c r="L48" s="41">
        <v>3837.583333333333</v>
      </c>
      <c r="M48" s="31">
        <v>3773.25</v>
      </c>
      <c r="N48" s="31">
        <v>3685.45</v>
      </c>
      <c r="O48" s="42">
        <v>1481600</v>
      </c>
      <c r="P48" s="43">
        <v>-2.4239159709130084E-3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44525</v>
      </c>
      <c r="E49" s="40">
        <v>440.35</v>
      </c>
      <c r="F49" s="40">
        <v>436.76666666666665</v>
      </c>
      <c r="G49" s="41">
        <v>422.58333333333331</v>
      </c>
      <c r="H49" s="41">
        <v>404.81666666666666</v>
      </c>
      <c r="I49" s="41">
        <v>390.63333333333333</v>
      </c>
      <c r="J49" s="41">
        <v>454.5333333333333</v>
      </c>
      <c r="K49" s="41">
        <v>468.7166666666667</v>
      </c>
      <c r="L49" s="41">
        <v>486.48333333333329</v>
      </c>
      <c r="M49" s="31">
        <v>450.95</v>
      </c>
      <c r="N49" s="31">
        <v>419</v>
      </c>
      <c r="O49" s="42">
        <v>3205800</v>
      </c>
      <c r="P49" s="43">
        <v>0.35197368421052633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480.8</v>
      </c>
      <c r="F50" s="40">
        <v>485.58333333333331</v>
      </c>
      <c r="G50" s="41">
        <v>473.86666666666662</v>
      </c>
      <c r="H50" s="41">
        <v>466.93333333333328</v>
      </c>
      <c r="I50" s="41">
        <v>455.21666666666658</v>
      </c>
      <c r="J50" s="41">
        <v>492.51666666666665</v>
      </c>
      <c r="K50" s="41">
        <v>504.23333333333335</v>
      </c>
      <c r="L50" s="41">
        <v>511.16666666666669</v>
      </c>
      <c r="M50" s="31">
        <v>497.3</v>
      </c>
      <c r="N50" s="31">
        <v>478.65</v>
      </c>
      <c r="O50" s="42">
        <v>20387400</v>
      </c>
      <c r="P50" s="43">
        <v>2.6757520358982882E-2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222.6</v>
      </c>
      <c r="F51" s="40">
        <v>224.83333333333334</v>
      </c>
      <c r="G51" s="41">
        <v>219.56666666666669</v>
      </c>
      <c r="H51" s="41">
        <v>216.53333333333336</v>
      </c>
      <c r="I51" s="41">
        <v>211.26666666666671</v>
      </c>
      <c r="J51" s="41">
        <v>227.86666666666667</v>
      </c>
      <c r="K51" s="41">
        <v>233.13333333333333</v>
      </c>
      <c r="L51" s="41">
        <v>236.16666666666666</v>
      </c>
      <c r="M51" s="31">
        <v>230.1</v>
      </c>
      <c r="N51" s="31">
        <v>221.8</v>
      </c>
      <c r="O51" s="42">
        <v>46807200</v>
      </c>
      <c r="P51" s="43">
        <v>2.7622999407231771E-2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44525</v>
      </c>
      <c r="E52" s="40">
        <v>651.95000000000005</v>
      </c>
      <c r="F52" s="40">
        <v>658.9666666666667</v>
      </c>
      <c r="G52" s="41">
        <v>641.93333333333339</v>
      </c>
      <c r="H52" s="41">
        <v>631.91666666666674</v>
      </c>
      <c r="I52" s="41">
        <v>614.88333333333344</v>
      </c>
      <c r="J52" s="41">
        <v>668.98333333333335</v>
      </c>
      <c r="K52" s="41">
        <v>686.01666666666665</v>
      </c>
      <c r="L52" s="41">
        <v>696.0333333333333</v>
      </c>
      <c r="M52" s="31">
        <v>676</v>
      </c>
      <c r="N52" s="31">
        <v>648.95000000000005</v>
      </c>
      <c r="O52" s="42">
        <v>4983225</v>
      </c>
      <c r="P52" s="43">
        <v>3.9666395443449957E-2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44525</v>
      </c>
      <c r="E53" s="40">
        <v>377.4</v>
      </c>
      <c r="F53" s="40">
        <v>372.13333333333338</v>
      </c>
      <c r="G53" s="41">
        <v>361.26666666666677</v>
      </c>
      <c r="H53" s="41">
        <v>345.13333333333338</v>
      </c>
      <c r="I53" s="41">
        <v>334.26666666666677</v>
      </c>
      <c r="J53" s="41">
        <v>388.26666666666677</v>
      </c>
      <c r="K53" s="41">
        <v>399.13333333333344</v>
      </c>
      <c r="L53" s="41">
        <v>415.26666666666677</v>
      </c>
      <c r="M53" s="31">
        <v>383</v>
      </c>
      <c r="N53" s="31">
        <v>356</v>
      </c>
      <c r="O53" s="42">
        <v>1231500</v>
      </c>
      <c r="P53" s="43">
        <v>0.28281250000000002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645.75</v>
      </c>
      <c r="F54" s="40">
        <v>647.41666666666663</v>
      </c>
      <c r="G54" s="41">
        <v>640.33333333333326</v>
      </c>
      <c r="H54" s="41">
        <v>634.91666666666663</v>
      </c>
      <c r="I54" s="41">
        <v>627.83333333333326</v>
      </c>
      <c r="J54" s="41">
        <v>652.83333333333326</v>
      </c>
      <c r="K54" s="41">
        <v>659.91666666666652</v>
      </c>
      <c r="L54" s="41">
        <v>665.33333333333326</v>
      </c>
      <c r="M54" s="31">
        <v>654.5</v>
      </c>
      <c r="N54" s="31">
        <v>642</v>
      </c>
      <c r="O54" s="42">
        <v>8722500</v>
      </c>
      <c r="P54" s="43">
        <v>9.5486111111111119E-3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921.55</v>
      </c>
      <c r="F55" s="40">
        <v>928.5</v>
      </c>
      <c r="G55" s="41">
        <v>912.05</v>
      </c>
      <c r="H55" s="41">
        <v>902.55</v>
      </c>
      <c r="I55" s="41">
        <v>886.09999999999991</v>
      </c>
      <c r="J55" s="41">
        <v>938</v>
      </c>
      <c r="K55" s="41">
        <v>954.45</v>
      </c>
      <c r="L55" s="41">
        <v>963.95</v>
      </c>
      <c r="M55" s="31">
        <v>944.95</v>
      </c>
      <c r="N55" s="31">
        <v>919</v>
      </c>
      <c r="O55" s="42">
        <v>10724350</v>
      </c>
      <c r="P55" s="43">
        <v>1.301651623994597E-2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159.35</v>
      </c>
      <c r="F56" s="40">
        <v>159.98333333333335</v>
      </c>
      <c r="G56" s="41">
        <v>158.2166666666667</v>
      </c>
      <c r="H56" s="41">
        <v>157.08333333333334</v>
      </c>
      <c r="I56" s="41">
        <v>155.31666666666669</v>
      </c>
      <c r="J56" s="41">
        <v>161.1166666666667</v>
      </c>
      <c r="K56" s="41">
        <v>162.88333333333335</v>
      </c>
      <c r="L56" s="41">
        <v>164.01666666666671</v>
      </c>
      <c r="M56" s="31">
        <v>161.75</v>
      </c>
      <c r="N56" s="31">
        <v>158.85</v>
      </c>
      <c r="O56" s="42">
        <v>67876200</v>
      </c>
      <c r="P56" s="43">
        <v>4.9123243377689344E-3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5701.1</v>
      </c>
      <c r="F57" s="40">
        <v>5697.5</v>
      </c>
      <c r="G57" s="41">
        <v>5528.55</v>
      </c>
      <c r="H57" s="41">
        <v>5356</v>
      </c>
      <c r="I57" s="41">
        <v>5187.05</v>
      </c>
      <c r="J57" s="41">
        <v>5870.05</v>
      </c>
      <c r="K57" s="41">
        <v>6039.0000000000009</v>
      </c>
      <c r="L57" s="41">
        <v>6211.55</v>
      </c>
      <c r="M57" s="31">
        <v>5866.45</v>
      </c>
      <c r="N57" s="31">
        <v>5524.95</v>
      </c>
      <c r="O57" s="42">
        <v>738600</v>
      </c>
      <c r="P57" s="43">
        <v>0.22650282298239788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1509.7</v>
      </c>
      <c r="F58" s="40">
        <v>1515.7833333333335</v>
      </c>
      <c r="G58" s="41">
        <v>1499.0666666666671</v>
      </c>
      <c r="H58" s="41">
        <v>1488.4333333333336</v>
      </c>
      <c r="I58" s="41">
        <v>1471.7166666666672</v>
      </c>
      <c r="J58" s="41">
        <v>1526.416666666667</v>
      </c>
      <c r="K58" s="41">
        <v>1543.1333333333337</v>
      </c>
      <c r="L58" s="41">
        <v>1553.7666666666669</v>
      </c>
      <c r="M58" s="31">
        <v>1532.5</v>
      </c>
      <c r="N58" s="31">
        <v>1505.15</v>
      </c>
      <c r="O58" s="42">
        <v>3556000</v>
      </c>
      <c r="P58" s="43">
        <v>5.2522531855381749E-2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674.7</v>
      </c>
      <c r="F59" s="40">
        <v>677.98333333333335</v>
      </c>
      <c r="G59" s="41">
        <v>668.4666666666667</v>
      </c>
      <c r="H59" s="41">
        <v>662.23333333333335</v>
      </c>
      <c r="I59" s="41">
        <v>652.7166666666667</v>
      </c>
      <c r="J59" s="41">
        <v>684.2166666666667</v>
      </c>
      <c r="K59" s="41">
        <v>693.73333333333335</v>
      </c>
      <c r="L59" s="41">
        <v>699.9666666666667</v>
      </c>
      <c r="M59" s="31">
        <v>687.5</v>
      </c>
      <c r="N59" s="31">
        <v>671.75</v>
      </c>
      <c r="O59" s="42">
        <v>6388277</v>
      </c>
      <c r="P59" s="43">
        <v>4.2971616000960864E-3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801.5</v>
      </c>
      <c r="F60" s="40">
        <v>803.63333333333333</v>
      </c>
      <c r="G60" s="41">
        <v>795.4666666666667</v>
      </c>
      <c r="H60" s="41">
        <v>789.43333333333339</v>
      </c>
      <c r="I60" s="41">
        <v>781.26666666666677</v>
      </c>
      <c r="J60" s="41">
        <v>809.66666666666663</v>
      </c>
      <c r="K60" s="41">
        <v>817.83333333333337</v>
      </c>
      <c r="L60" s="41">
        <v>823.86666666666656</v>
      </c>
      <c r="M60" s="31">
        <v>811.8</v>
      </c>
      <c r="N60" s="31">
        <v>797.6</v>
      </c>
      <c r="O60" s="42">
        <v>1993750</v>
      </c>
      <c r="P60" s="43">
        <v>4.9687397170121751E-2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463.65</v>
      </c>
      <c r="F61" s="40">
        <v>467.66666666666669</v>
      </c>
      <c r="G61" s="41">
        <v>457.23333333333335</v>
      </c>
      <c r="H61" s="41">
        <v>450.81666666666666</v>
      </c>
      <c r="I61" s="41">
        <v>440.38333333333333</v>
      </c>
      <c r="J61" s="41">
        <v>474.08333333333337</v>
      </c>
      <c r="K61" s="41">
        <v>484.51666666666665</v>
      </c>
      <c r="L61" s="41">
        <v>490.93333333333339</v>
      </c>
      <c r="M61" s="31">
        <v>478.1</v>
      </c>
      <c r="N61" s="31">
        <v>461.25</v>
      </c>
      <c r="O61" s="42">
        <v>1703900</v>
      </c>
      <c r="P61" s="43">
        <v>5.6616643929058665E-2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159.19999999999999</v>
      </c>
      <c r="F62" s="40">
        <v>160.30000000000001</v>
      </c>
      <c r="G62" s="41">
        <v>157.20000000000002</v>
      </c>
      <c r="H62" s="41">
        <v>155.20000000000002</v>
      </c>
      <c r="I62" s="41">
        <v>152.10000000000002</v>
      </c>
      <c r="J62" s="41">
        <v>162.30000000000001</v>
      </c>
      <c r="K62" s="41">
        <v>165.40000000000003</v>
      </c>
      <c r="L62" s="41">
        <v>167.4</v>
      </c>
      <c r="M62" s="31">
        <v>163.4</v>
      </c>
      <c r="N62" s="31">
        <v>158.30000000000001</v>
      </c>
      <c r="O62" s="42">
        <v>10031300</v>
      </c>
      <c r="P62" s="43">
        <v>6.2817850483132737E-2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926.2</v>
      </c>
      <c r="F63" s="40">
        <v>928.91666666666663</v>
      </c>
      <c r="G63" s="41">
        <v>920.33333333333326</v>
      </c>
      <c r="H63" s="41">
        <v>914.46666666666658</v>
      </c>
      <c r="I63" s="41">
        <v>905.88333333333321</v>
      </c>
      <c r="J63" s="41">
        <v>934.7833333333333</v>
      </c>
      <c r="K63" s="41">
        <v>943.36666666666656</v>
      </c>
      <c r="L63" s="41">
        <v>949.23333333333335</v>
      </c>
      <c r="M63" s="31">
        <v>937.5</v>
      </c>
      <c r="N63" s="31">
        <v>923.05</v>
      </c>
      <c r="O63" s="42">
        <v>2497800</v>
      </c>
      <c r="P63" s="43">
        <v>-1.0458759210839077E-2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610</v>
      </c>
      <c r="F64" s="40">
        <v>608.98333333333323</v>
      </c>
      <c r="G64" s="41">
        <v>606.16666666666652</v>
      </c>
      <c r="H64" s="41">
        <v>602.33333333333326</v>
      </c>
      <c r="I64" s="41">
        <v>599.51666666666654</v>
      </c>
      <c r="J64" s="41">
        <v>612.81666666666649</v>
      </c>
      <c r="K64" s="41">
        <v>615.63333333333333</v>
      </c>
      <c r="L64" s="41">
        <v>619.46666666666647</v>
      </c>
      <c r="M64" s="31">
        <v>611.79999999999995</v>
      </c>
      <c r="N64" s="31">
        <v>605.15</v>
      </c>
      <c r="O64" s="42">
        <v>10725000</v>
      </c>
      <c r="P64" s="43">
        <v>-5.1304732419283502E-2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2057.0500000000002</v>
      </c>
      <c r="F65" s="40">
        <v>2081.7166666666667</v>
      </c>
      <c r="G65" s="41">
        <v>2025.4333333333334</v>
      </c>
      <c r="H65" s="41">
        <v>1993.8166666666666</v>
      </c>
      <c r="I65" s="41">
        <v>1937.5333333333333</v>
      </c>
      <c r="J65" s="41">
        <v>2113.3333333333335</v>
      </c>
      <c r="K65" s="41">
        <v>2169.6166666666672</v>
      </c>
      <c r="L65" s="41">
        <v>2201.2333333333336</v>
      </c>
      <c r="M65" s="31">
        <v>2138</v>
      </c>
      <c r="N65" s="31">
        <v>2050.1</v>
      </c>
      <c r="O65" s="42">
        <v>479250</v>
      </c>
      <c r="P65" s="43">
        <v>1.751592356687898E-2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2354.5</v>
      </c>
      <c r="F66" s="40">
        <v>2350.65</v>
      </c>
      <c r="G66" s="41">
        <v>2318.8500000000004</v>
      </c>
      <c r="H66" s="41">
        <v>2283.2000000000003</v>
      </c>
      <c r="I66" s="41">
        <v>2251.4000000000005</v>
      </c>
      <c r="J66" s="41">
        <v>2386.3000000000002</v>
      </c>
      <c r="K66" s="41">
        <v>2418.1000000000004</v>
      </c>
      <c r="L66" s="41">
        <v>2453.75</v>
      </c>
      <c r="M66" s="31">
        <v>2382.4499999999998</v>
      </c>
      <c r="N66" s="31">
        <v>2315</v>
      </c>
      <c r="O66" s="42">
        <v>3265250</v>
      </c>
      <c r="P66" s="43">
        <v>5.9303758471965498E-3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44525</v>
      </c>
      <c r="E67" s="40">
        <v>298.45</v>
      </c>
      <c r="F67" s="40">
        <v>301.06666666666666</v>
      </c>
      <c r="G67" s="41">
        <v>293.63333333333333</v>
      </c>
      <c r="H67" s="41">
        <v>288.81666666666666</v>
      </c>
      <c r="I67" s="41">
        <v>281.38333333333333</v>
      </c>
      <c r="J67" s="41">
        <v>305.88333333333333</v>
      </c>
      <c r="K67" s="41">
        <v>313.31666666666661</v>
      </c>
      <c r="L67" s="41">
        <v>318.13333333333333</v>
      </c>
      <c r="M67" s="31">
        <v>308.5</v>
      </c>
      <c r="N67" s="31">
        <v>296.25</v>
      </c>
      <c r="O67" s="42">
        <v>14738400</v>
      </c>
      <c r="P67" s="43">
        <v>-2.0246067590717958E-3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4862.75</v>
      </c>
      <c r="F68" s="40">
        <v>4879.666666666667</v>
      </c>
      <c r="G68" s="41">
        <v>4834.0833333333339</v>
      </c>
      <c r="H68" s="41">
        <v>4805.416666666667</v>
      </c>
      <c r="I68" s="41">
        <v>4759.8333333333339</v>
      </c>
      <c r="J68" s="41">
        <v>4908.3333333333339</v>
      </c>
      <c r="K68" s="41">
        <v>4953.9166666666679</v>
      </c>
      <c r="L68" s="41">
        <v>4982.5833333333339</v>
      </c>
      <c r="M68" s="31">
        <v>4925.25</v>
      </c>
      <c r="N68" s="31">
        <v>4851</v>
      </c>
      <c r="O68" s="42">
        <v>2239800</v>
      </c>
      <c r="P68" s="43">
        <v>3.2249395323837677E-3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5497.15</v>
      </c>
      <c r="F69" s="40">
        <v>5502.4000000000005</v>
      </c>
      <c r="G69" s="41">
        <v>5388.5000000000009</v>
      </c>
      <c r="H69" s="41">
        <v>5279.85</v>
      </c>
      <c r="I69" s="41">
        <v>5165.9500000000007</v>
      </c>
      <c r="J69" s="41">
        <v>5611.0500000000011</v>
      </c>
      <c r="K69" s="41">
        <v>5724.9500000000007</v>
      </c>
      <c r="L69" s="41">
        <v>5833.6000000000013</v>
      </c>
      <c r="M69" s="31">
        <v>5616.3</v>
      </c>
      <c r="N69" s="31">
        <v>5393.75</v>
      </c>
      <c r="O69" s="42">
        <v>552000</v>
      </c>
      <c r="P69" s="43">
        <v>5.0928129462160875E-2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423.9</v>
      </c>
      <c r="F70" s="40">
        <v>426.0333333333333</v>
      </c>
      <c r="G70" s="41">
        <v>419.66666666666663</v>
      </c>
      <c r="H70" s="41">
        <v>415.43333333333334</v>
      </c>
      <c r="I70" s="41">
        <v>409.06666666666666</v>
      </c>
      <c r="J70" s="41">
        <v>430.26666666666659</v>
      </c>
      <c r="K70" s="41">
        <v>436.63333333333327</v>
      </c>
      <c r="L70" s="41">
        <v>440.86666666666656</v>
      </c>
      <c r="M70" s="31">
        <v>432.4</v>
      </c>
      <c r="N70" s="31">
        <v>421.8</v>
      </c>
      <c r="O70" s="42">
        <v>34889250</v>
      </c>
      <c r="P70" s="43">
        <v>-1.4540709325628001E-2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4823.75</v>
      </c>
      <c r="F71" s="40">
        <v>4848.8666666666668</v>
      </c>
      <c r="G71" s="41">
        <v>4784.4833333333336</v>
      </c>
      <c r="H71" s="41">
        <v>4745.2166666666672</v>
      </c>
      <c r="I71" s="41">
        <v>4680.8333333333339</v>
      </c>
      <c r="J71" s="41">
        <v>4888.1333333333332</v>
      </c>
      <c r="K71" s="41">
        <v>4952.5166666666664</v>
      </c>
      <c r="L71" s="41">
        <v>4991.7833333333328</v>
      </c>
      <c r="M71" s="31">
        <v>4913.25</v>
      </c>
      <c r="N71" s="31">
        <v>4809.6000000000004</v>
      </c>
      <c r="O71" s="42">
        <v>2532875</v>
      </c>
      <c r="P71" s="43">
        <v>-1.9209930056152103E-3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2720.15</v>
      </c>
      <c r="F72" s="40">
        <v>2711.0499999999997</v>
      </c>
      <c r="G72" s="41">
        <v>2670.0999999999995</v>
      </c>
      <c r="H72" s="41">
        <v>2620.0499999999997</v>
      </c>
      <c r="I72" s="41">
        <v>2579.0999999999995</v>
      </c>
      <c r="J72" s="41">
        <v>2761.0999999999995</v>
      </c>
      <c r="K72" s="41">
        <v>2802.0499999999993</v>
      </c>
      <c r="L72" s="41">
        <v>2852.0999999999995</v>
      </c>
      <c r="M72" s="31">
        <v>2752</v>
      </c>
      <c r="N72" s="31">
        <v>2661</v>
      </c>
      <c r="O72" s="42">
        <v>4216100</v>
      </c>
      <c r="P72" s="43">
        <v>9.5987626239650625E-2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1635.5</v>
      </c>
      <c r="F73" s="40">
        <v>1633.4666666666665</v>
      </c>
      <c r="G73" s="41">
        <v>1602.0333333333328</v>
      </c>
      <c r="H73" s="41">
        <v>1568.5666666666664</v>
      </c>
      <c r="I73" s="41">
        <v>1537.1333333333328</v>
      </c>
      <c r="J73" s="41">
        <v>1666.9333333333329</v>
      </c>
      <c r="K73" s="41">
        <v>1698.3666666666668</v>
      </c>
      <c r="L73" s="41">
        <v>1731.833333333333</v>
      </c>
      <c r="M73" s="31">
        <v>1664.9</v>
      </c>
      <c r="N73" s="31">
        <v>1600</v>
      </c>
      <c r="O73" s="42">
        <v>8101500</v>
      </c>
      <c r="P73" s="43">
        <v>-4.5118630882924934E-2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180.95</v>
      </c>
      <c r="F74" s="40">
        <v>181.68333333333331</v>
      </c>
      <c r="G74" s="41">
        <v>179.26666666666662</v>
      </c>
      <c r="H74" s="41">
        <v>177.58333333333331</v>
      </c>
      <c r="I74" s="41">
        <v>175.16666666666663</v>
      </c>
      <c r="J74" s="41">
        <v>183.36666666666662</v>
      </c>
      <c r="K74" s="41">
        <v>185.7833333333333</v>
      </c>
      <c r="L74" s="41">
        <v>187.46666666666661</v>
      </c>
      <c r="M74" s="31">
        <v>184.1</v>
      </c>
      <c r="N74" s="31">
        <v>180</v>
      </c>
      <c r="O74" s="42">
        <v>29786400</v>
      </c>
      <c r="P74" s="43">
        <v>3.5172832019405701E-3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97.5</v>
      </c>
      <c r="F75" s="40">
        <v>98.149999999999991</v>
      </c>
      <c r="G75" s="41">
        <v>96.449999999999989</v>
      </c>
      <c r="H75" s="41">
        <v>95.399999999999991</v>
      </c>
      <c r="I75" s="41">
        <v>93.699999999999989</v>
      </c>
      <c r="J75" s="41">
        <v>99.199999999999989</v>
      </c>
      <c r="K75" s="41">
        <v>100.9</v>
      </c>
      <c r="L75" s="41">
        <v>101.94999999999999</v>
      </c>
      <c r="M75" s="31">
        <v>99.85</v>
      </c>
      <c r="N75" s="31">
        <v>97.1</v>
      </c>
      <c r="O75" s="42">
        <v>111790000</v>
      </c>
      <c r="P75" s="43">
        <v>2.2407170294494239E-2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44525</v>
      </c>
      <c r="E76" s="40">
        <v>174.8</v>
      </c>
      <c r="F76" s="40">
        <v>173.45000000000002</v>
      </c>
      <c r="G76" s="41">
        <v>169.00000000000003</v>
      </c>
      <c r="H76" s="41">
        <v>163.20000000000002</v>
      </c>
      <c r="I76" s="41">
        <v>158.75000000000003</v>
      </c>
      <c r="J76" s="41">
        <v>179.25000000000003</v>
      </c>
      <c r="K76" s="41">
        <v>183.70000000000002</v>
      </c>
      <c r="L76" s="41">
        <v>189.50000000000003</v>
      </c>
      <c r="M76" s="31">
        <v>177.9</v>
      </c>
      <c r="N76" s="31">
        <v>167.65</v>
      </c>
      <c r="O76" s="42">
        <v>7129200</v>
      </c>
      <c r="P76" s="43">
        <v>9.8117741289547464E-2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145.55000000000001</v>
      </c>
      <c r="F77" s="40">
        <v>146.1</v>
      </c>
      <c r="G77" s="41">
        <v>143.44999999999999</v>
      </c>
      <c r="H77" s="41">
        <v>141.35</v>
      </c>
      <c r="I77" s="41">
        <v>138.69999999999999</v>
      </c>
      <c r="J77" s="41">
        <v>148.19999999999999</v>
      </c>
      <c r="K77" s="41">
        <v>150.85000000000002</v>
      </c>
      <c r="L77" s="41">
        <v>152.94999999999999</v>
      </c>
      <c r="M77" s="31">
        <v>148.75</v>
      </c>
      <c r="N77" s="31">
        <v>144</v>
      </c>
      <c r="O77" s="42">
        <v>55058600</v>
      </c>
      <c r="P77" s="43">
        <v>4.5631608235948799E-3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518.35</v>
      </c>
      <c r="F78" s="40">
        <v>526</v>
      </c>
      <c r="G78" s="41">
        <v>508.1</v>
      </c>
      <c r="H78" s="41">
        <v>497.85</v>
      </c>
      <c r="I78" s="41">
        <v>479.95000000000005</v>
      </c>
      <c r="J78" s="41">
        <v>536.25</v>
      </c>
      <c r="K78" s="41">
        <v>554.15000000000009</v>
      </c>
      <c r="L78" s="41">
        <v>564.4</v>
      </c>
      <c r="M78" s="31">
        <v>543.9</v>
      </c>
      <c r="N78" s="31">
        <v>515.75</v>
      </c>
      <c r="O78" s="42">
        <v>10105050</v>
      </c>
      <c r="P78" s="43">
        <v>9.4271481942714813E-2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40.85</v>
      </c>
      <c r="F79" s="40">
        <v>41.033333333333339</v>
      </c>
      <c r="G79" s="41">
        <v>40.366666666666674</v>
      </c>
      <c r="H79" s="41">
        <v>39.883333333333333</v>
      </c>
      <c r="I79" s="41">
        <v>39.216666666666669</v>
      </c>
      <c r="J79" s="41">
        <v>41.51666666666668</v>
      </c>
      <c r="K79" s="41">
        <v>42.183333333333351</v>
      </c>
      <c r="L79" s="41">
        <v>42.666666666666686</v>
      </c>
      <c r="M79" s="31">
        <v>41.7</v>
      </c>
      <c r="N79" s="31">
        <v>40.549999999999997</v>
      </c>
      <c r="O79" s="42">
        <v>131107500</v>
      </c>
      <c r="P79" s="43">
        <v>-1.2540247415692256E-2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936.2</v>
      </c>
      <c r="F80" s="40">
        <v>935.88333333333333</v>
      </c>
      <c r="G80" s="41">
        <v>924.66666666666663</v>
      </c>
      <c r="H80" s="41">
        <v>913.13333333333333</v>
      </c>
      <c r="I80" s="41">
        <v>901.91666666666663</v>
      </c>
      <c r="J80" s="41">
        <v>947.41666666666663</v>
      </c>
      <c r="K80" s="41">
        <v>958.63333333333333</v>
      </c>
      <c r="L80" s="41">
        <v>970.16666666666663</v>
      </c>
      <c r="M80" s="31">
        <v>947.1</v>
      </c>
      <c r="N80" s="31">
        <v>924.35</v>
      </c>
      <c r="O80" s="42">
        <v>5228000</v>
      </c>
      <c r="P80" s="43">
        <v>1.8204464884545367E-3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2321.75</v>
      </c>
      <c r="F81" s="40">
        <v>2329.85</v>
      </c>
      <c r="G81" s="41">
        <v>2293.7999999999997</v>
      </c>
      <c r="H81" s="41">
        <v>2265.85</v>
      </c>
      <c r="I81" s="41">
        <v>2229.7999999999997</v>
      </c>
      <c r="J81" s="41">
        <v>2357.7999999999997</v>
      </c>
      <c r="K81" s="41">
        <v>2393.85</v>
      </c>
      <c r="L81" s="41">
        <v>2421.7999999999997</v>
      </c>
      <c r="M81" s="31">
        <v>2365.9</v>
      </c>
      <c r="N81" s="31">
        <v>2301.9</v>
      </c>
      <c r="O81" s="42">
        <v>2321475</v>
      </c>
      <c r="P81" s="43">
        <v>-2.0955574182732607E-3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298.05</v>
      </c>
      <c r="F82" s="40">
        <v>300.68333333333334</v>
      </c>
      <c r="G82" s="41">
        <v>293.36666666666667</v>
      </c>
      <c r="H82" s="41">
        <v>288.68333333333334</v>
      </c>
      <c r="I82" s="41">
        <v>281.36666666666667</v>
      </c>
      <c r="J82" s="41">
        <v>305.36666666666667</v>
      </c>
      <c r="K82" s="41">
        <v>312.68333333333339</v>
      </c>
      <c r="L82" s="41">
        <v>317.36666666666667</v>
      </c>
      <c r="M82" s="31">
        <v>308</v>
      </c>
      <c r="N82" s="31">
        <v>296</v>
      </c>
      <c r="O82" s="42">
        <v>14805600</v>
      </c>
      <c r="P82" s="43">
        <v>6.3341867972837584E-2</v>
      </c>
    </row>
    <row r="83" spans="1:16" ht="12.75" customHeight="1">
      <c r="A83" s="31">
        <v>73</v>
      </c>
      <c r="B83" s="32" t="s">
        <v>42</v>
      </c>
      <c r="C83" s="324" t="s">
        <v>111</v>
      </c>
      <c r="D83" s="34">
        <v>44525</v>
      </c>
      <c r="E83" s="40">
        <v>1825</v>
      </c>
      <c r="F83" s="40">
        <v>1840.4333333333334</v>
      </c>
      <c r="G83" s="41">
        <v>1802.8666666666668</v>
      </c>
      <c r="H83" s="41">
        <v>1780.7333333333333</v>
      </c>
      <c r="I83" s="41">
        <v>1743.1666666666667</v>
      </c>
      <c r="J83" s="41">
        <v>1862.5666666666668</v>
      </c>
      <c r="K83" s="41">
        <v>1900.1333333333334</v>
      </c>
      <c r="L83" s="41">
        <v>1922.2666666666669</v>
      </c>
      <c r="M83" s="31">
        <v>1878</v>
      </c>
      <c r="N83" s="31">
        <v>1818.3</v>
      </c>
      <c r="O83" s="42">
        <v>10334100</v>
      </c>
      <c r="P83" s="43">
        <v>1.288659793814433E-3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317.39999999999998</v>
      </c>
      <c r="F84" s="40">
        <v>318.18333333333334</v>
      </c>
      <c r="G84" s="41">
        <v>313.7166666666667</v>
      </c>
      <c r="H84" s="41">
        <v>310.03333333333336</v>
      </c>
      <c r="I84" s="41">
        <v>305.56666666666672</v>
      </c>
      <c r="J84" s="41">
        <v>321.86666666666667</v>
      </c>
      <c r="K84" s="41">
        <v>326.33333333333326</v>
      </c>
      <c r="L84" s="41">
        <v>330.01666666666665</v>
      </c>
      <c r="M84" s="31">
        <v>322.64999999999998</v>
      </c>
      <c r="N84" s="31">
        <v>314.5</v>
      </c>
      <c r="O84" s="42">
        <v>1106700</v>
      </c>
      <c r="P84" s="43">
        <v>6.5466448445171854E-2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668.85</v>
      </c>
      <c r="F85" s="40">
        <v>670.88333333333333</v>
      </c>
      <c r="G85" s="41">
        <v>657.86666666666667</v>
      </c>
      <c r="H85" s="41">
        <v>646.88333333333333</v>
      </c>
      <c r="I85" s="41">
        <v>633.86666666666667</v>
      </c>
      <c r="J85" s="41">
        <v>681.86666666666667</v>
      </c>
      <c r="K85" s="41">
        <v>694.88333333333333</v>
      </c>
      <c r="L85" s="41">
        <v>705.86666666666667</v>
      </c>
      <c r="M85" s="31">
        <v>683.9</v>
      </c>
      <c r="N85" s="31">
        <v>659.9</v>
      </c>
      <c r="O85" s="42">
        <v>3156250</v>
      </c>
      <c r="P85" s="43">
        <v>-4.5007564296520426E-2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1419.75</v>
      </c>
      <c r="F86" s="40">
        <v>1424.0666666666666</v>
      </c>
      <c r="G86" s="41">
        <v>1400.1333333333332</v>
      </c>
      <c r="H86" s="41">
        <v>1380.5166666666667</v>
      </c>
      <c r="I86" s="41">
        <v>1356.5833333333333</v>
      </c>
      <c r="J86" s="41">
        <v>1443.6833333333332</v>
      </c>
      <c r="K86" s="41">
        <v>1467.6166666666666</v>
      </c>
      <c r="L86" s="41">
        <v>1487.2333333333331</v>
      </c>
      <c r="M86" s="31">
        <v>1448</v>
      </c>
      <c r="N86" s="31">
        <v>1404.45</v>
      </c>
      <c r="O86" s="42">
        <v>3080375</v>
      </c>
      <c r="P86" s="43">
        <v>8.553654743390357E-3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1398.8</v>
      </c>
      <c r="F87" s="40">
        <v>1389.0833333333333</v>
      </c>
      <c r="G87" s="41">
        <v>1373.8166666666666</v>
      </c>
      <c r="H87" s="41">
        <v>1348.8333333333333</v>
      </c>
      <c r="I87" s="41">
        <v>1333.5666666666666</v>
      </c>
      <c r="J87" s="41">
        <v>1414.0666666666666</v>
      </c>
      <c r="K87" s="41">
        <v>1429.3333333333335</v>
      </c>
      <c r="L87" s="41">
        <v>1454.3166666666666</v>
      </c>
      <c r="M87" s="31">
        <v>1404.35</v>
      </c>
      <c r="N87" s="31">
        <v>1364.1</v>
      </c>
      <c r="O87" s="42">
        <v>3127000</v>
      </c>
      <c r="P87" s="43">
        <v>-4.2266462480857581E-2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1167.0999999999999</v>
      </c>
      <c r="F88" s="40">
        <v>1169.9166666666667</v>
      </c>
      <c r="G88" s="41">
        <v>1160.8333333333335</v>
      </c>
      <c r="H88" s="41">
        <v>1154.5666666666668</v>
      </c>
      <c r="I88" s="41">
        <v>1145.4833333333336</v>
      </c>
      <c r="J88" s="41">
        <v>1176.1833333333334</v>
      </c>
      <c r="K88" s="41">
        <v>1185.2666666666669</v>
      </c>
      <c r="L88" s="41">
        <v>1191.5333333333333</v>
      </c>
      <c r="M88" s="31">
        <v>1179</v>
      </c>
      <c r="N88" s="31">
        <v>1163.6500000000001</v>
      </c>
      <c r="O88" s="42">
        <v>25696300</v>
      </c>
      <c r="P88" s="43">
        <v>3.5222786238014663E-2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2973.4</v>
      </c>
      <c r="F89" s="40">
        <v>2978.9</v>
      </c>
      <c r="G89" s="41">
        <v>2953.25</v>
      </c>
      <c r="H89" s="41">
        <v>2933.1</v>
      </c>
      <c r="I89" s="41">
        <v>2907.45</v>
      </c>
      <c r="J89" s="41">
        <v>2999.05</v>
      </c>
      <c r="K89" s="41">
        <v>3024.7000000000007</v>
      </c>
      <c r="L89" s="41">
        <v>3044.8500000000004</v>
      </c>
      <c r="M89" s="31">
        <v>3004.55</v>
      </c>
      <c r="N89" s="31">
        <v>2958.75</v>
      </c>
      <c r="O89" s="42">
        <v>11929500</v>
      </c>
      <c r="P89" s="43">
        <v>3.1463996679809092E-2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2661.4</v>
      </c>
      <c r="F90" s="40">
        <v>2669.1333333333337</v>
      </c>
      <c r="G90" s="41">
        <v>2647.2166666666672</v>
      </c>
      <c r="H90" s="41">
        <v>2633.0333333333333</v>
      </c>
      <c r="I90" s="41">
        <v>2611.1166666666668</v>
      </c>
      <c r="J90" s="41">
        <v>2683.3166666666675</v>
      </c>
      <c r="K90" s="41">
        <v>2705.2333333333345</v>
      </c>
      <c r="L90" s="41">
        <v>2719.4166666666679</v>
      </c>
      <c r="M90" s="31">
        <v>2691.05</v>
      </c>
      <c r="N90" s="31">
        <v>2654.95</v>
      </c>
      <c r="O90" s="42">
        <v>3638000</v>
      </c>
      <c r="P90" s="43">
        <v>-1.0821686878024907E-2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1551.1</v>
      </c>
      <c r="F91" s="40">
        <v>1553.0333333333335</v>
      </c>
      <c r="G91" s="41">
        <v>1544.0666666666671</v>
      </c>
      <c r="H91" s="41">
        <v>1537.0333333333335</v>
      </c>
      <c r="I91" s="41">
        <v>1528.0666666666671</v>
      </c>
      <c r="J91" s="41">
        <v>1560.0666666666671</v>
      </c>
      <c r="K91" s="41">
        <v>1569.0333333333338</v>
      </c>
      <c r="L91" s="41">
        <v>1576.0666666666671</v>
      </c>
      <c r="M91" s="31">
        <v>1562</v>
      </c>
      <c r="N91" s="31">
        <v>1546</v>
      </c>
      <c r="O91" s="42">
        <v>37646400</v>
      </c>
      <c r="P91" s="43">
        <v>1.0914354074052194E-2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713.55</v>
      </c>
      <c r="F92" s="40">
        <v>714.9666666666667</v>
      </c>
      <c r="G92" s="41">
        <v>710.18333333333339</v>
      </c>
      <c r="H92" s="41">
        <v>706.81666666666672</v>
      </c>
      <c r="I92" s="41">
        <v>702.03333333333342</v>
      </c>
      <c r="J92" s="41">
        <v>718.33333333333337</v>
      </c>
      <c r="K92" s="41">
        <v>723.11666666666667</v>
      </c>
      <c r="L92" s="41">
        <v>726.48333333333335</v>
      </c>
      <c r="M92" s="31">
        <v>719.75</v>
      </c>
      <c r="N92" s="31">
        <v>711.6</v>
      </c>
      <c r="O92" s="42">
        <v>16871800</v>
      </c>
      <c r="P92" s="43">
        <v>-7.0563863533372176E-3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2757.6</v>
      </c>
      <c r="F93" s="40">
        <v>2751.1166666666663</v>
      </c>
      <c r="G93" s="41">
        <v>2712.2833333333328</v>
      </c>
      <c r="H93" s="41">
        <v>2666.9666666666667</v>
      </c>
      <c r="I93" s="41">
        <v>2628.1333333333332</v>
      </c>
      <c r="J93" s="41">
        <v>2796.4333333333325</v>
      </c>
      <c r="K93" s="41">
        <v>2835.2666666666655</v>
      </c>
      <c r="L93" s="41">
        <v>2880.5833333333321</v>
      </c>
      <c r="M93" s="31">
        <v>2789.95</v>
      </c>
      <c r="N93" s="31">
        <v>2705.8</v>
      </c>
      <c r="O93" s="42">
        <v>4500000</v>
      </c>
      <c r="P93" s="43">
        <v>-7.5899457861015276E-2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446.4</v>
      </c>
      <c r="F94" s="40">
        <v>450.75</v>
      </c>
      <c r="G94" s="41">
        <v>440.35</v>
      </c>
      <c r="H94" s="41">
        <v>434.3</v>
      </c>
      <c r="I94" s="41">
        <v>423.90000000000003</v>
      </c>
      <c r="J94" s="41">
        <v>456.8</v>
      </c>
      <c r="K94" s="41">
        <v>467.2</v>
      </c>
      <c r="L94" s="41">
        <v>473.25</v>
      </c>
      <c r="M94" s="31">
        <v>461.15</v>
      </c>
      <c r="N94" s="31">
        <v>444.7</v>
      </c>
      <c r="O94" s="42">
        <v>26802975</v>
      </c>
      <c r="P94" s="43">
        <v>5.4650818493295547E-2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338.45</v>
      </c>
      <c r="F95" s="40">
        <v>342.7833333333333</v>
      </c>
      <c r="G95" s="41">
        <v>333.06666666666661</v>
      </c>
      <c r="H95" s="41">
        <v>327.68333333333328</v>
      </c>
      <c r="I95" s="41">
        <v>317.96666666666658</v>
      </c>
      <c r="J95" s="41">
        <v>348.16666666666663</v>
      </c>
      <c r="K95" s="41">
        <v>357.88333333333333</v>
      </c>
      <c r="L95" s="41">
        <v>363.26666666666665</v>
      </c>
      <c r="M95" s="31">
        <v>352.5</v>
      </c>
      <c r="N95" s="31">
        <v>337.4</v>
      </c>
      <c r="O95" s="42">
        <v>15719400</v>
      </c>
      <c r="P95" s="43">
        <v>-6.865774116031583E-4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2407.1</v>
      </c>
      <c r="F96" s="40">
        <v>2414</v>
      </c>
      <c r="G96" s="41">
        <v>2394.5</v>
      </c>
      <c r="H96" s="41">
        <v>2381.9</v>
      </c>
      <c r="I96" s="41">
        <v>2362.4</v>
      </c>
      <c r="J96" s="41">
        <v>2426.6</v>
      </c>
      <c r="K96" s="41">
        <v>2446.1</v>
      </c>
      <c r="L96" s="41">
        <v>2458.6999999999998</v>
      </c>
      <c r="M96" s="31">
        <v>2433.5</v>
      </c>
      <c r="N96" s="31">
        <v>2401.4</v>
      </c>
      <c r="O96" s="42">
        <v>10356900</v>
      </c>
      <c r="P96" s="43">
        <v>-7.8457293941832391E-3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223.1</v>
      </c>
      <c r="F97" s="40">
        <v>224.61666666666665</v>
      </c>
      <c r="G97" s="41">
        <v>220.0333333333333</v>
      </c>
      <c r="H97" s="41">
        <v>216.96666666666667</v>
      </c>
      <c r="I97" s="41">
        <v>212.38333333333333</v>
      </c>
      <c r="J97" s="41">
        <v>227.68333333333328</v>
      </c>
      <c r="K97" s="41">
        <v>232.26666666666659</v>
      </c>
      <c r="L97" s="41">
        <v>235.33333333333326</v>
      </c>
      <c r="M97" s="31">
        <v>229.2</v>
      </c>
      <c r="N97" s="31">
        <v>221.55</v>
      </c>
      <c r="O97" s="42">
        <v>38037000</v>
      </c>
      <c r="P97" s="43">
        <v>-1.096243753022731E-2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766.3</v>
      </c>
      <c r="F98" s="40">
        <v>769.33333333333337</v>
      </c>
      <c r="G98" s="41">
        <v>761.2166666666667</v>
      </c>
      <c r="H98" s="41">
        <v>756.13333333333333</v>
      </c>
      <c r="I98" s="41">
        <v>748.01666666666665</v>
      </c>
      <c r="J98" s="41">
        <v>774.41666666666674</v>
      </c>
      <c r="K98" s="41">
        <v>782.5333333333333</v>
      </c>
      <c r="L98" s="41">
        <v>787.61666666666679</v>
      </c>
      <c r="M98" s="31">
        <v>777.45</v>
      </c>
      <c r="N98" s="31">
        <v>764.25</v>
      </c>
      <c r="O98" s="42">
        <v>94360750</v>
      </c>
      <c r="P98" s="43">
        <v>1.5883824552573533E-2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1522.6</v>
      </c>
      <c r="F99" s="40">
        <v>1530.0666666666668</v>
      </c>
      <c r="G99" s="41">
        <v>1512.1833333333336</v>
      </c>
      <c r="H99" s="41">
        <v>1501.7666666666669</v>
      </c>
      <c r="I99" s="41">
        <v>1483.8833333333337</v>
      </c>
      <c r="J99" s="41">
        <v>1540.4833333333336</v>
      </c>
      <c r="K99" s="41">
        <v>1558.3666666666668</v>
      </c>
      <c r="L99" s="41">
        <v>1568.7833333333335</v>
      </c>
      <c r="M99" s="31">
        <v>1547.95</v>
      </c>
      <c r="N99" s="31">
        <v>1519.65</v>
      </c>
      <c r="O99" s="42">
        <v>2735725</v>
      </c>
      <c r="P99" s="43">
        <v>1.4659520807061791E-2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653.79999999999995</v>
      </c>
      <c r="F100" s="40">
        <v>656.44999999999993</v>
      </c>
      <c r="G100" s="41">
        <v>647.99999999999989</v>
      </c>
      <c r="H100" s="41">
        <v>642.19999999999993</v>
      </c>
      <c r="I100" s="41">
        <v>633.74999999999989</v>
      </c>
      <c r="J100" s="41">
        <v>662.24999999999989</v>
      </c>
      <c r="K100" s="41">
        <v>670.69999999999993</v>
      </c>
      <c r="L100" s="41">
        <v>676.49999999999989</v>
      </c>
      <c r="M100" s="31">
        <v>664.9</v>
      </c>
      <c r="N100" s="31">
        <v>650.65</v>
      </c>
      <c r="O100" s="42">
        <v>3919500</v>
      </c>
      <c r="P100" s="43">
        <v>-3.3117483811285847E-2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</v>
      </c>
      <c r="F101" s="40">
        <v>10.083333333333334</v>
      </c>
      <c r="G101" s="41">
        <v>9.8166666666666682</v>
      </c>
      <c r="H101" s="41">
        <v>9.6333333333333346</v>
      </c>
      <c r="I101" s="41">
        <v>9.3666666666666689</v>
      </c>
      <c r="J101" s="41">
        <v>10.266666666666667</v>
      </c>
      <c r="K101" s="41">
        <v>10.533333333333333</v>
      </c>
      <c r="L101" s="41">
        <v>10.716666666666667</v>
      </c>
      <c r="M101" s="31">
        <v>10.35</v>
      </c>
      <c r="N101" s="31">
        <v>9.9</v>
      </c>
      <c r="O101" s="42">
        <v>969920000</v>
      </c>
      <c r="P101" s="43">
        <v>6.9218303881472334E-2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50.25</v>
      </c>
      <c r="F102" s="40">
        <v>50.533333333333331</v>
      </c>
      <c r="G102" s="41">
        <v>49.766666666666666</v>
      </c>
      <c r="H102" s="41">
        <v>49.283333333333331</v>
      </c>
      <c r="I102" s="41">
        <v>48.516666666666666</v>
      </c>
      <c r="J102" s="41">
        <v>51.016666666666666</v>
      </c>
      <c r="K102" s="41">
        <v>51.783333333333331</v>
      </c>
      <c r="L102" s="41">
        <v>52.266666666666666</v>
      </c>
      <c r="M102" s="31">
        <v>51.3</v>
      </c>
      <c r="N102" s="31">
        <v>50.05</v>
      </c>
      <c r="O102" s="42">
        <v>175792500</v>
      </c>
      <c r="P102" s="43">
        <v>8.0272901487792488E-3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44525</v>
      </c>
      <c r="E103" s="40">
        <v>809.35</v>
      </c>
      <c r="F103" s="40">
        <v>812.41666666666663</v>
      </c>
      <c r="G103" s="41">
        <v>802.0333333333333</v>
      </c>
      <c r="H103" s="41">
        <v>794.7166666666667</v>
      </c>
      <c r="I103" s="41">
        <v>784.33333333333337</v>
      </c>
      <c r="J103" s="41">
        <v>819.73333333333323</v>
      </c>
      <c r="K103" s="41">
        <v>830.11666666666667</v>
      </c>
      <c r="L103" s="41">
        <v>837.43333333333317</v>
      </c>
      <c r="M103" s="31">
        <v>822.8</v>
      </c>
      <c r="N103" s="31">
        <v>805.1</v>
      </c>
      <c r="O103" s="42">
        <v>14843750</v>
      </c>
      <c r="P103" s="43">
        <v>6.0149101999322262E-3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502.3</v>
      </c>
      <c r="F104" s="40">
        <v>503.73333333333335</v>
      </c>
      <c r="G104" s="41">
        <v>499.41666666666669</v>
      </c>
      <c r="H104" s="41">
        <v>496.53333333333336</v>
      </c>
      <c r="I104" s="41">
        <v>492.2166666666667</v>
      </c>
      <c r="J104" s="41">
        <v>506.61666666666667</v>
      </c>
      <c r="K104" s="41">
        <v>510.93333333333328</v>
      </c>
      <c r="L104" s="41">
        <v>513.81666666666661</v>
      </c>
      <c r="M104" s="31">
        <v>508.05</v>
      </c>
      <c r="N104" s="31">
        <v>500.85</v>
      </c>
      <c r="O104" s="42">
        <v>15493500</v>
      </c>
      <c r="P104" s="43">
        <v>-3.848451233040362E-2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217.8</v>
      </c>
      <c r="F105" s="40">
        <v>219.93333333333331</v>
      </c>
      <c r="G105" s="41">
        <v>215.06666666666661</v>
      </c>
      <c r="H105" s="41">
        <v>212.33333333333329</v>
      </c>
      <c r="I105" s="41">
        <v>207.46666666666658</v>
      </c>
      <c r="J105" s="41">
        <v>222.66666666666663</v>
      </c>
      <c r="K105" s="41">
        <v>227.53333333333336</v>
      </c>
      <c r="L105" s="41">
        <v>230.26666666666665</v>
      </c>
      <c r="M105" s="31">
        <v>224.8</v>
      </c>
      <c r="N105" s="31">
        <v>217.2</v>
      </c>
      <c r="O105" s="42">
        <v>18794806</v>
      </c>
      <c r="P105" s="43">
        <v>0.10918585331117968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44525</v>
      </c>
      <c r="E106" s="40">
        <v>202.35</v>
      </c>
      <c r="F106" s="40">
        <v>203.96666666666667</v>
      </c>
      <c r="G106" s="41">
        <v>199.38333333333333</v>
      </c>
      <c r="H106" s="41">
        <v>196.41666666666666</v>
      </c>
      <c r="I106" s="41">
        <v>191.83333333333331</v>
      </c>
      <c r="J106" s="41">
        <v>206.93333333333334</v>
      </c>
      <c r="K106" s="41">
        <v>211.51666666666665</v>
      </c>
      <c r="L106" s="41">
        <v>214.48333333333335</v>
      </c>
      <c r="M106" s="31">
        <v>208.55</v>
      </c>
      <c r="N106" s="31">
        <v>201</v>
      </c>
      <c r="O106" s="42">
        <v>12826700</v>
      </c>
      <c r="P106" s="43">
        <v>-3.3224043715846995E-2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7767.75</v>
      </c>
      <c r="F107" s="40">
        <v>7756.45</v>
      </c>
      <c r="G107" s="41">
        <v>7627.95</v>
      </c>
      <c r="H107" s="41">
        <v>7488.15</v>
      </c>
      <c r="I107" s="41">
        <v>7359.65</v>
      </c>
      <c r="J107" s="41">
        <v>7896.25</v>
      </c>
      <c r="K107" s="41">
        <v>8024.75</v>
      </c>
      <c r="L107" s="41">
        <v>8164.55</v>
      </c>
      <c r="M107" s="31">
        <v>7884.95</v>
      </c>
      <c r="N107" s="31">
        <v>7616.65</v>
      </c>
      <c r="O107" s="42">
        <v>253800</v>
      </c>
      <c r="P107" s="43">
        <v>-4.1631265930331354E-2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2370.65</v>
      </c>
      <c r="F108" s="40">
        <v>2364.15</v>
      </c>
      <c r="G108" s="41">
        <v>2339.5</v>
      </c>
      <c r="H108" s="41">
        <v>2308.35</v>
      </c>
      <c r="I108" s="41">
        <v>2283.6999999999998</v>
      </c>
      <c r="J108" s="41">
        <v>2395.3000000000002</v>
      </c>
      <c r="K108" s="41">
        <v>2419.9500000000007</v>
      </c>
      <c r="L108" s="41">
        <v>2451.1000000000004</v>
      </c>
      <c r="M108" s="31">
        <v>2388.8000000000002</v>
      </c>
      <c r="N108" s="31">
        <v>2333</v>
      </c>
      <c r="O108" s="42">
        <v>4038000</v>
      </c>
      <c r="P108" s="43">
        <v>3.2670545361549772E-2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1022.25</v>
      </c>
      <c r="F109" s="40">
        <v>1030.5833333333333</v>
      </c>
      <c r="G109" s="41">
        <v>1011.6666666666665</v>
      </c>
      <c r="H109" s="41">
        <v>1001.0833333333333</v>
      </c>
      <c r="I109" s="41">
        <v>982.16666666666652</v>
      </c>
      <c r="J109" s="41">
        <v>1041.1666666666665</v>
      </c>
      <c r="K109" s="41">
        <v>1060.083333333333</v>
      </c>
      <c r="L109" s="41">
        <v>1070.6666666666665</v>
      </c>
      <c r="M109" s="31">
        <v>1049.5</v>
      </c>
      <c r="N109" s="31">
        <v>1020</v>
      </c>
      <c r="O109" s="42">
        <v>21258000</v>
      </c>
      <c r="P109" s="43">
        <v>-4.9290137759615792E-3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297.45</v>
      </c>
      <c r="F110" s="40">
        <v>295.75</v>
      </c>
      <c r="G110" s="41">
        <v>292</v>
      </c>
      <c r="H110" s="41">
        <v>286.55</v>
      </c>
      <c r="I110" s="41">
        <v>282.8</v>
      </c>
      <c r="J110" s="41">
        <v>301.2</v>
      </c>
      <c r="K110" s="41">
        <v>304.95</v>
      </c>
      <c r="L110" s="41">
        <v>310.39999999999998</v>
      </c>
      <c r="M110" s="31">
        <v>299.5</v>
      </c>
      <c r="N110" s="31">
        <v>290.3</v>
      </c>
      <c r="O110" s="42">
        <v>15677200</v>
      </c>
      <c r="P110" s="43">
        <v>4.4784474715431982E-2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1791.2</v>
      </c>
      <c r="F111" s="40">
        <v>1792.3999999999999</v>
      </c>
      <c r="G111" s="41">
        <v>1776.3499999999997</v>
      </c>
      <c r="H111" s="41">
        <v>1761.4999999999998</v>
      </c>
      <c r="I111" s="41">
        <v>1745.4499999999996</v>
      </c>
      <c r="J111" s="41">
        <v>1807.2499999999998</v>
      </c>
      <c r="K111" s="41">
        <v>1823.3</v>
      </c>
      <c r="L111" s="41">
        <v>1838.1499999999999</v>
      </c>
      <c r="M111" s="31">
        <v>1808.45</v>
      </c>
      <c r="N111" s="31">
        <v>1777.55</v>
      </c>
      <c r="O111" s="42">
        <v>41066100</v>
      </c>
      <c r="P111" s="43">
        <v>4.1607377928610016E-2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131.05000000000001</v>
      </c>
      <c r="F112" s="40">
        <v>131.76666666666668</v>
      </c>
      <c r="G112" s="41">
        <v>130.08333333333337</v>
      </c>
      <c r="H112" s="41">
        <v>129.1166666666667</v>
      </c>
      <c r="I112" s="41">
        <v>127.43333333333339</v>
      </c>
      <c r="J112" s="41">
        <v>132.73333333333335</v>
      </c>
      <c r="K112" s="41">
        <v>134.41666666666669</v>
      </c>
      <c r="L112" s="41">
        <v>135.38333333333333</v>
      </c>
      <c r="M112" s="31">
        <v>133.44999999999999</v>
      </c>
      <c r="N112" s="31">
        <v>130.80000000000001</v>
      </c>
      <c r="O112" s="42">
        <v>34352500</v>
      </c>
      <c r="P112" s="43">
        <v>-2.0570793180133433E-2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2112.9499999999998</v>
      </c>
      <c r="F113" s="40">
        <v>2118.3333333333335</v>
      </c>
      <c r="G113" s="41">
        <v>2071.4666666666672</v>
      </c>
      <c r="H113" s="41">
        <v>2029.9833333333336</v>
      </c>
      <c r="I113" s="41">
        <v>1983.1166666666672</v>
      </c>
      <c r="J113" s="41">
        <v>2159.8166666666671</v>
      </c>
      <c r="K113" s="41">
        <v>2206.6833333333329</v>
      </c>
      <c r="L113" s="41">
        <v>2248.166666666667</v>
      </c>
      <c r="M113" s="31">
        <v>2165.1999999999998</v>
      </c>
      <c r="N113" s="31">
        <v>2076.85</v>
      </c>
      <c r="O113" s="42">
        <v>2723625</v>
      </c>
      <c r="P113" s="43">
        <v>6.7177995239354665E-2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921.35</v>
      </c>
      <c r="F114" s="40">
        <v>919.21666666666658</v>
      </c>
      <c r="G114" s="41">
        <v>909.43333333333317</v>
      </c>
      <c r="H114" s="41">
        <v>897.51666666666654</v>
      </c>
      <c r="I114" s="41">
        <v>887.73333333333312</v>
      </c>
      <c r="J114" s="41">
        <v>931.13333333333321</v>
      </c>
      <c r="K114" s="41">
        <v>940.91666666666674</v>
      </c>
      <c r="L114" s="41">
        <v>952.83333333333326</v>
      </c>
      <c r="M114" s="31">
        <v>929</v>
      </c>
      <c r="N114" s="31">
        <v>907.3</v>
      </c>
      <c r="O114" s="42">
        <v>13673375</v>
      </c>
      <c r="P114" s="43">
        <v>-0.11974925161747192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235.6</v>
      </c>
      <c r="F115" s="40">
        <v>236.78333333333333</v>
      </c>
      <c r="G115" s="41">
        <v>233.91666666666666</v>
      </c>
      <c r="H115" s="41">
        <v>232.23333333333332</v>
      </c>
      <c r="I115" s="41">
        <v>229.36666666666665</v>
      </c>
      <c r="J115" s="41">
        <v>238.46666666666667</v>
      </c>
      <c r="K115" s="41">
        <v>241.33333333333334</v>
      </c>
      <c r="L115" s="41">
        <v>243.01666666666668</v>
      </c>
      <c r="M115" s="31">
        <v>239.65</v>
      </c>
      <c r="N115" s="31">
        <v>235.1</v>
      </c>
      <c r="O115" s="42">
        <v>248569600</v>
      </c>
      <c r="P115" s="43">
        <v>-3.2464616134785899E-3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385</v>
      </c>
      <c r="F116" s="40">
        <v>387.34999999999997</v>
      </c>
      <c r="G116" s="41">
        <v>381.09999999999991</v>
      </c>
      <c r="H116" s="41">
        <v>377.19999999999993</v>
      </c>
      <c r="I116" s="41">
        <v>370.94999999999987</v>
      </c>
      <c r="J116" s="41">
        <v>391.24999999999994</v>
      </c>
      <c r="K116" s="41">
        <v>397.50000000000006</v>
      </c>
      <c r="L116" s="41">
        <v>401.4</v>
      </c>
      <c r="M116" s="31">
        <v>393.6</v>
      </c>
      <c r="N116" s="31">
        <v>383.45</v>
      </c>
      <c r="O116" s="42">
        <v>39222500</v>
      </c>
      <c r="P116" s="43">
        <v>-4.5682380559609161E-3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44525</v>
      </c>
      <c r="E117" s="40">
        <v>3494</v>
      </c>
      <c r="F117" s="40">
        <v>3514.3833333333332</v>
      </c>
      <c r="G117" s="41">
        <v>3428.6166666666663</v>
      </c>
      <c r="H117" s="41">
        <v>3363.2333333333331</v>
      </c>
      <c r="I117" s="41">
        <v>3277.4666666666662</v>
      </c>
      <c r="J117" s="41">
        <v>3579.7666666666664</v>
      </c>
      <c r="K117" s="41">
        <v>3665.5333333333328</v>
      </c>
      <c r="L117" s="41">
        <v>3730.9166666666665</v>
      </c>
      <c r="M117" s="31">
        <v>3600.15</v>
      </c>
      <c r="N117" s="31">
        <v>3449</v>
      </c>
      <c r="O117" s="42">
        <v>167475</v>
      </c>
      <c r="P117" s="43">
        <v>1.0559662090813094E-2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665.4</v>
      </c>
      <c r="F118" s="40">
        <v>665.76666666666665</v>
      </c>
      <c r="G118" s="41">
        <v>655.68333333333328</v>
      </c>
      <c r="H118" s="41">
        <v>645.96666666666658</v>
      </c>
      <c r="I118" s="41">
        <v>635.88333333333321</v>
      </c>
      <c r="J118" s="41">
        <v>675.48333333333335</v>
      </c>
      <c r="K118" s="41">
        <v>685.56666666666683</v>
      </c>
      <c r="L118" s="41">
        <v>695.28333333333342</v>
      </c>
      <c r="M118" s="31">
        <v>675.85</v>
      </c>
      <c r="N118" s="31">
        <v>656.05</v>
      </c>
      <c r="O118" s="42">
        <v>45621900</v>
      </c>
      <c r="P118" s="43">
        <v>7.4032396576741979E-4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4012.15</v>
      </c>
      <c r="F119" s="40">
        <v>4024.6333333333332</v>
      </c>
      <c r="G119" s="41">
        <v>3971.2666666666664</v>
      </c>
      <c r="H119" s="41">
        <v>3930.3833333333332</v>
      </c>
      <c r="I119" s="41">
        <v>3877.0166666666664</v>
      </c>
      <c r="J119" s="41">
        <v>4065.5166666666664</v>
      </c>
      <c r="K119" s="41">
        <v>4118.8833333333332</v>
      </c>
      <c r="L119" s="41">
        <v>4159.7666666666664</v>
      </c>
      <c r="M119" s="31">
        <v>4078</v>
      </c>
      <c r="N119" s="31">
        <v>3983.75</v>
      </c>
      <c r="O119" s="42">
        <v>1499250</v>
      </c>
      <c r="P119" s="43">
        <v>-3.6316888960308533E-2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2081.0500000000002</v>
      </c>
      <c r="F120" s="40">
        <v>2084.5333333333333</v>
      </c>
      <c r="G120" s="41">
        <v>2065.2666666666664</v>
      </c>
      <c r="H120" s="41">
        <v>2049.4833333333331</v>
      </c>
      <c r="I120" s="41">
        <v>2030.2166666666662</v>
      </c>
      <c r="J120" s="41">
        <v>2100.3166666666666</v>
      </c>
      <c r="K120" s="41">
        <v>2119.5833333333339</v>
      </c>
      <c r="L120" s="41">
        <v>2135.3666666666668</v>
      </c>
      <c r="M120" s="31">
        <v>2103.8000000000002</v>
      </c>
      <c r="N120" s="31">
        <v>2068.75</v>
      </c>
      <c r="O120" s="42">
        <v>11462400</v>
      </c>
      <c r="P120" s="43">
        <v>1.7613636363636363E-2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82.9</v>
      </c>
      <c r="F121" s="40">
        <v>83.350000000000009</v>
      </c>
      <c r="G121" s="41">
        <v>82.100000000000023</v>
      </c>
      <c r="H121" s="41">
        <v>81.300000000000011</v>
      </c>
      <c r="I121" s="41">
        <v>80.050000000000026</v>
      </c>
      <c r="J121" s="41">
        <v>84.15000000000002</v>
      </c>
      <c r="K121" s="41">
        <v>85.399999999999991</v>
      </c>
      <c r="L121" s="41">
        <v>86.200000000000017</v>
      </c>
      <c r="M121" s="31">
        <v>84.6</v>
      </c>
      <c r="N121" s="31">
        <v>82.55</v>
      </c>
      <c r="O121" s="42">
        <v>79120184</v>
      </c>
      <c r="P121" s="43">
        <v>1.2422360248447205E-3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3620.3</v>
      </c>
      <c r="F122" s="40">
        <v>3647.5666666666671</v>
      </c>
      <c r="G122" s="41">
        <v>3585.1833333333343</v>
      </c>
      <c r="H122" s="41">
        <v>3550.0666666666671</v>
      </c>
      <c r="I122" s="41">
        <v>3487.6833333333343</v>
      </c>
      <c r="J122" s="41">
        <v>3682.6833333333343</v>
      </c>
      <c r="K122" s="41">
        <v>3745.0666666666666</v>
      </c>
      <c r="L122" s="41">
        <v>3780.1833333333343</v>
      </c>
      <c r="M122" s="31">
        <v>3709.95</v>
      </c>
      <c r="N122" s="31">
        <v>3612.45</v>
      </c>
      <c r="O122" s="42">
        <v>561750</v>
      </c>
      <c r="P122" s="43">
        <v>-1.0350143140277471E-2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491.25</v>
      </c>
      <c r="F123" s="40">
        <v>491.3</v>
      </c>
      <c r="G123" s="41">
        <v>482.95000000000005</v>
      </c>
      <c r="H123" s="41">
        <v>474.65000000000003</v>
      </c>
      <c r="I123" s="41">
        <v>466.30000000000007</v>
      </c>
      <c r="J123" s="41">
        <v>499.6</v>
      </c>
      <c r="K123" s="41">
        <v>507.95000000000005</v>
      </c>
      <c r="L123" s="41">
        <v>516.25</v>
      </c>
      <c r="M123" s="31">
        <v>499.65</v>
      </c>
      <c r="N123" s="31">
        <v>483</v>
      </c>
      <c r="O123" s="42">
        <v>4198500</v>
      </c>
      <c r="P123" s="43">
        <v>-2.792248385080225E-2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414.75</v>
      </c>
      <c r="F124" s="40">
        <v>417.7</v>
      </c>
      <c r="G124" s="41">
        <v>409.65</v>
      </c>
      <c r="H124" s="41">
        <v>404.55</v>
      </c>
      <c r="I124" s="41">
        <v>396.5</v>
      </c>
      <c r="J124" s="41">
        <v>422.79999999999995</v>
      </c>
      <c r="K124" s="41">
        <v>430.85</v>
      </c>
      <c r="L124" s="41">
        <v>435.94999999999993</v>
      </c>
      <c r="M124" s="31">
        <v>425.75</v>
      </c>
      <c r="N124" s="31">
        <v>412.6</v>
      </c>
      <c r="O124" s="42">
        <v>14794000</v>
      </c>
      <c r="P124" s="43">
        <v>3.817543859649123E-2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1955.9</v>
      </c>
      <c r="F125" s="40">
        <v>1961.05</v>
      </c>
      <c r="G125" s="41">
        <v>1939.85</v>
      </c>
      <c r="H125" s="41">
        <v>1923.8</v>
      </c>
      <c r="I125" s="41">
        <v>1902.6</v>
      </c>
      <c r="J125" s="41">
        <v>1977.1</v>
      </c>
      <c r="K125" s="41">
        <v>1998.3000000000002</v>
      </c>
      <c r="L125" s="41">
        <v>2014.35</v>
      </c>
      <c r="M125" s="31">
        <v>1982.25</v>
      </c>
      <c r="N125" s="31">
        <v>1945</v>
      </c>
      <c r="O125" s="42">
        <v>10446600</v>
      </c>
      <c r="P125" s="43">
        <v>1.4915367856544327E-2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7304.45</v>
      </c>
      <c r="F126" s="40">
        <v>7278.4833333333336</v>
      </c>
      <c r="G126" s="41">
        <v>7216.9666666666672</v>
      </c>
      <c r="H126" s="41">
        <v>7129.4833333333336</v>
      </c>
      <c r="I126" s="41">
        <v>7067.9666666666672</v>
      </c>
      <c r="J126" s="41">
        <v>7365.9666666666672</v>
      </c>
      <c r="K126" s="41">
        <v>7427.4833333333336</v>
      </c>
      <c r="L126" s="41">
        <v>7514.9666666666672</v>
      </c>
      <c r="M126" s="31">
        <v>7340</v>
      </c>
      <c r="N126" s="31">
        <v>7191</v>
      </c>
      <c r="O126" s="42">
        <v>588300</v>
      </c>
      <c r="P126" s="43">
        <v>-2.4863252113376429E-2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5369.55</v>
      </c>
      <c r="F127" s="40">
        <v>5378.8499999999995</v>
      </c>
      <c r="G127" s="41">
        <v>5317.6999999999989</v>
      </c>
      <c r="H127" s="41">
        <v>5265.8499999999995</v>
      </c>
      <c r="I127" s="41">
        <v>5204.6999999999989</v>
      </c>
      <c r="J127" s="41">
        <v>5430.6999999999989</v>
      </c>
      <c r="K127" s="41">
        <v>5491.8499999999985</v>
      </c>
      <c r="L127" s="41">
        <v>5543.6999999999989</v>
      </c>
      <c r="M127" s="31">
        <v>5440</v>
      </c>
      <c r="N127" s="31">
        <v>5327</v>
      </c>
      <c r="O127" s="42">
        <v>619400</v>
      </c>
      <c r="P127" s="43">
        <v>-8.3253282100544355E-3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931.5</v>
      </c>
      <c r="F128" s="40">
        <v>937.31666666666661</v>
      </c>
      <c r="G128" s="41">
        <v>922.88333333333321</v>
      </c>
      <c r="H128" s="41">
        <v>914.26666666666665</v>
      </c>
      <c r="I128" s="41">
        <v>899.83333333333326</v>
      </c>
      <c r="J128" s="41">
        <v>945.93333333333317</v>
      </c>
      <c r="K128" s="41">
        <v>960.36666666666656</v>
      </c>
      <c r="L128" s="41">
        <v>968.98333333333312</v>
      </c>
      <c r="M128" s="31">
        <v>951.75</v>
      </c>
      <c r="N128" s="31">
        <v>928.7</v>
      </c>
      <c r="O128" s="42">
        <v>8784750</v>
      </c>
      <c r="P128" s="43">
        <v>9.6717467760844087E-3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959.5</v>
      </c>
      <c r="F129" s="40">
        <v>951.2833333333333</v>
      </c>
      <c r="G129" s="41">
        <v>934.76666666666665</v>
      </c>
      <c r="H129" s="41">
        <v>910.0333333333333</v>
      </c>
      <c r="I129" s="41">
        <v>893.51666666666665</v>
      </c>
      <c r="J129" s="41">
        <v>976.01666666666665</v>
      </c>
      <c r="K129" s="41">
        <v>992.5333333333333</v>
      </c>
      <c r="L129" s="41">
        <v>1017.2666666666667</v>
      </c>
      <c r="M129" s="31">
        <v>967.8</v>
      </c>
      <c r="N129" s="31">
        <v>926.55</v>
      </c>
      <c r="O129" s="42">
        <v>12226200</v>
      </c>
      <c r="P129" s="43">
        <v>0.10874119215387545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183.6</v>
      </c>
      <c r="F130" s="40">
        <v>184.95000000000002</v>
      </c>
      <c r="G130" s="41">
        <v>181.65000000000003</v>
      </c>
      <c r="H130" s="41">
        <v>179.70000000000002</v>
      </c>
      <c r="I130" s="41">
        <v>176.40000000000003</v>
      </c>
      <c r="J130" s="41">
        <v>186.90000000000003</v>
      </c>
      <c r="K130" s="41">
        <v>190.20000000000005</v>
      </c>
      <c r="L130" s="41">
        <v>192.15000000000003</v>
      </c>
      <c r="M130" s="31">
        <v>188.25</v>
      </c>
      <c r="N130" s="31">
        <v>183</v>
      </c>
      <c r="O130" s="42">
        <v>24148000</v>
      </c>
      <c r="P130" s="43">
        <v>9.7006188325807E-3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189.3</v>
      </c>
      <c r="F131" s="40">
        <v>191.70000000000002</v>
      </c>
      <c r="G131" s="41">
        <v>185.90000000000003</v>
      </c>
      <c r="H131" s="41">
        <v>182.50000000000003</v>
      </c>
      <c r="I131" s="41">
        <v>176.70000000000005</v>
      </c>
      <c r="J131" s="41">
        <v>195.10000000000002</v>
      </c>
      <c r="K131" s="41">
        <v>200.90000000000003</v>
      </c>
      <c r="L131" s="41">
        <v>204.3</v>
      </c>
      <c r="M131" s="31">
        <v>197.5</v>
      </c>
      <c r="N131" s="31">
        <v>188.3</v>
      </c>
      <c r="O131" s="42">
        <v>26040000</v>
      </c>
      <c r="P131" s="43">
        <v>8.1485173187141782E-2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552.95000000000005</v>
      </c>
      <c r="F132" s="40">
        <v>554.38333333333333</v>
      </c>
      <c r="G132" s="41">
        <v>548.56666666666661</v>
      </c>
      <c r="H132" s="41">
        <v>544.18333333333328</v>
      </c>
      <c r="I132" s="41">
        <v>538.36666666666656</v>
      </c>
      <c r="J132" s="41">
        <v>558.76666666666665</v>
      </c>
      <c r="K132" s="41">
        <v>564.58333333333348</v>
      </c>
      <c r="L132" s="41">
        <v>568.9666666666667</v>
      </c>
      <c r="M132" s="31">
        <v>560.20000000000005</v>
      </c>
      <c r="N132" s="31">
        <v>550</v>
      </c>
      <c r="O132" s="42">
        <v>7457000</v>
      </c>
      <c r="P132" s="43">
        <v>-8.6413187981919694E-3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8068.7</v>
      </c>
      <c r="F133" s="40">
        <v>7926.916666666667</v>
      </c>
      <c r="G133" s="41">
        <v>7698.6833333333343</v>
      </c>
      <c r="H133" s="41">
        <v>7328.666666666667</v>
      </c>
      <c r="I133" s="41">
        <v>7100.4333333333343</v>
      </c>
      <c r="J133" s="41">
        <v>8296.9333333333343</v>
      </c>
      <c r="K133" s="41">
        <v>8525.1666666666661</v>
      </c>
      <c r="L133" s="41">
        <v>8895.1833333333343</v>
      </c>
      <c r="M133" s="31">
        <v>8155.15</v>
      </c>
      <c r="N133" s="31">
        <v>7556.9</v>
      </c>
      <c r="O133" s="42">
        <v>2860700</v>
      </c>
      <c r="P133" s="43">
        <v>0.15434589621499475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938.1</v>
      </c>
      <c r="F134" s="40">
        <v>940.9666666666667</v>
      </c>
      <c r="G134" s="41">
        <v>930.13333333333344</v>
      </c>
      <c r="H134" s="41">
        <v>922.16666666666674</v>
      </c>
      <c r="I134" s="41">
        <v>911.33333333333348</v>
      </c>
      <c r="J134" s="41">
        <v>948.93333333333339</v>
      </c>
      <c r="K134" s="41">
        <v>959.76666666666665</v>
      </c>
      <c r="L134" s="41">
        <v>967.73333333333335</v>
      </c>
      <c r="M134" s="31">
        <v>951.8</v>
      </c>
      <c r="N134" s="31">
        <v>933</v>
      </c>
      <c r="O134" s="42">
        <v>18735000</v>
      </c>
      <c r="P134" s="43">
        <v>4.6725852746812627E-4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44525</v>
      </c>
      <c r="E135" s="40">
        <v>1937.85</v>
      </c>
      <c r="F135" s="40">
        <v>1964.1666666666667</v>
      </c>
      <c r="G135" s="41">
        <v>1904.8333333333335</v>
      </c>
      <c r="H135" s="41">
        <v>1871.8166666666668</v>
      </c>
      <c r="I135" s="41">
        <v>1812.4833333333336</v>
      </c>
      <c r="J135" s="41">
        <v>1997.1833333333334</v>
      </c>
      <c r="K135" s="41">
        <v>2056.5166666666669</v>
      </c>
      <c r="L135" s="41">
        <v>2089.5333333333333</v>
      </c>
      <c r="M135" s="31">
        <v>2023.5</v>
      </c>
      <c r="N135" s="31">
        <v>1931.15</v>
      </c>
      <c r="O135" s="42">
        <v>1564850</v>
      </c>
      <c r="P135" s="43">
        <v>-1.7146625632007036E-2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3154.65</v>
      </c>
      <c r="F136" s="40">
        <v>3211.5833333333335</v>
      </c>
      <c r="G136" s="41">
        <v>3084.7166666666672</v>
      </c>
      <c r="H136" s="41">
        <v>3014.7833333333338</v>
      </c>
      <c r="I136" s="41">
        <v>2887.9166666666674</v>
      </c>
      <c r="J136" s="41">
        <v>3281.5166666666669</v>
      </c>
      <c r="K136" s="41">
        <v>3408.3833333333328</v>
      </c>
      <c r="L136" s="41">
        <v>3478.3166666666666</v>
      </c>
      <c r="M136" s="31">
        <v>3338.45</v>
      </c>
      <c r="N136" s="31">
        <v>3141.65</v>
      </c>
      <c r="O136" s="42">
        <v>885800</v>
      </c>
      <c r="P136" s="43">
        <v>4.138255349165295E-2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961.6</v>
      </c>
      <c r="F137" s="40">
        <v>965.61666666666667</v>
      </c>
      <c r="G137" s="41">
        <v>952.48333333333335</v>
      </c>
      <c r="H137" s="41">
        <v>943.36666666666667</v>
      </c>
      <c r="I137" s="41">
        <v>930.23333333333335</v>
      </c>
      <c r="J137" s="41">
        <v>974.73333333333335</v>
      </c>
      <c r="K137" s="41">
        <v>987.86666666666679</v>
      </c>
      <c r="L137" s="41">
        <v>996.98333333333335</v>
      </c>
      <c r="M137" s="31">
        <v>978.75</v>
      </c>
      <c r="N137" s="31">
        <v>956.5</v>
      </c>
      <c r="O137" s="42">
        <v>2249650</v>
      </c>
      <c r="P137" s="43">
        <v>2.548148148148148E-2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1008.85</v>
      </c>
      <c r="F138" s="40">
        <v>1012.7000000000002</v>
      </c>
      <c r="G138" s="41">
        <v>1000.4500000000003</v>
      </c>
      <c r="H138" s="41">
        <v>992.05000000000007</v>
      </c>
      <c r="I138" s="41">
        <v>979.80000000000018</v>
      </c>
      <c r="J138" s="41">
        <v>1021.1000000000004</v>
      </c>
      <c r="K138" s="41">
        <v>1033.3500000000001</v>
      </c>
      <c r="L138" s="41">
        <v>1041.7500000000005</v>
      </c>
      <c r="M138" s="31">
        <v>1024.95</v>
      </c>
      <c r="N138" s="31">
        <v>1004.3</v>
      </c>
      <c r="O138" s="42">
        <v>3787800</v>
      </c>
      <c r="P138" s="43">
        <v>7.3400351045157172E-3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4965.8</v>
      </c>
      <c r="F139" s="40">
        <v>4977.75</v>
      </c>
      <c r="G139" s="41">
        <v>4906.5</v>
      </c>
      <c r="H139" s="41">
        <v>4847.2</v>
      </c>
      <c r="I139" s="41">
        <v>4775.95</v>
      </c>
      <c r="J139" s="41">
        <v>5037.05</v>
      </c>
      <c r="K139" s="41">
        <v>5108.3</v>
      </c>
      <c r="L139" s="41">
        <v>5167.6000000000004</v>
      </c>
      <c r="M139" s="31">
        <v>5049</v>
      </c>
      <c r="N139" s="31">
        <v>4918.45</v>
      </c>
      <c r="O139" s="42">
        <v>2105000</v>
      </c>
      <c r="P139" s="43">
        <v>-7.4500188608072424E-3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250.6</v>
      </c>
      <c r="F140" s="40">
        <v>247.26666666666665</v>
      </c>
      <c r="G140" s="41">
        <v>238.7833333333333</v>
      </c>
      <c r="H140" s="41">
        <v>226.96666666666664</v>
      </c>
      <c r="I140" s="41">
        <v>218.48333333333329</v>
      </c>
      <c r="J140" s="41">
        <v>259.08333333333331</v>
      </c>
      <c r="K140" s="41">
        <v>267.56666666666666</v>
      </c>
      <c r="L140" s="41">
        <v>279.38333333333333</v>
      </c>
      <c r="M140" s="31">
        <v>255.75</v>
      </c>
      <c r="N140" s="31">
        <v>235.45</v>
      </c>
      <c r="O140" s="42">
        <v>30516500</v>
      </c>
      <c r="P140" s="43">
        <v>7.3371906930936842E-2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3452.4</v>
      </c>
      <c r="F141" s="40">
        <v>3460.5</v>
      </c>
      <c r="G141" s="41">
        <v>3425</v>
      </c>
      <c r="H141" s="41">
        <v>3397.6</v>
      </c>
      <c r="I141" s="41">
        <v>3362.1</v>
      </c>
      <c r="J141" s="41">
        <v>3487.9</v>
      </c>
      <c r="K141" s="41">
        <v>3523.4</v>
      </c>
      <c r="L141" s="41">
        <v>3550.8</v>
      </c>
      <c r="M141" s="31">
        <v>3496</v>
      </c>
      <c r="N141" s="31">
        <v>3433.1</v>
      </c>
      <c r="O141" s="42">
        <v>1533150</v>
      </c>
      <c r="P141" s="43">
        <v>2.894569003581416E-3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78547.25</v>
      </c>
      <c r="F142" s="40">
        <v>78798.416666666672</v>
      </c>
      <c r="G142" s="41">
        <v>78098.833333333343</v>
      </c>
      <c r="H142" s="41">
        <v>77650.416666666672</v>
      </c>
      <c r="I142" s="41">
        <v>76950.833333333343</v>
      </c>
      <c r="J142" s="41">
        <v>79246.833333333343</v>
      </c>
      <c r="K142" s="41">
        <v>79946.416666666686</v>
      </c>
      <c r="L142" s="41">
        <v>80394.833333333343</v>
      </c>
      <c r="M142" s="31">
        <v>79498</v>
      </c>
      <c r="N142" s="31">
        <v>78350</v>
      </c>
      <c r="O142" s="42">
        <v>65120</v>
      </c>
      <c r="P142" s="43">
        <v>-5.1143814658312692E-2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1668.15</v>
      </c>
      <c r="F143" s="40">
        <v>1683.1666666666667</v>
      </c>
      <c r="G143" s="41">
        <v>1648.6833333333334</v>
      </c>
      <c r="H143" s="41">
        <v>1629.2166666666667</v>
      </c>
      <c r="I143" s="41">
        <v>1594.7333333333333</v>
      </c>
      <c r="J143" s="41">
        <v>1702.6333333333334</v>
      </c>
      <c r="K143" s="41">
        <v>1737.1166666666666</v>
      </c>
      <c r="L143" s="41">
        <v>1756.5833333333335</v>
      </c>
      <c r="M143" s="31">
        <v>1717.65</v>
      </c>
      <c r="N143" s="31">
        <v>1663.7</v>
      </c>
      <c r="O143" s="42">
        <v>3823875</v>
      </c>
      <c r="P143" s="43">
        <v>5.0266114725014783E-3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418.35</v>
      </c>
      <c r="F144" s="40">
        <v>418.25</v>
      </c>
      <c r="G144" s="41">
        <v>413</v>
      </c>
      <c r="H144" s="41">
        <v>407.65</v>
      </c>
      <c r="I144" s="41">
        <v>402.4</v>
      </c>
      <c r="J144" s="41">
        <v>423.6</v>
      </c>
      <c r="K144" s="41">
        <v>428.85</v>
      </c>
      <c r="L144" s="41">
        <v>434.20000000000005</v>
      </c>
      <c r="M144" s="31">
        <v>423.5</v>
      </c>
      <c r="N144" s="31">
        <v>412.9</v>
      </c>
      <c r="O144" s="42">
        <v>3043200</v>
      </c>
      <c r="P144" s="43">
        <v>-9.8906819364914106E-3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97.65</v>
      </c>
      <c r="F145" s="40">
        <v>98.166666666666671</v>
      </c>
      <c r="G145" s="41">
        <v>96.483333333333348</v>
      </c>
      <c r="H145" s="41">
        <v>95.316666666666677</v>
      </c>
      <c r="I145" s="41">
        <v>93.633333333333354</v>
      </c>
      <c r="J145" s="41">
        <v>99.333333333333343</v>
      </c>
      <c r="K145" s="41">
        <v>101.01666666666665</v>
      </c>
      <c r="L145" s="41">
        <v>102.18333333333334</v>
      </c>
      <c r="M145" s="31">
        <v>99.85</v>
      </c>
      <c r="N145" s="31">
        <v>97</v>
      </c>
      <c r="O145" s="42">
        <v>105901500</v>
      </c>
      <c r="P145" s="43">
        <v>-2.6868702647816919E-2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6556.55</v>
      </c>
      <c r="F146" s="40">
        <v>6504.1166666666659</v>
      </c>
      <c r="G146" s="41">
        <v>6408.4333333333316</v>
      </c>
      <c r="H146" s="41">
        <v>6260.3166666666657</v>
      </c>
      <c r="I146" s="41">
        <v>6164.6333333333314</v>
      </c>
      <c r="J146" s="41">
        <v>6652.2333333333318</v>
      </c>
      <c r="K146" s="41">
        <v>6747.9166666666661</v>
      </c>
      <c r="L146" s="41">
        <v>6896.0333333333319</v>
      </c>
      <c r="M146" s="31">
        <v>6599.8</v>
      </c>
      <c r="N146" s="31">
        <v>6356</v>
      </c>
      <c r="O146" s="42">
        <v>941625</v>
      </c>
      <c r="P146" s="43">
        <v>4.378550644312041E-2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3526.35</v>
      </c>
      <c r="F147" s="40">
        <v>3535.1333333333337</v>
      </c>
      <c r="G147" s="41">
        <v>3494.0166666666673</v>
      </c>
      <c r="H147" s="41">
        <v>3461.6833333333338</v>
      </c>
      <c r="I147" s="41">
        <v>3420.5666666666675</v>
      </c>
      <c r="J147" s="41">
        <v>3567.4666666666672</v>
      </c>
      <c r="K147" s="41">
        <v>3608.583333333333</v>
      </c>
      <c r="L147" s="41">
        <v>3640.916666666667</v>
      </c>
      <c r="M147" s="31">
        <v>3576.25</v>
      </c>
      <c r="N147" s="31">
        <v>3502.8</v>
      </c>
      <c r="O147" s="42">
        <v>768150</v>
      </c>
      <c r="P147" s="43">
        <v>-1.7836593785960874E-2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19456.3</v>
      </c>
      <c r="F148" s="40">
        <v>19462.566666666666</v>
      </c>
      <c r="G148" s="41">
        <v>19314.083333333332</v>
      </c>
      <c r="H148" s="41">
        <v>19171.866666666665</v>
      </c>
      <c r="I148" s="41">
        <v>19023.383333333331</v>
      </c>
      <c r="J148" s="41">
        <v>19604.783333333333</v>
      </c>
      <c r="K148" s="41">
        <v>19753.26666666667</v>
      </c>
      <c r="L148" s="41">
        <v>19895.483333333334</v>
      </c>
      <c r="M148" s="31">
        <v>19611.05</v>
      </c>
      <c r="N148" s="31">
        <v>19320.349999999999</v>
      </c>
      <c r="O148" s="42">
        <v>239650</v>
      </c>
      <c r="P148" s="43">
        <v>-3.0934088152042055E-2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139.75</v>
      </c>
      <c r="F149" s="40">
        <v>140.28333333333333</v>
      </c>
      <c r="G149" s="41">
        <v>138.31666666666666</v>
      </c>
      <c r="H149" s="41">
        <v>136.88333333333333</v>
      </c>
      <c r="I149" s="41">
        <v>134.91666666666666</v>
      </c>
      <c r="J149" s="41">
        <v>141.71666666666667</v>
      </c>
      <c r="K149" s="41">
        <v>143.68333333333331</v>
      </c>
      <c r="L149" s="41">
        <v>145.11666666666667</v>
      </c>
      <c r="M149" s="31">
        <v>142.25</v>
      </c>
      <c r="N149" s="31">
        <v>138.85</v>
      </c>
      <c r="O149" s="42">
        <v>98228700</v>
      </c>
      <c r="P149" s="43">
        <v>2.6672137874435781E-3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134.69999999999999</v>
      </c>
      <c r="F150" s="40">
        <v>135.48333333333332</v>
      </c>
      <c r="G150" s="41">
        <v>133.51666666666665</v>
      </c>
      <c r="H150" s="41">
        <v>132.33333333333334</v>
      </c>
      <c r="I150" s="41">
        <v>130.36666666666667</v>
      </c>
      <c r="J150" s="41">
        <v>136.66666666666663</v>
      </c>
      <c r="K150" s="41">
        <v>138.63333333333327</v>
      </c>
      <c r="L150" s="41">
        <v>139.81666666666661</v>
      </c>
      <c r="M150" s="31">
        <v>137.44999999999999</v>
      </c>
      <c r="N150" s="31">
        <v>134.30000000000001</v>
      </c>
      <c r="O150" s="42">
        <v>53380500</v>
      </c>
      <c r="P150" s="43">
        <v>1.5396291878998157E-2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972.9</v>
      </c>
      <c r="F151" s="40">
        <v>977.2166666666667</v>
      </c>
      <c r="G151" s="41">
        <v>959.68333333333339</v>
      </c>
      <c r="H151" s="41">
        <v>946.4666666666667</v>
      </c>
      <c r="I151" s="41">
        <v>928.93333333333339</v>
      </c>
      <c r="J151" s="41">
        <v>990.43333333333339</v>
      </c>
      <c r="K151" s="41">
        <v>1007.9666666666667</v>
      </c>
      <c r="L151" s="41">
        <v>1021.1833333333334</v>
      </c>
      <c r="M151" s="31">
        <v>994.75</v>
      </c>
      <c r="N151" s="31">
        <v>964</v>
      </c>
      <c r="O151" s="42">
        <v>2541700</v>
      </c>
      <c r="P151" s="43">
        <v>5.8292043136111922E-2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44525</v>
      </c>
      <c r="E152" s="40">
        <v>4472.6000000000004</v>
      </c>
      <c r="F152" s="40">
        <v>4482.3</v>
      </c>
      <c r="G152" s="41">
        <v>4449.6000000000004</v>
      </c>
      <c r="H152" s="41">
        <v>4426.6000000000004</v>
      </c>
      <c r="I152" s="41">
        <v>4393.9000000000005</v>
      </c>
      <c r="J152" s="41">
        <v>4505.3</v>
      </c>
      <c r="K152" s="41">
        <v>4537.9999999999991</v>
      </c>
      <c r="L152" s="41">
        <v>4561</v>
      </c>
      <c r="M152" s="31">
        <v>4515</v>
      </c>
      <c r="N152" s="31">
        <v>4459.3</v>
      </c>
      <c r="O152" s="42">
        <v>764000</v>
      </c>
      <c r="P152" s="43">
        <v>-1.4829142488716958E-2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152.19999999999999</v>
      </c>
      <c r="F153" s="40">
        <v>152.78333333333333</v>
      </c>
      <c r="G153" s="41">
        <v>151.21666666666667</v>
      </c>
      <c r="H153" s="41">
        <v>150.23333333333335</v>
      </c>
      <c r="I153" s="41">
        <v>148.66666666666669</v>
      </c>
      <c r="J153" s="41">
        <v>153.76666666666665</v>
      </c>
      <c r="K153" s="41">
        <v>155.33333333333331</v>
      </c>
      <c r="L153" s="41">
        <v>156.31666666666663</v>
      </c>
      <c r="M153" s="31">
        <v>154.35</v>
      </c>
      <c r="N153" s="31">
        <v>151.80000000000001</v>
      </c>
      <c r="O153" s="42">
        <v>40756100</v>
      </c>
      <c r="P153" s="43">
        <v>-2.2530009233610343E-2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41046.550000000003</v>
      </c>
      <c r="F154" s="40">
        <v>41086.183333333334</v>
      </c>
      <c r="G154" s="41">
        <v>40522.366666666669</v>
      </c>
      <c r="H154" s="41">
        <v>39998.183333333334</v>
      </c>
      <c r="I154" s="41">
        <v>39434.366666666669</v>
      </c>
      <c r="J154" s="41">
        <v>41610.366666666669</v>
      </c>
      <c r="K154" s="41">
        <v>42174.183333333334</v>
      </c>
      <c r="L154" s="41">
        <v>42698.366666666669</v>
      </c>
      <c r="M154" s="31">
        <v>41650</v>
      </c>
      <c r="N154" s="31">
        <v>40562</v>
      </c>
      <c r="O154" s="42">
        <v>89910</v>
      </c>
      <c r="P154" s="43">
        <v>-3.0097087378640777E-2</v>
      </c>
    </row>
    <row r="155" spans="1:16" ht="12.75" customHeight="1">
      <c r="A155" s="31">
        <v>145</v>
      </c>
      <c r="B155" s="322" t="s">
        <v>47</v>
      </c>
      <c r="C155" s="33" t="s">
        <v>174</v>
      </c>
      <c r="D155" s="34">
        <v>44525</v>
      </c>
      <c r="E155" s="40">
        <v>2623.55</v>
      </c>
      <c r="F155" s="40">
        <v>2627.8166666666671</v>
      </c>
      <c r="G155" s="41">
        <v>2593.6333333333341</v>
      </c>
      <c r="H155" s="41">
        <v>2563.7166666666672</v>
      </c>
      <c r="I155" s="41">
        <v>2529.5333333333342</v>
      </c>
      <c r="J155" s="41">
        <v>2657.733333333334</v>
      </c>
      <c r="K155" s="41">
        <v>2691.9166666666674</v>
      </c>
      <c r="L155" s="41">
        <v>2721.8333333333339</v>
      </c>
      <c r="M155" s="31">
        <v>2662</v>
      </c>
      <c r="N155" s="31">
        <v>2597.9</v>
      </c>
      <c r="O155" s="42">
        <v>3589575</v>
      </c>
      <c r="P155" s="43">
        <v>-1.6575001883522941E-2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44525</v>
      </c>
      <c r="E156" s="40">
        <v>4299.75</v>
      </c>
      <c r="F156" s="40">
        <v>4287.5666666666666</v>
      </c>
      <c r="G156" s="41">
        <v>4253.5333333333328</v>
      </c>
      <c r="H156" s="41">
        <v>4207.3166666666666</v>
      </c>
      <c r="I156" s="41">
        <v>4173.2833333333328</v>
      </c>
      <c r="J156" s="41">
        <v>4333.7833333333328</v>
      </c>
      <c r="K156" s="41">
        <v>4367.8166666666675</v>
      </c>
      <c r="L156" s="41">
        <v>4414.0333333333328</v>
      </c>
      <c r="M156" s="31">
        <v>4321.6000000000004</v>
      </c>
      <c r="N156" s="31">
        <v>4241.3500000000004</v>
      </c>
      <c r="O156" s="42">
        <v>382500</v>
      </c>
      <c r="P156" s="43">
        <v>4.7227926078028747E-2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230.6</v>
      </c>
      <c r="F157" s="40">
        <v>230.65</v>
      </c>
      <c r="G157" s="41">
        <v>229.3</v>
      </c>
      <c r="H157" s="41">
        <v>228</v>
      </c>
      <c r="I157" s="41">
        <v>226.65</v>
      </c>
      <c r="J157" s="41">
        <v>231.95000000000002</v>
      </c>
      <c r="K157" s="41">
        <v>233.29999999999998</v>
      </c>
      <c r="L157" s="41">
        <v>234.60000000000002</v>
      </c>
      <c r="M157" s="31">
        <v>232</v>
      </c>
      <c r="N157" s="31">
        <v>229.35</v>
      </c>
      <c r="O157" s="42">
        <v>17997000</v>
      </c>
      <c r="P157" s="43">
        <v>-2.6600166251039069E-3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130.69999999999999</v>
      </c>
      <c r="F158" s="40">
        <v>131.5</v>
      </c>
      <c r="G158" s="41">
        <v>129.44999999999999</v>
      </c>
      <c r="H158" s="41">
        <v>128.19999999999999</v>
      </c>
      <c r="I158" s="41">
        <v>126.14999999999998</v>
      </c>
      <c r="J158" s="41">
        <v>132.75</v>
      </c>
      <c r="K158" s="41">
        <v>134.80000000000001</v>
      </c>
      <c r="L158" s="41">
        <v>136.05000000000001</v>
      </c>
      <c r="M158" s="31">
        <v>133.55000000000001</v>
      </c>
      <c r="N158" s="31">
        <v>130.25</v>
      </c>
      <c r="O158" s="42">
        <v>46103200</v>
      </c>
      <c r="P158" s="43">
        <v>1.5985790408525755E-2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5178.3500000000004</v>
      </c>
      <c r="F159" s="40">
        <v>5182.9666666666662</v>
      </c>
      <c r="G159" s="41">
        <v>5146.0333333333328</v>
      </c>
      <c r="H159" s="41">
        <v>5113.7166666666662</v>
      </c>
      <c r="I159" s="41">
        <v>5076.7833333333328</v>
      </c>
      <c r="J159" s="41">
        <v>5215.2833333333328</v>
      </c>
      <c r="K159" s="41">
        <v>5252.2166666666653</v>
      </c>
      <c r="L159" s="41">
        <v>5284.5333333333328</v>
      </c>
      <c r="M159" s="31">
        <v>5219.8999999999996</v>
      </c>
      <c r="N159" s="31">
        <v>5150.6499999999996</v>
      </c>
      <c r="O159" s="42">
        <v>213875</v>
      </c>
      <c r="P159" s="43">
        <v>2.9308323563892145E-3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2445.0500000000002</v>
      </c>
      <c r="F160" s="40">
        <v>2437.0499999999997</v>
      </c>
      <c r="G160" s="41">
        <v>2418.0999999999995</v>
      </c>
      <c r="H160" s="41">
        <v>2391.1499999999996</v>
      </c>
      <c r="I160" s="41">
        <v>2372.1999999999994</v>
      </c>
      <c r="J160" s="41">
        <v>2463.9999999999995</v>
      </c>
      <c r="K160" s="41">
        <v>2482.9499999999994</v>
      </c>
      <c r="L160" s="41">
        <v>2509.8999999999996</v>
      </c>
      <c r="M160" s="31">
        <v>2456</v>
      </c>
      <c r="N160" s="31">
        <v>2410.1</v>
      </c>
      <c r="O160" s="42">
        <v>2326250</v>
      </c>
      <c r="P160" s="43">
        <v>-3.4350352843503532E-2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2923.75</v>
      </c>
      <c r="F161" s="40">
        <v>2914.8333333333335</v>
      </c>
      <c r="G161" s="41">
        <v>2897.1166666666668</v>
      </c>
      <c r="H161" s="41">
        <v>2870.4833333333331</v>
      </c>
      <c r="I161" s="41">
        <v>2852.7666666666664</v>
      </c>
      <c r="J161" s="41">
        <v>2941.4666666666672</v>
      </c>
      <c r="K161" s="41">
        <v>2959.1833333333334</v>
      </c>
      <c r="L161" s="41">
        <v>2985.8166666666675</v>
      </c>
      <c r="M161" s="31">
        <v>2932.55</v>
      </c>
      <c r="N161" s="31">
        <v>2888.2</v>
      </c>
      <c r="O161" s="42">
        <v>1714750</v>
      </c>
      <c r="P161" s="43">
        <v>-2.0142857142857143E-2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41.2</v>
      </c>
      <c r="F162" s="40">
        <v>41.333333333333336</v>
      </c>
      <c r="G162" s="41">
        <v>40.866666666666674</v>
      </c>
      <c r="H162" s="41">
        <v>40.533333333333339</v>
      </c>
      <c r="I162" s="41">
        <v>40.066666666666677</v>
      </c>
      <c r="J162" s="41">
        <v>41.666666666666671</v>
      </c>
      <c r="K162" s="41">
        <v>42.133333333333326</v>
      </c>
      <c r="L162" s="41">
        <v>42.466666666666669</v>
      </c>
      <c r="M162" s="31">
        <v>41.8</v>
      </c>
      <c r="N162" s="31">
        <v>41</v>
      </c>
      <c r="O162" s="42">
        <v>287456000</v>
      </c>
      <c r="P162" s="43">
        <v>-9.7558286942622495E-3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2532.15</v>
      </c>
      <c r="F163" s="40">
        <v>2534.0499999999997</v>
      </c>
      <c r="G163" s="41">
        <v>2518.0999999999995</v>
      </c>
      <c r="H163" s="41">
        <v>2504.0499999999997</v>
      </c>
      <c r="I163" s="41">
        <v>2488.0999999999995</v>
      </c>
      <c r="J163" s="41">
        <v>2548.0999999999995</v>
      </c>
      <c r="K163" s="41">
        <v>2564.0499999999993</v>
      </c>
      <c r="L163" s="41">
        <v>2578.0999999999995</v>
      </c>
      <c r="M163" s="31">
        <v>2550</v>
      </c>
      <c r="N163" s="31">
        <v>2520</v>
      </c>
      <c r="O163" s="42">
        <v>872100</v>
      </c>
      <c r="P163" s="43">
        <v>-7.1721311475409838E-3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187.5</v>
      </c>
      <c r="F164" s="40">
        <v>188.38333333333333</v>
      </c>
      <c r="G164" s="41">
        <v>185.76666666666665</v>
      </c>
      <c r="H164" s="41">
        <v>184.03333333333333</v>
      </c>
      <c r="I164" s="41">
        <v>181.41666666666666</v>
      </c>
      <c r="J164" s="41">
        <v>190.11666666666665</v>
      </c>
      <c r="K164" s="41">
        <v>192.73333333333332</v>
      </c>
      <c r="L164" s="41">
        <v>194.46666666666664</v>
      </c>
      <c r="M164" s="31">
        <v>191</v>
      </c>
      <c r="N164" s="31">
        <v>186.65</v>
      </c>
      <c r="O164" s="42">
        <v>22137283</v>
      </c>
      <c r="P164" s="43">
        <v>-9.4458987783595114E-2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1710.55</v>
      </c>
      <c r="F165" s="40">
        <v>1716.4499999999998</v>
      </c>
      <c r="G165" s="41">
        <v>1695.2999999999997</v>
      </c>
      <c r="H165" s="41">
        <v>1680.05</v>
      </c>
      <c r="I165" s="41">
        <v>1658.8999999999999</v>
      </c>
      <c r="J165" s="41">
        <v>1731.6999999999996</v>
      </c>
      <c r="K165" s="41">
        <v>1752.8499999999997</v>
      </c>
      <c r="L165" s="41">
        <v>1768.0999999999995</v>
      </c>
      <c r="M165" s="31">
        <v>1737.6</v>
      </c>
      <c r="N165" s="31">
        <v>1701.2</v>
      </c>
      <c r="O165" s="42">
        <v>3087502</v>
      </c>
      <c r="P165" s="43">
        <v>1.0388918486947256E-2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1035.3499999999999</v>
      </c>
      <c r="F166" s="40">
        <v>1043.0166666666667</v>
      </c>
      <c r="G166" s="41">
        <v>1019.6333333333332</v>
      </c>
      <c r="H166" s="41">
        <v>1003.9166666666665</v>
      </c>
      <c r="I166" s="41">
        <v>980.53333333333308</v>
      </c>
      <c r="J166" s="41">
        <v>1058.7333333333333</v>
      </c>
      <c r="K166" s="41">
        <v>1082.116666666667</v>
      </c>
      <c r="L166" s="41">
        <v>1097.8333333333335</v>
      </c>
      <c r="M166" s="31">
        <v>1066.4000000000001</v>
      </c>
      <c r="N166" s="31">
        <v>1027.3</v>
      </c>
      <c r="O166" s="42">
        <v>2955450</v>
      </c>
      <c r="P166" s="43">
        <v>2.3550191345304682E-2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210.55</v>
      </c>
      <c r="F167" s="40">
        <v>209.85</v>
      </c>
      <c r="G167" s="41">
        <v>206.39999999999998</v>
      </c>
      <c r="H167" s="41">
        <v>202.24999999999997</v>
      </c>
      <c r="I167" s="41">
        <v>198.79999999999995</v>
      </c>
      <c r="J167" s="41">
        <v>214</v>
      </c>
      <c r="K167" s="41">
        <v>217.45</v>
      </c>
      <c r="L167" s="41">
        <v>221.60000000000002</v>
      </c>
      <c r="M167" s="31">
        <v>213.3</v>
      </c>
      <c r="N167" s="31">
        <v>205.7</v>
      </c>
      <c r="O167" s="42">
        <v>29171100</v>
      </c>
      <c r="P167" s="43">
        <v>-4.8704369207490071E-2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139.80000000000001</v>
      </c>
      <c r="F168" s="40">
        <v>140.61666666666667</v>
      </c>
      <c r="G168" s="41">
        <v>138.43333333333334</v>
      </c>
      <c r="H168" s="41">
        <v>137.06666666666666</v>
      </c>
      <c r="I168" s="41">
        <v>134.88333333333333</v>
      </c>
      <c r="J168" s="41">
        <v>141.98333333333335</v>
      </c>
      <c r="K168" s="41">
        <v>144.16666666666669</v>
      </c>
      <c r="L168" s="41">
        <v>145.53333333333336</v>
      </c>
      <c r="M168" s="31">
        <v>142.80000000000001</v>
      </c>
      <c r="N168" s="31">
        <v>139.25</v>
      </c>
      <c r="O168" s="42">
        <v>42606000</v>
      </c>
      <c r="P168" s="43">
        <v>8.8109102053325158E-2</v>
      </c>
    </row>
    <row r="169" spans="1:16" ht="12.75" customHeight="1">
      <c r="A169" s="31">
        <v>159</v>
      </c>
      <c r="B169" s="323" t="s">
        <v>79</v>
      </c>
      <c r="C169" s="33" t="s">
        <v>187</v>
      </c>
      <c r="D169" s="34">
        <v>44525</v>
      </c>
      <c r="E169" s="40">
        <v>2513.5</v>
      </c>
      <c r="F169" s="40">
        <v>2530.0166666666669</v>
      </c>
      <c r="G169" s="41">
        <v>2478.4833333333336</v>
      </c>
      <c r="H169" s="41">
        <v>2443.4666666666667</v>
      </c>
      <c r="I169" s="41">
        <v>2391.9333333333334</v>
      </c>
      <c r="J169" s="41">
        <v>2565.0333333333338</v>
      </c>
      <c r="K169" s="41">
        <v>2616.5666666666675</v>
      </c>
      <c r="L169" s="41">
        <v>2651.5833333333339</v>
      </c>
      <c r="M169" s="31">
        <v>2581.5500000000002</v>
      </c>
      <c r="N169" s="31">
        <v>2495</v>
      </c>
      <c r="O169" s="42">
        <v>34664000</v>
      </c>
      <c r="P169" s="43">
        <v>1.0870119928553202E-2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114.45</v>
      </c>
      <c r="F170" s="40">
        <v>115.11666666666667</v>
      </c>
      <c r="G170" s="41">
        <v>113.33333333333334</v>
      </c>
      <c r="H170" s="41">
        <v>112.21666666666667</v>
      </c>
      <c r="I170" s="41">
        <v>110.43333333333334</v>
      </c>
      <c r="J170" s="41">
        <v>116.23333333333335</v>
      </c>
      <c r="K170" s="41">
        <v>118.01666666666668</v>
      </c>
      <c r="L170" s="41">
        <v>119.13333333333335</v>
      </c>
      <c r="M170" s="31">
        <v>116.9</v>
      </c>
      <c r="N170" s="31">
        <v>114</v>
      </c>
      <c r="O170" s="42">
        <v>165556500</v>
      </c>
      <c r="P170" s="43">
        <v>-1.5089860969820278E-2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1080</v>
      </c>
      <c r="F171" s="40">
        <v>1082.9166666666667</v>
      </c>
      <c r="G171" s="41">
        <v>1072.7333333333336</v>
      </c>
      <c r="H171" s="41">
        <v>1065.4666666666669</v>
      </c>
      <c r="I171" s="41">
        <v>1055.2833333333338</v>
      </c>
      <c r="J171" s="41">
        <v>1090.1833333333334</v>
      </c>
      <c r="K171" s="41">
        <v>1100.3666666666663</v>
      </c>
      <c r="L171" s="41">
        <v>1107.6333333333332</v>
      </c>
      <c r="M171" s="31">
        <v>1093.0999999999999</v>
      </c>
      <c r="N171" s="31">
        <v>1075.6500000000001</v>
      </c>
      <c r="O171" s="42">
        <v>1631500</v>
      </c>
      <c r="P171" s="43">
        <v>1.0842627013630731E-2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1156.95</v>
      </c>
      <c r="F172" s="40">
        <v>1162.5333333333333</v>
      </c>
      <c r="G172" s="41">
        <v>1149.2666666666667</v>
      </c>
      <c r="H172" s="41">
        <v>1141.5833333333333</v>
      </c>
      <c r="I172" s="41">
        <v>1128.3166666666666</v>
      </c>
      <c r="J172" s="41">
        <v>1170.2166666666667</v>
      </c>
      <c r="K172" s="41">
        <v>1183.4833333333331</v>
      </c>
      <c r="L172" s="41">
        <v>1191.1666666666667</v>
      </c>
      <c r="M172" s="31">
        <v>1175.8</v>
      </c>
      <c r="N172" s="31">
        <v>1154.8499999999999</v>
      </c>
      <c r="O172" s="42">
        <v>7852500</v>
      </c>
      <c r="P172" s="43">
        <v>3.6325843808769673E-2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495.9</v>
      </c>
      <c r="F173" s="40">
        <v>499.48333333333335</v>
      </c>
      <c r="G173" s="41">
        <v>491.11666666666667</v>
      </c>
      <c r="H173" s="41">
        <v>486.33333333333331</v>
      </c>
      <c r="I173" s="41">
        <v>477.96666666666664</v>
      </c>
      <c r="J173" s="41">
        <v>504.26666666666671</v>
      </c>
      <c r="K173" s="41">
        <v>512.63333333333344</v>
      </c>
      <c r="L173" s="41">
        <v>517.41666666666674</v>
      </c>
      <c r="M173" s="31">
        <v>507.85</v>
      </c>
      <c r="N173" s="31">
        <v>494.7</v>
      </c>
      <c r="O173" s="42">
        <v>109404000</v>
      </c>
      <c r="P173" s="43">
        <v>-5.3051483123082166E-3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28209.05</v>
      </c>
      <c r="F174" s="40">
        <v>28560.799999999999</v>
      </c>
      <c r="G174" s="41">
        <v>27756.75</v>
      </c>
      <c r="H174" s="41">
        <v>27304.45</v>
      </c>
      <c r="I174" s="41">
        <v>26500.400000000001</v>
      </c>
      <c r="J174" s="41">
        <v>29013.1</v>
      </c>
      <c r="K174" s="41">
        <v>29817.149999999994</v>
      </c>
      <c r="L174" s="41">
        <v>30269.449999999997</v>
      </c>
      <c r="M174" s="31">
        <v>29364.85</v>
      </c>
      <c r="N174" s="31">
        <v>28108.5</v>
      </c>
      <c r="O174" s="42">
        <v>156325</v>
      </c>
      <c r="P174" s="43">
        <v>4.6702376966856377E-2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2361.0500000000002</v>
      </c>
      <c r="F175" s="40">
        <v>2364.8833333333337</v>
      </c>
      <c r="G175" s="41">
        <v>2331.2166666666672</v>
      </c>
      <c r="H175" s="41">
        <v>2301.3833333333337</v>
      </c>
      <c r="I175" s="41">
        <v>2267.7166666666672</v>
      </c>
      <c r="J175" s="41">
        <v>2394.7166666666672</v>
      </c>
      <c r="K175" s="41">
        <v>2428.3833333333341</v>
      </c>
      <c r="L175" s="41">
        <v>2458.2166666666672</v>
      </c>
      <c r="M175" s="31">
        <v>2398.5500000000002</v>
      </c>
      <c r="N175" s="31">
        <v>2335.0500000000002</v>
      </c>
      <c r="O175" s="42">
        <v>1731675</v>
      </c>
      <c r="P175" s="43">
        <v>2.2738346597368848E-2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2187.65</v>
      </c>
      <c r="F176" s="40">
        <v>2192.6000000000004</v>
      </c>
      <c r="G176" s="41">
        <v>2171.9000000000005</v>
      </c>
      <c r="H176" s="41">
        <v>2156.15</v>
      </c>
      <c r="I176" s="41">
        <v>2135.4500000000003</v>
      </c>
      <c r="J176" s="41">
        <v>2208.3500000000008</v>
      </c>
      <c r="K176" s="41">
        <v>2229.0500000000006</v>
      </c>
      <c r="L176" s="41">
        <v>2244.8000000000011</v>
      </c>
      <c r="M176" s="31">
        <v>2213.3000000000002</v>
      </c>
      <c r="N176" s="31">
        <v>2176.85</v>
      </c>
      <c r="O176" s="42">
        <v>3899125</v>
      </c>
      <c r="P176" s="43">
        <v>-3.2057446944925306E-5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1639.1</v>
      </c>
      <c r="F177" s="40">
        <v>1638.45</v>
      </c>
      <c r="G177" s="41">
        <v>1610.9</v>
      </c>
      <c r="H177" s="41">
        <v>1582.7</v>
      </c>
      <c r="I177" s="41">
        <v>1555.15</v>
      </c>
      <c r="J177" s="41">
        <v>1666.65</v>
      </c>
      <c r="K177" s="41">
        <v>1694.1999999999998</v>
      </c>
      <c r="L177" s="41">
        <v>1722.4</v>
      </c>
      <c r="M177" s="31">
        <v>1666</v>
      </c>
      <c r="N177" s="31">
        <v>1610.25</v>
      </c>
      <c r="O177" s="42">
        <v>3010000</v>
      </c>
      <c r="P177" s="43">
        <v>-4.2499045680111973E-2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44525</v>
      </c>
      <c r="E178" s="40">
        <v>518.75</v>
      </c>
      <c r="F178" s="40">
        <v>518.41666666666663</v>
      </c>
      <c r="G178" s="41">
        <v>511.93333333333328</v>
      </c>
      <c r="H178" s="41">
        <v>505.11666666666667</v>
      </c>
      <c r="I178" s="41">
        <v>498.63333333333333</v>
      </c>
      <c r="J178" s="41">
        <v>525.23333333333323</v>
      </c>
      <c r="K178" s="41">
        <v>531.71666666666658</v>
      </c>
      <c r="L178" s="41">
        <v>538.53333333333319</v>
      </c>
      <c r="M178" s="31">
        <v>524.9</v>
      </c>
      <c r="N178" s="31">
        <v>511.6</v>
      </c>
      <c r="O178" s="42">
        <v>3754125</v>
      </c>
      <c r="P178" s="43">
        <v>-5.7184833587613719E-2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800.9</v>
      </c>
      <c r="F179" s="40">
        <v>806.30000000000007</v>
      </c>
      <c r="G179" s="41">
        <v>793.60000000000014</v>
      </c>
      <c r="H179" s="41">
        <v>786.30000000000007</v>
      </c>
      <c r="I179" s="41">
        <v>773.60000000000014</v>
      </c>
      <c r="J179" s="41">
        <v>813.60000000000014</v>
      </c>
      <c r="K179" s="41">
        <v>826.30000000000018</v>
      </c>
      <c r="L179" s="41">
        <v>833.60000000000014</v>
      </c>
      <c r="M179" s="31">
        <v>819</v>
      </c>
      <c r="N179" s="31">
        <v>799</v>
      </c>
      <c r="O179" s="42">
        <v>31612000</v>
      </c>
      <c r="P179" s="43">
        <v>1.1286277319957004E-2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546.75</v>
      </c>
      <c r="F180" s="40">
        <v>551.2833333333333</v>
      </c>
      <c r="G180" s="41">
        <v>538.56666666666661</v>
      </c>
      <c r="H180" s="41">
        <v>530.38333333333333</v>
      </c>
      <c r="I180" s="41">
        <v>517.66666666666663</v>
      </c>
      <c r="J180" s="41">
        <v>559.46666666666658</v>
      </c>
      <c r="K180" s="41">
        <v>572.18333333333328</v>
      </c>
      <c r="L180" s="41">
        <v>580.36666666666656</v>
      </c>
      <c r="M180" s="31">
        <v>564</v>
      </c>
      <c r="N180" s="31">
        <v>543.1</v>
      </c>
      <c r="O180" s="42">
        <v>12658500</v>
      </c>
      <c r="P180" s="43">
        <v>-2.1224773834377174E-2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602.79999999999995</v>
      </c>
      <c r="F181" s="40">
        <v>602.11666666666667</v>
      </c>
      <c r="G181" s="41">
        <v>589.73333333333335</v>
      </c>
      <c r="H181" s="41">
        <v>576.66666666666663</v>
      </c>
      <c r="I181" s="41">
        <v>564.2833333333333</v>
      </c>
      <c r="J181" s="41">
        <v>615.18333333333339</v>
      </c>
      <c r="K181" s="41">
        <v>627.56666666666683</v>
      </c>
      <c r="L181" s="41">
        <v>640.63333333333344</v>
      </c>
      <c r="M181" s="31">
        <v>614.5</v>
      </c>
      <c r="N181" s="31">
        <v>589.04999999999995</v>
      </c>
      <c r="O181" s="42">
        <v>1430550</v>
      </c>
      <c r="P181" s="43">
        <v>-7.3237885462555066E-2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935.05</v>
      </c>
      <c r="F182" s="40">
        <v>941.01666666666677</v>
      </c>
      <c r="G182" s="41">
        <v>925.03333333333353</v>
      </c>
      <c r="H182" s="41">
        <v>915.01666666666677</v>
      </c>
      <c r="I182" s="41">
        <v>899.03333333333353</v>
      </c>
      <c r="J182" s="41">
        <v>951.03333333333353</v>
      </c>
      <c r="K182" s="41">
        <v>967.01666666666688</v>
      </c>
      <c r="L182" s="41">
        <v>977.03333333333353</v>
      </c>
      <c r="M182" s="31">
        <v>957</v>
      </c>
      <c r="N182" s="31">
        <v>931</v>
      </c>
      <c r="O182" s="42">
        <v>9058000</v>
      </c>
      <c r="P182" s="43">
        <v>3.3900239698664535E-2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835.9</v>
      </c>
      <c r="F183" s="40">
        <v>843.1</v>
      </c>
      <c r="G183" s="41">
        <v>826.30000000000007</v>
      </c>
      <c r="H183" s="41">
        <v>816.7</v>
      </c>
      <c r="I183" s="41">
        <v>799.90000000000009</v>
      </c>
      <c r="J183" s="41">
        <v>852.7</v>
      </c>
      <c r="K183" s="41">
        <v>869.5</v>
      </c>
      <c r="L183" s="41">
        <v>879.1</v>
      </c>
      <c r="M183" s="31">
        <v>859.9</v>
      </c>
      <c r="N183" s="31">
        <v>833.5</v>
      </c>
      <c r="O183" s="42">
        <v>9092925</v>
      </c>
      <c r="P183" s="43">
        <v>1.384812222473094E-2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520.5</v>
      </c>
      <c r="F184" s="40">
        <v>518.95000000000005</v>
      </c>
      <c r="G184" s="41">
        <v>509.25000000000011</v>
      </c>
      <c r="H184" s="41">
        <v>498.00000000000006</v>
      </c>
      <c r="I184" s="41">
        <v>488.30000000000013</v>
      </c>
      <c r="J184" s="41">
        <v>530.20000000000005</v>
      </c>
      <c r="K184" s="41">
        <v>539.89999999999986</v>
      </c>
      <c r="L184" s="41">
        <v>551.15000000000009</v>
      </c>
      <c r="M184" s="31">
        <v>528.65</v>
      </c>
      <c r="N184" s="31">
        <v>507.7</v>
      </c>
      <c r="O184" s="42">
        <v>98205300</v>
      </c>
      <c r="P184" s="43">
        <v>6.1650799519364079E-2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244.6</v>
      </c>
      <c r="F185" s="40">
        <v>244.91666666666666</v>
      </c>
      <c r="G185" s="41">
        <v>241.33333333333331</v>
      </c>
      <c r="H185" s="41">
        <v>238.06666666666666</v>
      </c>
      <c r="I185" s="41">
        <v>234.48333333333332</v>
      </c>
      <c r="J185" s="41">
        <v>248.18333333333331</v>
      </c>
      <c r="K185" s="41">
        <v>251.76666666666662</v>
      </c>
      <c r="L185" s="41">
        <v>255.0333333333333</v>
      </c>
      <c r="M185" s="31">
        <v>248.5</v>
      </c>
      <c r="N185" s="31">
        <v>241.65</v>
      </c>
      <c r="O185" s="42">
        <v>110929500</v>
      </c>
      <c r="P185" s="43">
        <v>-4.0518449322746383E-2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1232.9000000000001</v>
      </c>
      <c r="F186" s="40">
        <v>1242.1500000000001</v>
      </c>
      <c r="G186" s="41">
        <v>1219.6000000000001</v>
      </c>
      <c r="H186" s="41">
        <v>1206.3</v>
      </c>
      <c r="I186" s="41">
        <v>1183.75</v>
      </c>
      <c r="J186" s="41">
        <v>1255.4500000000003</v>
      </c>
      <c r="K186" s="41">
        <v>1278.0000000000005</v>
      </c>
      <c r="L186" s="41">
        <v>1291.3000000000004</v>
      </c>
      <c r="M186" s="31">
        <v>1264.7</v>
      </c>
      <c r="N186" s="31">
        <v>1228.8499999999999</v>
      </c>
      <c r="O186" s="42">
        <v>50463650</v>
      </c>
      <c r="P186" s="43">
        <v>1.3486061557896174E-2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3556.3</v>
      </c>
      <c r="F187" s="40">
        <v>3558.8333333333335</v>
      </c>
      <c r="G187" s="41">
        <v>3541.2166666666672</v>
      </c>
      <c r="H187" s="41">
        <v>3526.1333333333337</v>
      </c>
      <c r="I187" s="41">
        <v>3508.5166666666673</v>
      </c>
      <c r="J187" s="41">
        <v>3573.916666666667</v>
      </c>
      <c r="K187" s="41">
        <v>3591.5333333333328</v>
      </c>
      <c r="L187" s="41">
        <v>3606.6166666666668</v>
      </c>
      <c r="M187" s="31">
        <v>3576.45</v>
      </c>
      <c r="N187" s="31">
        <v>3543.75</v>
      </c>
      <c r="O187" s="42">
        <v>15710700</v>
      </c>
      <c r="P187" s="43">
        <v>-2.9313908119479894E-2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1599.55</v>
      </c>
      <c r="F188" s="40">
        <v>1593.7833333333335</v>
      </c>
      <c r="G188" s="41">
        <v>1582.366666666667</v>
      </c>
      <c r="H188" s="41">
        <v>1565.1833333333334</v>
      </c>
      <c r="I188" s="41">
        <v>1553.7666666666669</v>
      </c>
      <c r="J188" s="41">
        <v>1610.9666666666672</v>
      </c>
      <c r="K188" s="41">
        <v>1622.3833333333337</v>
      </c>
      <c r="L188" s="41">
        <v>1639.5666666666673</v>
      </c>
      <c r="M188" s="31">
        <v>1605.2</v>
      </c>
      <c r="N188" s="31">
        <v>1576.6</v>
      </c>
      <c r="O188" s="42">
        <v>9876000</v>
      </c>
      <c r="P188" s="43">
        <v>-6.1466529820960202E-2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2531.75</v>
      </c>
      <c r="F189" s="40">
        <v>2536.4166666666665</v>
      </c>
      <c r="G189" s="41">
        <v>2518.5333333333328</v>
      </c>
      <c r="H189" s="41">
        <v>2505.3166666666662</v>
      </c>
      <c r="I189" s="41">
        <v>2487.4333333333325</v>
      </c>
      <c r="J189" s="41">
        <v>2549.6333333333332</v>
      </c>
      <c r="K189" s="41">
        <v>2567.5166666666673</v>
      </c>
      <c r="L189" s="41">
        <v>2580.7333333333336</v>
      </c>
      <c r="M189" s="31">
        <v>2554.3000000000002</v>
      </c>
      <c r="N189" s="31">
        <v>2523.1999999999998</v>
      </c>
      <c r="O189" s="42">
        <v>5176125</v>
      </c>
      <c r="P189" s="43">
        <v>1.1605135272358018E-3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2799.85</v>
      </c>
      <c r="F190" s="40">
        <v>2811.5499999999997</v>
      </c>
      <c r="G190" s="41">
        <v>2770.2999999999993</v>
      </c>
      <c r="H190" s="41">
        <v>2740.7499999999995</v>
      </c>
      <c r="I190" s="41">
        <v>2699.4999999999991</v>
      </c>
      <c r="J190" s="41">
        <v>2841.0999999999995</v>
      </c>
      <c r="K190" s="41">
        <v>2882.3500000000004</v>
      </c>
      <c r="L190" s="41">
        <v>2911.8999999999996</v>
      </c>
      <c r="M190" s="31">
        <v>2852.8</v>
      </c>
      <c r="N190" s="31">
        <v>2782</v>
      </c>
      <c r="O190" s="42">
        <v>954750</v>
      </c>
      <c r="P190" s="43">
        <v>7.9423403052572075E-2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543.95000000000005</v>
      </c>
      <c r="F191" s="40">
        <v>545.66666666666663</v>
      </c>
      <c r="G191" s="41">
        <v>540.33333333333326</v>
      </c>
      <c r="H191" s="41">
        <v>536.71666666666658</v>
      </c>
      <c r="I191" s="41">
        <v>531.38333333333321</v>
      </c>
      <c r="J191" s="41">
        <v>549.2833333333333</v>
      </c>
      <c r="K191" s="41">
        <v>554.61666666666656</v>
      </c>
      <c r="L191" s="41">
        <v>558.23333333333335</v>
      </c>
      <c r="M191" s="31">
        <v>551</v>
      </c>
      <c r="N191" s="31">
        <v>542.04999999999995</v>
      </c>
      <c r="O191" s="42">
        <v>3646500</v>
      </c>
      <c r="P191" s="43">
        <v>-1.0582010582010581E-2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1189.95</v>
      </c>
      <c r="F192" s="40">
        <v>1178.7</v>
      </c>
      <c r="G192" s="41">
        <v>1153.75</v>
      </c>
      <c r="H192" s="41">
        <v>1117.55</v>
      </c>
      <c r="I192" s="41">
        <v>1092.5999999999999</v>
      </c>
      <c r="J192" s="41">
        <v>1214.9000000000001</v>
      </c>
      <c r="K192" s="41">
        <v>1239.8500000000004</v>
      </c>
      <c r="L192" s="41">
        <v>1276.0500000000002</v>
      </c>
      <c r="M192" s="31">
        <v>1203.6500000000001</v>
      </c>
      <c r="N192" s="31">
        <v>1142.5</v>
      </c>
      <c r="O192" s="42">
        <v>2264900</v>
      </c>
      <c r="P192" s="43">
        <v>-3.5504785427601111E-2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741.15</v>
      </c>
      <c r="F193" s="40">
        <v>743.48333333333323</v>
      </c>
      <c r="G193" s="41">
        <v>735.51666666666642</v>
      </c>
      <c r="H193" s="41">
        <v>729.88333333333321</v>
      </c>
      <c r="I193" s="41">
        <v>721.9166666666664</v>
      </c>
      <c r="J193" s="41">
        <v>749.11666666666645</v>
      </c>
      <c r="K193" s="41">
        <v>757.08333333333337</v>
      </c>
      <c r="L193" s="41">
        <v>762.71666666666647</v>
      </c>
      <c r="M193" s="31">
        <v>751.45</v>
      </c>
      <c r="N193" s="31">
        <v>737.85</v>
      </c>
      <c r="O193" s="42">
        <v>6805400</v>
      </c>
      <c r="P193" s="43">
        <v>-1.3795901805640089E-2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1684.1</v>
      </c>
      <c r="F194" s="40">
        <v>1692.9333333333334</v>
      </c>
      <c r="G194" s="41">
        <v>1653.9166666666667</v>
      </c>
      <c r="H194" s="41">
        <v>1623.7333333333333</v>
      </c>
      <c r="I194" s="41">
        <v>1584.7166666666667</v>
      </c>
      <c r="J194" s="41">
        <v>1723.1166666666668</v>
      </c>
      <c r="K194" s="41">
        <v>1762.1333333333332</v>
      </c>
      <c r="L194" s="41">
        <v>1792.3166666666668</v>
      </c>
      <c r="M194" s="31">
        <v>1731.95</v>
      </c>
      <c r="N194" s="31">
        <v>1662.75</v>
      </c>
      <c r="O194" s="42">
        <v>1367800</v>
      </c>
      <c r="P194" s="43">
        <v>2.8691760989734142E-2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7896.7</v>
      </c>
      <c r="F195" s="40">
        <v>7973.3499999999995</v>
      </c>
      <c r="G195" s="41">
        <v>7800.2999999999993</v>
      </c>
      <c r="H195" s="41">
        <v>7703.9</v>
      </c>
      <c r="I195" s="41">
        <v>7530.8499999999995</v>
      </c>
      <c r="J195" s="41">
        <v>8069.7499999999991</v>
      </c>
      <c r="K195" s="41">
        <v>8242.7999999999993</v>
      </c>
      <c r="L195" s="41">
        <v>8339.1999999999989</v>
      </c>
      <c r="M195" s="31">
        <v>8146.4</v>
      </c>
      <c r="N195" s="31">
        <v>7876.95</v>
      </c>
      <c r="O195" s="42">
        <v>1681400</v>
      </c>
      <c r="P195" s="43">
        <v>5.8626465661641538E-3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780.65</v>
      </c>
      <c r="F196" s="40">
        <v>784.23333333333323</v>
      </c>
      <c r="G196" s="41">
        <v>774.26666666666642</v>
      </c>
      <c r="H196" s="41">
        <v>767.88333333333321</v>
      </c>
      <c r="I196" s="41">
        <v>757.9166666666664</v>
      </c>
      <c r="J196" s="41">
        <v>790.61666666666645</v>
      </c>
      <c r="K196" s="41">
        <v>800.58333333333337</v>
      </c>
      <c r="L196" s="41">
        <v>806.96666666666647</v>
      </c>
      <c r="M196" s="31">
        <v>794.2</v>
      </c>
      <c r="N196" s="31">
        <v>777.85</v>
      </c>
      <c r="O196" s="42">
        <v>25468300</v>
      </c>
      <c r="P196" s="43">
        <v>-6.7934093789607094E-3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332.6</v>
      </c>
      <c r="F197" s="40">
        <v>332.59999999999997</v>
      </c>
      <c r="G197" s="41">
        <v>324.79999999999995</v>
      </c>
      <c r="H197" s="41">
        <v>317</v>
      </c>
      <c r="I197" s="41">
        <v>309.2</v>
      </c>
      <c r="J197" s="41">
        <v>340.39999999999992</v>
      </c>
      <c r="K197" s="41">
        <v>348.2</v>
      </c>
      <c r="L197" s="41">
        <v>355.99999999999989</v>
      </c>
      <c r="M197" s="31">
        <v>340.4</v>
      </c>
      <c r="N197" s="31">
        <v>324.8</v>
      </c>
      <c r="O197" s="42">
        <v>165360200</v>
      </c>
      <c r="P197" s="43">
        <v>-1.4040474006402457E-3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1236.5</v>
      </c>
      <c r="F198" s="40">
        <v>1247.6333333333334</v>
      </c>
      <c r="G198" s="41">
        <v>1221.9666666666669</v>
      </c>
      <c r="H198" s="41">
        <v>1207.4333333333334</v>
      </c>
      <c r="I198" s="41">
        <v>1181.7666666666669</v>
      </c>
      <c r="J198" s="41">
        <v>1262.166666666667</v>
      </c>
      <c r="K198" s="41">
        <v>1287.8333333333335</v>
      </c>
      <c r="L198" s="41">
        <v>1302.366666666667</v>
      </c>
      <c r="M198" s="31">
        <v>1273.3</v>
      </c>
      <c r="N198" s="31">
        <v>1233.0999999999999</v>
      </c>
      <c r="O198" s="42">
        <v>2064000</v>
      </c>
      <c r="P198" s="43">
        <v>4.3478260869565216E-2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2347.8000000000002</v>
      </c>
      <c r="F199" s="40">
        <v>2331.1666666666665</v>
      </c>
      <c r="G199" s="41">
        <v>2304.4833333333331</v>
      </c>
      <c r="H199" s="41">
        <v>2261.1666666666665</v>
      </c>
      <c r="I199" s="41">
        <v>2234.4833333333331</v>
      </c>
      <c r="J199" s="41">
        <v>2374.4833333333331</v>
      </c>
      <c r="K199" s="41">
        <v>2401.1666666666665</v>
      </c>
      <c r="L199" s="41">
        <v>2444.4833333333331</v>
      </c>
      <c r="M199" s="31">
        <v>2357.85</v>
      </c>
      <c r="N199" s="31">
        <v>2287.85</v>
      </c>
      <c r="O199" s="42">
        <v>454500</v>
      </c>
      <c r="P199" s="43">
        <v>8.3194675540765387E-3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662.4</v>
      </c>
      <c r="F200" s="40">
        <v>664.55000000000007</v>
      </c>
      <c r="G200" s="41">
        <v>653.85000000000014</v>
      </c>
      <c r="H200" s="41">
        <v>645.30000000000007</v>
      </c>
      <c r="I200" s="41">
        <v>634.60000000000014</v>
      </c>
      <c r="J200" s="41">
        <v>673.10000000000014</v>
      </c>
      <c r="K200" s="41">
        <v>683.80000000000018</v>
      </c>
      <c r="L200" s="41">
        <v>692.35000000000014</v>
      </c>
      <c r="M200" s="31">
        <v>675.25</v>
      </c>
      <c r="N200" s="31">
        <v>656</v>
      </c>
      <c r="O200" s="42">
        <v>30184800</v>
      </c>
      <c r="P200" s="43">
        <v>-7.6800847457627122E-4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325.7</v>
      </c>
      <c r="F201" s="40">
        <v>329.21666666666664</v>
      </c>
      <c r="G201" s="41">
        <v>320.48333333333329</v>
      </c>
      <c r="H201" s="41">
        <v>315.26666666666665</v>
      </c>
      <c r="I201" s="41">
        <v>306.5333333333333</v>
      </c>
      <c r="J201" s="41">
        <v>334.43333333333328</v>
      </c>
      <c r="K201" s="41">
        <v>343.16666666666663</v>
      </c>
      <c r="L201" s="41">
        <v>348.38333333333327</v>
      </c>
      <c r="M201" s="31">
        <v>337.95</v>
      </c>
      <c r="N201" s="31">
        <v>324</v>
      </c>
      <c r="O201" s="42">
        <v>78432000</v>
      </c>
      <c r="P201" s="43">
        <v>1.4040803661469241E-2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1" sqref="C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5" t="s">
        <v>16</v>
      </c>
      <c r="B8" s="517"/>
      <c r="C8" s="521" t="s">
        <v>20</v>
      </c>
      <c r="D8" s="521" t="s">
        <v>21</v>
      </c>
      <c r="E8" s="512" t="s">
        <v>22</v>
      </c>
      <c r="F8" s="513"/>
      <c r="G8" s="514"/>
      <c r="H8" s="512" t="s">
        <v>23</v>
      </c>
      <c r="I8" s="513"/>
      <c r="J8" s="514"/>
      <c r="K8" s="26"/>
      <c r="L8" s="53"/>
      <c r="M8" s="53"/>
      <c r="N8" s="1"/>
      <c r="O8" s="1"/>
    </row>
    <row r="9" spans="1:15" ht="36" customHeight="1">
      <c r="A9" s="519"/>
      <c r="B9" s="520"/>
      <c r="C9" s="520"/>
      <c r="D9" s="52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17999.2</v>
      </c>
      <c r="D10" s="35">
        <v>18030.216666666671</v>
      </c>
      <c r="E10" s="35">
        <v>17927.78333333334</v>
      </c>
      <c r="F10" s="35">
        <v>17856.366666666669</v>
      </c>
      <c r="G10" s="35">
        <v>17753.933333333338</v>
      </c>
      <c r="H10" s="35">
        <v>18101.633333333342</v>
      </c>
      <c r="I10" s="35">
        <v>18204.066666666669</v>
      </c>
      <c r="J10" s="35">
        <v>18275.483333333344</v>
      </c>
      <c r="K10" s="37">
        <v>18132.650000000001</v>
      </c>
      <c r="L10" s="37">
        <v>17958.8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38307.1</v>
      </c>
      <c r="D11" s="40">
        <v>38414.299999999996</v>
      </c>
      <c r="E11" s="40">
        <v>38103.899999999994</v>
      </c>
      <c r="F11" s="40">
        <v>37900.699999999997</v>
      </c>
      <c r="G11" s="40">
        <v>37590.299999999996</v>
      </c>
      <c r="H11" s="40">
        <v>38617.499999999993</v>
      </c>
      <c r="I11" s="40">
        <v>38927.9</v>
      </c>
      <c r="J11" s="40">
        <v>39131.099999999991</v>
      </c>
      <c r="K11" s="31">
        <v>38724.699999999997</v>
      </c>
      <c r="L11" s="31">
        <v>38211.1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2330.9499999999998</v>
      </c>
      <c r="D12" s="40">
        <v>2339.0833333333335</v>
      </c>
      <c r="E12" s="40">
        <v>2318.416666666667</v>
      </c>
      <c r="F12" s="40">
        <v>2305.8833333333337</v>
      </c>
      <c r="G12" s="40">
        <v>2285.2166666666672</v>
      </c>
      <c r="H12" s="40">
        <v>2351.6166666666668</v>
      </c>
      <c r="I12" s="40">
        <v>2372.2833333333338</v>
      </c>
      <c r="J12" s="40">
        <v>2384.8166666666666</v>
      </c>
      <c r="K12" s="31">
        <v>2359.75</v>
      </c>
      <c r="L12" s="31">
        <v>2326.5500000000002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5273.8</v>
      </c>
      <c r="D13" s="40">
        <v>5293.1</v>
      </c>
      <c r="E13" s="40">
        <v>5235.8500000000004</v>
      </c>
      <c r="F13" s="40">
        <v>5197.8999999999996</v>
      </c>
      <c r="G13" s="40">
        <v>5140.6499999999996</v>
      </c>
      <c r="H13" s="40">
        <v>5331.0500000000011</v>
      </c>
      <c r="I13" s="40">
        <v>5388.3000000000011</v>
      </c>
      <c r="J13" s="40">
        <v>5426.2500000000018</v>
      </c>
      <c r="K13" s="31">
        <v>5350.35</v>
      </c>
      <c r="L13" s="31">
        <v>5255.15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36643.85</v>
      </c>
      <c r="D14" s="40">
        <v>36622.666666666664</v>
      </c>
      <c r="E14" s="40">
        <v>36451.083333333328</v>
      </c>
      <c r="F14" s="40">
        <v>36258.316666666666</v>
      </c>
      <c r="G14" s="40">
        <v>36086.73333333333</v>
      </c>
      <c r="H14" s="40">
        <v>36815.433333333327</v>
      </c>
      <c r="I14" s="40">
        <v>36987.016666666656</v>
      </c>
      <c r="J14" s="40">
        <v>37179.783333333326</v>
      </c>
      <c r="K14" s="31">
        <v>36794.25</v>
      </c>
      <c r="L14" s="31">
        <v>36429.9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4081.15</v>
      </c>
      <c r="D15" s="40">
        <v>4096.7666666666664</v>
      </c>
      <c r="E15" s="40">
        <v>4058.9333333333325</v>
      </c>
      <c r="F15" s="40">
        <v>4036.7166666666662</v>
      </c>
      <c r="G15" s="40">
        <v>3998.8833333333323</v>
      </c>
      <c r="H15" s="40">
        <v>4118.9833333333327</v>
      </c>
      <c r="I15" s="40">
        <v>4156.8166666666666</v>
      </c>
      <c r="J15" s="40">
        <v>4179.0333333333328</v>
      </c>
      <c r="K15" s="31">
        <v>4134.6000000000004</v>
      </c>
      <c r="L15" s="31">
        <v>4074.55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8940.75</v>
      </c>
      <c r="D16" s="40">
        <v>8960.9666666666653</v>
      </c>
      <c r="E16" s="40">
        <v>8900.0833333333303</v>
      </c>
      <c r="F16" s="40">
        <v>8859.4166666666642</v>
      </c>
      <c r="G16" s="40">
        <v>8798.5333333333292</v>
      </c>
      <c r="H16" s="40">
        <v>9001.6333333333314</v>
      </c>
      <c r="I16" s="40">
        <v>9062.5166666666664</v>
      </c>
      <c r="J16" s="40">
        <v>9103.1833333333325</v>
      </c>
      <c r="K16" s="31">
        <v>9021.85</v>
      </c>
      <c r="L16" s="31">
        <v>8920.2999999999993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2492.75</v>
      </c>
      <c r="D17" s="40">
        <v>2514.0666666666666</v>
      </c>
      <c r="E17" s="40">
        <v>2461.6833333333334</v>
      </c>
      <c r="F17" s="40">
        <v>2430.6166666666668</v>
      </c>
      <c r="G17" s="40">
        <v>2378.2333333333336</v>
      </c>
      <c r="H17" s="40">
        <v>2545.1333333333332</v>
      </c>
      <c r="I17" s="40">
        <v>2597.5166666666664</v>
      </c>
      <c r="J17" s="40">
        <v>2628.583333333333</v>
      </c>
      <c r="K17" s="31">
        <v>2566.4499999999998</v>
      </c>
      <c r="L17" s="31">
        <v>2483</v>
      </c>
      <c r="M17" s="31">
        <v>2.4815299999999998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1242.05</v>
      </c>
      <c r="D18" s="40">
        <v>1232.55</v>
      </c>
      <c r="E18" s="40">
        <v>1217.0999999999999</v>
      </c>
      <c r="F18" s="40">
        <v>1192.1499999999999</v>
      </c>
      <c r="G18" s="40">
        <v>1176.6999999999998</v>
      </c>
      <c r="H18" s="40">
        <v>1257.5</v>
      </c>
      <c r="I18" s="40">
        <v>1272.9500000000003</v>
      </c>
      <c r="J18" s="40">
        <v>1297.9000000000001</v>
      </c>
      <c r="K18" s="31">
        <v>1248</v>
      </c>
      <c r="L18" s="31">
        <v>1207.5999999999999</v>
      </c>
      <c r="M18" s="31">
        <v>5.6283099999999999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960.3</v>
      </c>
      <c r="D19" s="40">
        <v>965.44999999999993</v>
      </c>
      <c r="E19" s="40">
        <v>950.99999999999989</v>
      </c>
      <c r="F19" s="40">
        <v>941.69999999999993</v>
      </c>
      <c r="G19" s="40">
        <v>927.24999999999989</v>
      </c>
      <c r="H19" s="40">
        <v>974.74999999999989</v>
      </c>
      <c r="I19" s="40">
        <v>989.19999999999993</v>
      </c>
      <c r="J19" s="40">
        <v>998.49999999999989</v>
      </c>
      <c r="K19" s="31">
        <v>979.9</v>
      </c>
      <c r="L19" s="31">
        <v>956.15</v>
      </c>
      <c r="M19" s="31">
        <v>11.060040000000001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1711.6</v>
      </c>
      <c r="D20" s="40">
        <v>1728.3499999999997</v>
      </c>
      <c r="E20" s="40">
        <v>1690.1499999999994</v>
      </c>
      <c r="F20" s="40">
        <v>1668.6999999999998</v>
      </c>
      <c r="G20" s="40">
        <v>1630.4999999999995</v>
      </c>
      <c r="H20" s="40">
        <v>1749.7999999999993</v>
      </c>
      <c r="I20" s="40">
        <v>1787.9999999999995</v>
      </c>
      <c r="J20" s="40">
        <v>1809.4499999999991</v>
      </c>
      <c r="K20" s="31">
        <v>1766.55</v>
      </c>
      <c r="L20" s="31">
        <v>1706.9</v>
      </c>
      <c r="M20" s="31">
        <v>21.721170000000001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1314.35</v>
      </c>
      <c r="D21" s="40">
        <v>1311.45</v>
      </c>
      <c r="E21" s="40">
        <v>1293.9000000000001</v>
      </c>
      <c r="F21" s="40">
        <v>1273.45</v>
      </c>
      <c r="G21" s="40">
        <v>1255.9000000000001</v>
      </c>
      <c r="H21" s="40">
        <v>1331.9</v>
      </c>
      <c r="I21" s="40">
        <v>1349.4499999999998</v>
      </c>
      <c r="J21" s="40">
        <v>1369.9</v>
      </c>
      <c r="K21" s="31">
        <v>1329</v>
      </c>
      <c r="L21" s="31">
        <v>1291</v>
      </c>
      <c r="M21" s="31">
        <v>20.438140000000001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746.45</v>
      </c>
      <c r="D22" s="40">
        <v>750.53333333333342</v>
      </c>
      <c r="E22" s="40">
        <v>739.36666666666679</v>
      </c>
      <c r="F22" s="40">
        <v>732.28333333333342</v>
      </c>
      <c r="G22" s="40">
        <v>721.11666666666679</v>
      </c>
      <c r="H22" s="40">
        <v>757.61666666666679</v>
      </c>
      <c r="I22" s="40">
        <v>768.78333333333353</v>
      </c>
      <c r="J22" s="40">
        <v>775.86666666666679</v>
      </c>
      <c r="K22" s="31">
        <v>761.7</v>
      </c>
      <c r="L22" s="31">
        <v>743.45</v>
      </c>
      <c r="M22" s="31">
        <v>33.787790000000001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1648.75</v>
      </c>
      <c r="D23" s="40">
        <v>1644.9166666666667</v>
      </c>
      <c r="E23" s="40">
        <v>1629.8333333333335</v>
      </c>
      <c r="F23" s="40">
        <v>1610.9166666666667</v>
      </c>
      <c r="G23" s="40">
        <v>1595.8333333333335</v>
      </c>
      <c r="H23" s="40">
        <v>1663.8333333333335</v>
      </c>
      <c r="I23" s="40">
        <v>1678.916666666667</v>
      </c>
      <c r="J23" s="40">
        <v>1697.8333333333335</v>
      </c>
      <c r="K23" s="31">
        <v>1660</v>
      </c>
      <c r="L23" s="31">
        <v>1626</v>
      </c>
      <c r="M23" s="31">
        <v>7.0339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1877.9</v>
      </c>
      <c r="D24" s="40">
        <v>1885.9666666666665</v>
      </c>
      <c r="E24" s="40">
        <v>1841.9333333333329</v>
      </c>
      <c r="F24" s="40">
        <v>1805.9666666666665</v>
      </c>
      <c r="G24" s="40">
        <v>1761.9333333333329</v>
      </c>
      <c r="H24" s="40">
        <v>1921.9333333333329</v>
      </c>
      <c r="I24" s="40">
        <v>1965.9666666666662</v>
      </c>
      <c r="J24" s="40">
        <v>2001.9333333333329</v>
      </c>
      <c r="K24" s="31">
        <v>1930</v>
      </c>
      <c r="L24" s="31">
        <v>1850</v>
      </c>
      <c r="M24" s="31">
        <v>0.79159999999999997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107.65</v>
      </c>
      <c r="D25" s="40">
        <v>107.25</v>
      </c>
      <c r="E25" s="40">
        <v>104.6</v>
      </c>
      <c r="F25" s="40">
        <v>101.55</v>
      </c>
      <c r="G25" s="40">
        <v>98.899999999999991</v>
      </c>
      <c r="H25" s="40">
        <v>110.3</v>
      </c>
      <c r="I25" s="40">
        <v>112.95</v>
      </c>
      <c r="J25" s="40">
        <v>116</v>
      </c>
      <c r="K25" s="31">
        <v>109.9</v>
      </c>
      <c r="L25" s="31">
        <v>104.2</v>
      </c>
      <c r="M25" s="31">
        <v>32.592210000000001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289.95</v>
      </c>
      <c r="D26" s="40">
        <v>290.96666666666664</v>
      </c>
      <c r="E26" s="40">
        <v>285.7833333333333</v>
      </c>
      <c r="F26" s="40">
        <v>281.61666666666667</v>
      </c>
      <c r="G26" s="40">
        <v>276.43333333333334</v>
      </c>
      <c r="H26" s="40">
        <v>295.13333333333327</v>
      </c>
      <c r="I26" s="40">
        <v>300.31666666666655</v>
      </c>
      <c r="J26" s="40">
        <v>304.48333333333323</v>
      </c>
      <c r="K26" s="31">
        <v>296.14999999999998</v>
      </c>
      <c r="L26" s="31">
        <v>286.8</v>
      </c>
      <c r="M26" s="31">
        <v>60.410040000000002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2157.0500000000002</v>
      </c>
      <c r="D27" s="40">
        <v>2172.25</v>
      </c>
      <c r="E27" s="40">
        <v>2136.5500000000002</v>
      </c>
      <c r="F27" s="40">
        <v>2116.0500000000002</v>
      </c>
      <c r="G27" s="40">
        <v>2080.3500000000004</v>
      </c>
      <c r="H27" s="40">
        <v>2192.75</v>
      </c>
      <c r="I27" s="40">
        <v>2228.4499999999998</v>
      </c>
      <c r="J27" s="40">
        <v>2248.9499999999998</v>
      </c>
      <c r="K27" s="31">
        <v>2207.9499999999998</v>
      </c>
      <c r="L27" s="31">
        <v>2151.75</v>
      </c>
      <c r="M27" s="31">
        <v>0.57408999999999999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787</v>
      </c>
      <c r="D28" s="40">
        <v>785.51666666666677</v>
      </c>
      <c r="E28" s="40">
        <v>778.63333333333355</v>
      </c>
      <c r="F28" s="40">
        <v>770.26666666666677</v>
      </c>
      <c r="G28" s="40">
        <v>763.38333333333355</v>
      </c>
      <c r="H28" s="40">
        <v>793.88333333333355</v>
      </c>
      <c r="I28" s="40">
        <v>800.76666666666677</v>
      </c>
      <c r="J28" s="40">
        <v>809.13333333333355</v>
      </c>
      <c r="K28" s="31">
        <v>792.4</v>
      </c>
      <c r="L28" s="31">
        <v>777.15</v>
      </c>
      <c r="M28" s="31">
        <v>4.0168799999999996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3550.35</v>
      </c>
      <c r="D29" s="40">
        <v>3576.2166666666672</v>
      </c>
      <c r="E29" s="40">
        <v>3512.4333333333343</v>
      </c>
      <c r="F29" s="40">
        <v>3474.5166666666673</v>
      </c>
      <c r="G29" s="40">
        <v>3410.7333333333345</v>
      </c>
      <c r="H29" s="40">
        <v>3614.1333333333341</v>
      </c>
      <c r="I29" s="40">
        <v>3677.916666666667</v>
      </c>
      <c r="J29" s="40">
        <v>3715.8333333333339</v>
      </c>
      <c r="K29" s="31">
        <v>3640</v>
      </c>
      <c r="L29" s="31">
        <v>3538.3</v>
      </c>
      <c r="M29" s="31">
        <v>1.21699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675.1</v>
      </c>
      <c r="D30" s="40">
        <v>679.01666666666677</v>
      </c>
      <c r="E30" s="40">
        <v>669.08333333333348</v>
      </c>
      <c r="F30" s="40">
        <v>663.06666666666672</v>
      </c>
      <c r="G30" s="40">
        <v>653.13333333333344</v>
      </c>
      <c r="H30" s="40">
        <v>685.03333333333353</v>
      </c>
      <c r="I30" s="40">
        <v>694.9666666666667</v>
      </c>
      <c r="J30" s="40">
        <v>700.98333333333358</v>
      </c>
      <c r="K30" s="31">
        <v>688.95</v>
      </c>
      <c r="L30" s="31">
        <v>673</v>
      </c>
      <c r="M30" s="31">
        <v>15.869899999999999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409.8</v>
      </c>
      <c r="D31" s="40">
        <v>413.84999999999997</v>
      </c>
      <c r="E31" s="40">
        <v>403.69999999999993</v>
      </c>
      <c r="F31" s="40">
        <v>397.59999999999997</v>
      </c>
      <c r="G31" s="40">
        <v>387.44999999999993</v>
      </c>
      <c r="H31" s="40">
        <v>419.94999999999993</v>
      </c>
      <c r="I31" s="40">
        <v>430.09999999999991</v>
      </c>
      <c r="J31" s="40">
        <v>436.19999999999993</v>
      </c>
      <c r="K31" s="31">
        <v>424</v>
      </c>
      <c r="L31" s="31">
        <v>407.75</v>
      </c>
      <c r="M31" s="31">
        <v>19.333539999999999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5096.8500000000004</v>
      </c>
      <c r="D32" s="40">
        <v>5113.95</v>
      </c>
      <c r="E32" s="40">
        <v>5022.8999999999996</v>
      </c>
      <c r="F32" s="40">
        <v>4948.95</v>
      </c>
      <c r="G32" s="40">
        <v>4857.8999999999996</v>
      </c>
      <c r="H32" s="40">
        <v>5187.8999999999996</v>
      </c>
      <c r="I32" s="40">
        <v>5278.9500000000007</v>
      </c>
      <c r="J32" s="40">
        <v>5352.9</v>
      </c>
      <c r="K32" s="31">
        <v>5205</v>
      </c>
      <c r="L32" s="31">
        <v>5040</v>
      </c>
      <c r="M32" s="31">
        <v>11.182309999999999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233.05</v>
      </c>
      <c r="D33" s="40">
        <v>234.01666666666665</v>
      </c>
      <c r="E33" s="40">
        <v>231.0333333333333</v>
      </c>
      <c r="F33" s="40">
        <v>229.01666666666665</v>
      </c>
      <c r="G33" s="40">
        <v>226.0333333333333</v>
      </c>
      <c r="H33" s="40">
        <v>236.0333333333333</v>
      </c>
      <c r="I33" s="40">
        <v>239.01666666666665</v>
      </c>
      <c r="J33" s="40">
        <v>241.0333333333333</v>
      </c>
      <c r="K33" s="31">
        <v>237</v>
      </c>
      <c r="L33" s="31">
        <v>232</v>
      </c>
      <c r="M33" s="31">
        <v>30.26483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147.1</v>
      </c>
      <c r="D34" s="40">
        <v>148.63333333333335</v>
      </c>
      <c r="E34" s="40">
        <v>143.76666666666671</v>
      </c>
      <c r="F34" s="40">
        <v>140.43333333333337</v>
      </c>
      <c r="G34" s="40">
        <v>135.56666666666672</v>
      </c>
      <c r="H34" s="40">
        <v>151.9666666666667</v>
      </c>
      <c r="I34" s="40">
        <v>156.83333333333331</v>
      </c>
      <c r="J34" s="40">
        <v>160.16666666666669</v>
      </c>
      <c r="K34" s="31">
        <v>153.5</v>
      </c>
      <c r="L34" s="31">
        <v>145.30000000000001</v>
      </c>
      <c r="M34" s="31">
        <v>408.64834999999999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3151.7</v>
      </c>
      <c r="D35" s="40">
        <v>3160.2666666666664</v>
      </c>
      <c r="E35" s="40">
        <v>3111.5333333333328</v>
      </c>
      <c r="F35" s="40">
        <v>3071.3666666666663</v>
      </c>
      <c r="G35" s="40">
        <v>3022.6333333333328</v>
      </c>
      <c r="H35" s="40">
        <v>3200.4333333333329</v>
      </c>
      <c r="I35" s="40">
        <v>3249.1666666666665</v>
      </c>
      <c r="J35" s="40">
        <v>3289.333333333333</v>
      </c>
      <c r="K35" s="31">
        <v>3209</v>
      </c>
      <c r="L35" s="31">
        <v>3120.1</v>
      </c>
      <c r="M35" s="31">
        <v>14.00107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2335.3000000000002</v>
      </c>
      <c r="D36" s="40">
        <v>2330.1</v>
      </c>
      <c r="E36" s="40">
        <v>2315.1999999999998</v>
      </c>
      <c r="F36" s="40">
        <v>2295.1</v>
      </c>
      <c r="G36" s="40">
        <v>2280.1999999999998</v>
      </c>
      <c r="H36" s="40">
        <v>2350.1999999999998</v>
      </c>
      <c r="I36" s="40">
        <v>2365.1000000000004</v>
      </c>
      <c r="J36" s="40">
        <v>2385.1999999999998</v>
      </c>
      <c r="K36" s="31">
        <v>2345</v>
      </c>
      <c r="L36" s="31">
        <v>2310</v>
      </c>
      <c r="M36" s="31">
        <v>2.4933800000000002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686.8</v>
      </c>
      <c r="D37" s="40">
        <v>690.08333333333337</v>
      </c>
      <c r="E37" s="40">
        <v>681.2166666666667</v>
      </c>
      <c r="F37" s="40">
        <v>675.63333333333333</v>
      </c>
      <c r="G37" s="40">
        <v>666.76666666666665</v>
      </c>
      <c r="H37" s="40">
        <v>695.66666666666674</v>
      </c>
      <c r="I37" s="40">
        <v>704.5333333333333</v>
      </c>
      <c r="J37" s="40">
        <v>710.11666666666679</v>
      </c>
      <c r="K37" s="31">
        <v>698.95</v>
      </c>
      <c r="L37" s="31">
        <v>684.5</v>
      </c>
      <c r="M37" s="31">
        <v>11.661569999999999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5081.5</v>
      </c>
      <c r="D38" s="40">
        <v>5054.5</v>
      </c>
      <c r="E38" s="40">
        <v>5009</v>
      </c>
      <c r="F38" s="40">
        <v>4936.5</v>
      </c>
      <c r="G38" s="40">
        <v>4891</v>
      </c>
      <c r="H38" s="40">
        <v>5127</v>
      </c>
      <c r="I38" s="40">
        <v>5172.5</v>
      </c>
      <c r="J38" s="40">
        <v>5245</v>
      </c>
      <c r="K38" s="31">
        <v>5100</v>
      </c>
      <c r="L38" s="31">
        <v>4982</v>
      </c>
      <c r="M38" s="31">
        <v>5.3883599999999996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726.15</v>
      </c>
      <c r="D39" s="40">
        <v>726.91666666666663</v>
      </c>
      <c r="E39" s="40">
        <v>720.5333333333333</v>
      </c>
      <c r="F39" s="40">
        <v>714.91666666666663</v>
      </c>
      <c r="G39" s="40">
        <v>708.5333333333333</v>
      </c>
      <c r="H39" s="40">
        <v>732.5333333333333</v>
      </c>
      <c r="I39" s="40">
        <v>738.91666666666674</v>
      </c>
      <c r="J39" s="40">
        <v>744.5333333333333</v>
      </c>
      <c r="K39" s="31">
        <v>733.3</v>
      </c>
      <c r="L39" s="31">
        <v>721.3</v>
      </c>
      <c r="M39" s="31">
        <v>89.787629999999993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3608.7</v>
      </c>
      <c r="D40" s="40">
        <v>3614.5333333333333</v>
      </c>
      <c r="E40" s="40">
        <v>3577.2666666666664</v>
      </c>
      <c r="F40" s="40">
        <v>3545.833333333333</v>
      </c>
      <c r="G40" s="40">
        <v>3508.5666666666662</v>
      </c>
      <c r="H40" s="40">
        <v>3645.9666666666667</v>
      </c>
      <c r="I40" s="40">
        <v>3683.233333333334</v>
      </c>
      <c r="J40" s="40">
        <v>3714.666666666667</v>
      </c>
      <c r="K40" s="31">
        <v>3651.8</v>
      </c>
      <c r="L40" s="31">
        <v>3583.1</v>
      </c>
      <c r="M40" s="31">
        <v>4.73529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7555.7</v>
      </c>
      <c r="D41" s="40">
        <v>7568.8166666666666</v>
      </c>
      <c r="E41" s="40">
        <v>7487.6333333333332</v>
      </c>
      <c r="F41" s="40">
        <v>7419.5666666666666</v>
      </c>
      <c r="G41" s="40">
        <v>7338.3833333333332</v>
      </c>
      <c r="H41" s="40">
        <v>7636.8833333333332</v>
      </c>
      <c r="I41" s="40">
        <v>7718.0666666666657</v>
      </c>
      <c r="J41" s="40">
        <v>7786.1333333333332</v>
      </c>
      <c r="K41" s="31">
        <v>7650</v>
      </c>
      <c r="L41" s="31">
        <v>7500.75</v>
      </c>
      <c r="M41" s="31">
        <v>5.9804899999999996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18209.75</v>
      </c>
      <c r="D42" s="40">
        <v>18279.833333333332</v>
      </c>
      <c r="E42" s="40">
        <v>18048.666666666664</v>
      </c>
      <c r="F42" s="40">
        <v>17887.583333333332</v>
      </c>
      <c r="G42" s="40">
        <v>17656.416666666664</v>
      </c>
      <c r="H42" s="40">
        <v>18440.916666666664</v>
      </c>
      <c r="I42" s="40">
        <v>18672.083333333328</v>
      </c>
      <c r="J42" s="40">
        <v>18833.166666666664</v>
      </c>
      <c r="K42" s="31">
        <v>18511</v>
      </c>
      <c r="L42" s="31">
        <v>18118.75</v>
      </c>
      <c r="M42" s="31">
        <v>2.1895500000000001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4897.5</v>
      </c>
      <c r="D43" s="40">
        <v>4912.8</v>
      </c>
      <c r="E43" s="40">
        <v>4854.6000000000004</v>
      </c>
      <c r="F43" s="40">
        <v>4811.7</v>
      </c>
      <c r="G43" s="40">
        <v>4753.5</v>
      </c>
      <c r="H43" s="40">
        <v>4955.7000000000007</v>
      </c>
      <c r="I43" s="40">
        <v>5013.8999999999996</v>
      </c>
      <c r="J43" s="40">
        <v>5056.8000000000011</v>
      </c>
      <c r="K43" s="31">
        <v>4971</v>
      </c>
      <c r="L43" s="31">
        <v>4869.8999999999996</v>
      </c>
      <c r="M43" s="31">
        <v>0.14196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2355.6</v>
      </c>
      <c r="D44" s="40">
        <v>2372</v>
      </c>
      <c r="E44" s="40">
        <v>2330.6</v>
      </c>
      <c r="F44" s="40">
        <v>2305.6</v>
      </c>
      <c r="G44" s="40">
        <v>2264.1999999999998</v>
      </c>
      <c r="H44" s="40">
        <v>2397</v>
      </c>
      <c r="I44" s="40">
        <v>2438.3999999999996</v>
      </c>
      <c r="J44" s="40">
        <v>2463.4</v>
      </c>
      <c r="K44" s="31">
        <v>2413.4</v>
      </c>
      <c r="L44" s="31">
        <v>2347</v>
      </c>
      <c r="M44" s="31">
        <v>2.7811699999999999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316.3</v>
      </c>
      <c r="D45" s="40">
        <v>316.13333333333338</v>
      </c>
      <c r="E45" s="40">
        <v>313.36666666666679</v>
      </c>
      <c r="F45" s="40">
        <v>310.43333333333339</v>
      </c>
      <c r="G45" s="40">
        <v>307.6666666666668</v>
      </c>
      <c r="H45" s="40">
        <v>319.06666666666678</v>
      </c>
      <c r="I45" s="40">
        <v>321.83333333333331</v>
      </c>
      <c r="J45" s="40">
        <v>324.76666666666677</v>
      </c>
      <c r="K45" s="31">
        <v>318.89999999999998</v>
      </c>
      <c r="L45" s="31">
        <v>313.2</v>
      </c>
      <c r="M45" s="31">
        <v>55.42409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96.75</v>
      </c>
      <c r="D46" s="40">
        <v>97.583333333333329</v>
      </c>
      <c r="E46" s="40">
        <v>95.216666666666654</v>
      </c>
      <c r="F46" s="40">
        <v>93.683333333333323</v>
      </c>
      <c r="G46" s="40">
        <v>91.316666666666649</v>
      </c>
      <c r="H46" s="40">
        <v>99.11666666666666</v>
      </c>
      <c r="I46" s="40">
        <v>101.48333333333333</v>
      </c>
      <c r="J46" s="40">
        <v>103.01666666666667</v>
      </c>
      <c r="K46" s="31">
        <v>99.95</v>
      </c>
      <c r="L46" s="31">
        <v>96.05</v>
      </c>
      <c r="M46" s="31">
        <v>293.06506999999999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59.8</v>
      </c>
      <c r="D47" s="40">
        <v>60.35</v>
      </c>
      <c r="E47" s="40">
        <v>58.900000000000006</v>
      </c>
      <c r="F47" s="40">
        <v>58.000000000000007</v>
      </c>
      <c r="G47" s="40">
        <v>56.550000000000011</v>
      </c>
      <c r="H47" s="40">
        <v>61.25</v>
      </c>
      <c r="I47" s="40">
        <v>62.7</v>
      </c>
      <c r="J47" s="40">
        <v>63.599999999999994</v>
      </c>
      <c r="K47" s="31">
        <v>61.8</v>
      </c>
      <c r="L47" s="31">
        <v>59.45</v>
      </c>
      <c r="M47" s="31">
        <v>51.252420000000001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2201.35</v>
      </c>
      <c r="D48" s="40">
        <v>2215.7333333333336</v>
      </c>
      <c r="E48" s="40">
        <v>2169.4666666666672</v>
      </c>
      <c r="F48" s="40">
        <v>2137.5833333333335</v>
      </c>
      <c r="G48" s="40">
        <v>2091.3166666666671</v>
      </c>
      <c r="H48" s="40">
        <v>2247.6166666666672</v>
      </c>
      <c r="I48" s="40">
        <v>2293.8833333333337</v>
      </c>
      <c r="J48" s="40">
        <v>2325.7666666666673</v>
      </c>
      <c r="K48" s="31">
        <v>2262</v>
      </c>
      <c r="L48" s="31">
        <v>2183.85</v>
      </c>
      <c r="M48" s="31">
        <v>7.4055900000000001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790.75</v>
      </c>
      <c r="D49" s="40">
        <v>795.5333333333333</v>
      </c>
      <c r="E49" s="40">
        <v>784.31666666666661</v>
      </c>
      <c r="F49" s="40">
        <v>777.88333333333333</v>
      </c>
      <c r="G49" s="40">
        <v>766.66666666666663</v>
      </c>
      <c r="H49" s="40">
        <v>801.96666666666658</v>
      </c>
      <c r="I49" s="40">
        <v>813.18333333333328</v>
      </c>
      <c r="J49" s="40">
        <v>819.61666666666656</v>
      </c>
      <c r="K49" s="31">
        <v>806.75</v>
      </c>
      <c r="L49" s="31">
        <v>789.1</v>
      </c>
      <c r="M49" s="31">
        <v>8.9936900000000009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217.8</v>
      </c>
      <c r="D50" s="40">
        <v>219.5</v>
      </c>
      <c r="E50" s="40">
        <v>215</v>
      </c>
      <c r="F50" s="40">
        <v>212.2</v>
      </c>
      <c r="G50" s="40">
        <v>207.7</v>
      </c>
      <c r="H50" s="40">
        <v>222.3</v>
      </c>
      <c r="I50" s="40">
        <v>226.8</v>
      </c>
      <c r="J50" s="40">
        <v>229.60000000000002</v>
      </c>
      <c r="K50" s="31">
        <v>224</v>
      </c>
      <c r="L50" s="31">
        <v>216.7</v>
      </c>
      <c r="M50" s="31">
        <v>26.76906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800.65</v>
      </c>
      <c r="D51" s="40">
        <v>797</v>
      </c>
      <c r="E51" s="40">
        <v>780</v>
      </c>
      <c r="F51" s="40">
        <v>759.35</v>
      </c>
      <c r="G51" s="40">
        <v>742.35</v>
      </c>
      <c r="H51" s="40">
        <v>817.65</v>
      </c>
      <c r="I51" s="40">
        <v>834.65</v>
      </c>
      <c r="J51" s="40">
        <v>855.3</v>
      </c>
      <c r="K51" s="31">
        <v>814</v>
      </c>
      <c r="L51" s="31">
        <v>776.35</v>
      </c>
      <c r="M51" s="31">
        <v>40.190300000000001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63.7</v>
      </c>
      <c r="D52" s="40">
        <v>63.883333333333333</v>
      </c>
      <c r="E52" s="40">
        <v>63.166666666666671</v>
      </c>
      <c r="F52" s="40">
        <v>62.63333333333334</v>
      </c>
      <c r="G52" s="40">
        <v>61.916666666666679</v>
      </c>
      <c r="H52" s="40">
        <v>64.416666666666657</v>
      </c>
      <c r="I52" s="40">
        <v>65.133333333333326</v>
      </c>
      <c r="J52" s="40">
        <v>65.666666666666657</v>
      </c>
      <c r="K52" s="31">
        <v>64.599999999999994</v>
      </c>
      <c r="L52" s="31">
        <v>63.35</v>
      </c>
      <c r="M52" s="31">
        <v>188.54849999999999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419.9</v>
      </c>
      <c r="D53" s="40">
        <v>421.5333333333333</v>
      </c>
      <c r="E53" s="40">
        <v>416.51666666666659</v>
      </c>
      <c r="F53" s="40">
        <v>413.13333333333327</v>
      </c>
      <c r="G53" s="40">
        <v>408.11666666666656</v>
      </c>
      <c r="H53" s="40">
        <v>424.91666666666663</v>
      </c>
      <c r="I53" s="40">
        <v>429.93333333333328</v>
      </c>
      <c r="J53" s="40">
        <v>433.31666666666666</v>
      </c>
      <c r="K53" s="31">
        <v>426.55</v>
      </c>
      <c r="L53" s="31">
        <v>418.15</v>
      </c>
      <c r="M53" s="31">
        <v>27.667210000000001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730.3</v>
      </c>
      <c r="D54" s="40">
        <v>733.13333333333321</v>
      </c>
      <c r="E54" s="40">
        <v>724.21666666666647</v>
      </c>
      <c r="F54" s="40">
        <v>718.13333333333321</v>
      </c>
      <c r="G54" s="40">
        <v>709.21666666666647</v>
      </c>
      <c r="H54" s="40">
        <v>739.21666666666647</v>
      </c>
      <c r="I54" s="40">
        <v>748.13333333333321</v>
      </c>
      <c r="J54" s="40">
        <v>754.21666666666647</v>
      </c>
      <c r="K54" s="31">
        <v>742.05</v>
      </c>
      <c r="L54" s="31">
        <v>727.05</v>
      </c>
      <c r="M54" s="31">
        <v>46.39931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369.35</v>
      </c>
      <c r="D55" s="40">
        <v>366.7166666666667</v>
      </c>
      <c r="E55" s="40">
        <v>362.93333333333339</v>
      </c>
      <c r="F55" s="40">
        <v>356.51666666666671</v>
      </c>
      <c r="G55" s="40">
        <v>352.73333333333341</v>
      </c>
      <c r="H55" s="40">
        <v>373.13333333333338</v>
      </c>
      <c r="I55" s="40">
        <v>376.91666666666669</v>
      </c>
      <c r="J55" s="40">
        <v>383.33333333333337</v>
      </c>
      <c r="K55" s="31">
        <v>370.5</v>
      </c>
      <c r="L55" s="31">
        <v>360.3</v>
      </c>
      <c r="M55" s="31">
        <v>67.750609999999995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18617.45</v>
      </c>
      <c r="D56" s="40">
        <v>18589.966666666671</v>
      </c>
      <c r="E56" s="40">
        <v>18234.53333333334</v>
      </c>
      <c r="F56" s="40">
        <v>17851.616666666669</v>
      </c>
      <c r="G56" s="40">
        <v>17496.183333333338</v>
      </c>
      <c r="H56" s="40">
        <v>18972.883333333342</v>
      </c>
      <c r="I56" s="40">
        <v>19328.316666666669</v>
      </c>
      <c r="J56" s="40">
        <v>19711.233333333344</v>
      </c>
      <c r="K56" s="31">
        <v>18945.400000000001</v>
      </c>
      <c r="L56" s="31">
        <v>18207.05</v>
      </c>
      <c r="M56" s="31">
        <v>0.85141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3690.75</v>
      </c>
      <c r="D57" s="40">
        <v>3710.5833333333335</v>
      </c>
      <c r="E57" s="40">
        <v>3661.166666666667</v>
      </c>
      <c r="F57" s="40">
        <v>3631.5833333333335</v>
      </c>
      <c r="G57" s="40">
        <v>3582.166666666667</v>
      </c>
      <c r="H57" s="40">
        <v>3740.166666666667</v>
      </c>
      <c r="I57" s="40">
        <v>3789.5833333333339</v>
      </c>
      <c r="J57" s="40">
        <v>3819.166666666667</v>
      </c>
      <c r="K57" s="31">
        <v>3760</v>
      </c>
      <c r="L57" s="31">
        <v>3681</v>
      </c>
      <c r="M57" s="31">
        <v>1.9917899999999999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480.6</v>
      </c>
      <c r="D58" s="40">
        <v>485.43333333333334</v>
      </c>
      <c r="E58" s="40">
        <v>473.66666666666669</v>
      </c>
      <c r="F58" s="40">
        <v>466.73333333333335</v>
      </c>
      <c r="G58" s="40">
        <v>454.9666666666667</v>
      </c>
      <c r="H58" s="40">
        <v>492.36666666666667</v>
      </c>
      <c r="I58" s="40">
        <v>504.13333333333333</v>
      </c>
      <c r="J58" s="40">
        <v>511.06666666666666</v>
      </c>
      <c r="K58" s="31">
        <v>497.2</v>
      </c>
      <c r="L58" s="31">
        <v>478.5</v>
      </c>
      <c r="M58" s="31">
        <v>19.609719999999999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222.05</v>
      </c>
      <c r="D59" s="40">
        <v>224.13333333333333</v>
      </c>
      <c r="E59" s="40">
        <v>218.91666666666666</v>
      </c>
      <c r="F59" s="40">
        <v>215.78333333333333</v>
      </c>
      <c r="G59" s="40">
        <v>210.56666666666666</v>
      </c>
      <c r="H59" s="40">
        <v>227.26666666666665</v>
      </c>
      <c r="I59" s="40">
        <v>232.48333333333335</v>
      </c>
      <c r="J59" s="40">
        <v>235.61666666666665</v>
      </c>
      <c r="K59" s="31">
        <v>229.35</v>
      </c>
      <c r="L59" s="31">
        <v>221</v>
      </c>
      <c r="M59" s="31">
        <v>109.53363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134</v>
      </c>
      <c r="D60" s="40">
        <v>134.5</v>
      </c>
      <c r="E60" s="40">
        <v>133</v>
      </c>
      <c r="F60" s="40">
        <v>132</v>
      </c>
      <c r="G60" s="40">
        <v>130.5</v>
      </c>
      <c r="H60" s="40">
        <v>135.5</v>
      </c>
      <c r="I60" s="40">
        <v>137</v>
      </c>
      <c r="J60" s="40">
        <v>138</v>
      </c>
      <c r="K60" s="31">
        <v>136</v>
      </c>
      <c r="L60" s="31">
        <v>133.5</v>
      </c>
      <c r="M60" s="31">
        <v>8.0265699999999995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643.85</v>
      </c>
      <c r="D61" s="40">
        <v>645.94999999999993</v>
      </c>
      <c r="E61" s="40">
        <v>637.89999999999986</v>
      </c>
      <c r="F61" s="40">
        <v>631.94999999999993</v>
      </c>
      <c r="G61" s="40">
        <v>623.89999999999986</v>
      </c>
      <c r="H61" s="40">
        <v>651.89999999999986</v>
      </c>
      <c r="I61" s="40">
        <v>659.94999999999982</v>
      </c>
      <c r="J61" s="40">
        <v>665.89999999999986</v>
      </c>
      <c r="K61" s="31">
        <v>654</v>
      </c>
      <c r="L61" s="31">
        <v>640</v>
      </c>
      <c r="M61" s="31">
        <v>20.718499999999999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921.75</v>
      </c>
      <c r="D62" s="40">
        <v>928.2166666666667</v>
      </c>
      <c r="E62" s="40">
        <v>912.53333333333342</v>
      </c>
      <c r="F62" s="40">
        <v>903.31666666666672</v>
      </c>
      <c r="G62" s="40">
        <v>887.63333333333344</v>
      </c>
      <c r="H62" s="40">
        <v>937.43333333333339</v>
      </c>
      <c r="I62" s="40">
        <v>953.11666666666679</v>
      </c>
      <c r="J62" s="40">
        <v>962.33333333333337</v>
      </c>
      <c r="K62" s="31">
        <v>943.9</v>
      </c>
      <c r="L62" s="31">
        <v>919</v>
      </c>
      <c r="M62" s="31">
        <v>19.25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159.1</v>
      </c>
      <c r="D63" s="40">
        <v>160.13333333333335</v>
      </c>
      <c r="E63" s="40">
        <v>157.26666666666671</v>
      </c>
      <c r="F63" s="40">
        <v>155.43333333333337</v>
      </c>
      <c r="G63" s="40">
        <v>152.56666666666672</v>
      </c>
      <c r="H63" s="40">
        <v>161.9666666666667</v>
      </c>
      <c r="I63" s="40">
        <v>164.83333333333331</v>
      </c>
      <c r="J63" s="40">
        <v>166.66666666666669</v>
      </c>
      <c r="K63" s="31">
        <v>163</v>
      </c>
      <c r="L63" s="31">
        <v>158.30000000000001</v>
      </c>
      <c r="M63" s="31">
        <v>15.9313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159.05000000000001</v>
      </c>
      <c r="D64" s="40">
        <v>159.76666666666668</v>
      </c>
      <c r="E64" s="40">
        <v>157.88333333333335</v>
      </c>
      <c r="F64" s="40">
        <v>156.71666666666667</v>
      </c>
      <c r="G64" s="40">
        <v>154.83333333333334</v>
      </c>
      <c r="H64" s="40">
        <v>160.93333333333337</v>
      </c>
      <c r="I64" s="40">
        <v>162.81666666666669</v>
      </c>
      <c r="J64" s="40">
        <v>163.98333333333338</v>
      </c>
      <c r="K64" s="31">
        <v>161.65</v>
      </c>
      <c r="L64" s="31">
        <v>158.6</v>
      </c>
      <c r="M64" s="31">
        <v>85.054310000000001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5721.75</v>
      </c>
      <c r="D65" s="40">
        <v>5722.583333333333</v>
      </c>
      <c r="E65" s="40">
        <v>5571.1666666666661</v>
      </c>
      <c r="F65" s="40">
        <v>5420.583333333333</v>
      </c>
      <c r="G65" s="40">
        <v>5269.1666666666661</v>
      </c>
      <c r="H65" s="40">
        <v>5873.1666666666661</v>
      </c>
      <c r="I65" s="40">
        <v>6024.5833333333321</v>
      </c>
      <c r="J65" s="40">
        <v>6175.1666666666661</v>
      </c>
      <c r="K65" s="31">
        <v>5874</v>
      </c>
      <c r="L65" s="31">
        <v>5572</v>
      </c>
      <c r="M65" s="31">
        <v>16.516970000000001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1508.05</v>
      </c>
      <c r="D66" s="40">
        <v>1513.6166666666668</v>
      </c>
      <c r="E66" s="40">
        <v>1498.2833333333335</v>
      </c>
      <c r="F66" s="40">
        <v>1488.5166666666667</v>
      </c>
      <c r="G66" s="40">
        <v>1473.1833333333334</v>
      </c>
      <c r="H66" s="40">
        <v>1523.3833333333337</v>
      </c>
      <c r="I66" s="40">
        <v>1538.7166666666667</v>
      </c>
      <c r="J66" s="40">
        <v>1548.4833333333338</v>
      </c>
      <c r="K66" s="31">
        <v>1528.95</v>
      </c>
      <c r="L66" s="31">
        <v>1503.85</v>
      </c>
      <c r="M66" s="31">
        <v>3.3286699999999998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672.85</v>
      </c>
      <c r="D67" s="40">
        <v>676.5</v>
      </c>
      <c r="E67" s="40">
        <v>666.4</v>
      </c>
      <c r="F67" s="40">
        <v>659.94999999999993</v>
      </c>
      <c r="G67" s="40">
        <v>649.84999999999991</v>
      </c>
      <c r="H67" s="40">
        <v>682.95</v>
      </c>
      <c r="I67" s="40">
        <v>693.05</v>
      </c>
      <c r="J67" s="40">
        <v>699.50000000000011</v>
      </c>
      <c r="K67" s="31">
        <v>686.6</v>
      </c>
      <c r="L67" s="31">
        <v>670.05</v>
      </c>
      <c r="M67" s="31">
        <v>6.4505699999999999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801.45</v>
      </c>
      <c r="D68" s="40">
        <v>802.44999999999993</v>
      </c>
      <c r="E68" s="40">
        <v>794.09999999999991</v>
      </c>
      <c r="F68" s="40">
        <v>786.75</v>
      </c>
      <c r="G68" s="40">
        <v>778.4</v>
      </c>
      <c r="H68" s="40">
        <v>809.79999999999984</v>
      </c>
      <c r="I68" s="40">
        <v>818.15</v>
      </c>
      <c r="J68" s="40">
        <v>825.49999999999977</v>
      </c>
      <c r="K68" s="31">
        <v>810.8</v>
      </c>
      <c r="L68" s="31">
        <v>795.1</v>
      </c>
      <c r="M68" s="31">
        <v>6.1946599999999998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461.25</v>
      </c>
      <c r="D69" s="40">
        <v>466.18333333333334</v>
      </c>
      <c r="E69" s="40">
        <v>454.4666666666667</v>
      </c>
      <c r="F69" s="40">
        <v>447.68333333333334</v>
      </c>
      <c r="G69" s="40">
        <v>435.9666666666667</v>
      </c>
      <c r="H69" s="40">
        <v>472.9666666666667</v>
      </c>
      <c r="I69" s="40">
        <v>484.68333333333328</v>
      </c>
      <c r="J69" s="40">
        <v>491.4666666666667</v>
      </c>
      <c r="K69" s="31">
        <v>477.9</v>
      </c>
      <c r="L69" s="31">
        <v>459.4</v>
      </c>
      <c r="M69" s="31">
        <v>10.98151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926.65</v>
      </c>
      <c r="D70" s="40">
        <v>928.36666666666667</v>
      </c>
      <c r="E70" s="40">
        <v>919.2833333333333</v>
      </c>
      <c r="F70" s="40">
        <v>911.91666666666663</v>
      </c>
      <c r="G70" s="40">
        <v>902.83333333333326</v>
      </c>
      <c r="H70" s="40">
        <v>935.73333333333335</v>
      </c>
      <c r="I70" s="40">
        <v>944.81666666666661</v>
      </c>
      <c r="J70" s="40">
        <v>952.18333333333339</v>
      </c>
      <c r="K70" s="31">
        <v>937.45</v>
      </c>
      <c r="L70" s="31">
        <v>921</v>
      </c>
      <c r="M70" s="31">
        <v>5.7906500000000003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423.8</v>
      </c>
      <c r="D71" s="40">
        <v>425.7166666666667</v>
      </c>
      <c r="E71" s="40">
        <v>419.83333333333337</v>
      </c>
      <c r="F71" s="40">
        <v>415.86666666666667</v>
      </c>
      <c r="G71" s="40">
        <v>409.98333333333335</v>
      </c>
      <c r="H71" s="40">
        <v>429.68333333333339</v>
      </c>
      <c r="I71" s="40">
        <v>435.56666666666672</v>
      </c>
      <c r="J71" s="40">
        <v>439.53333333333342</v>
      </c>
      <c r="K71" s="31">
        <v>431.6</v>
      </c>
      <c r="L71" s="31">
        <v>421.75</v>
      </c>
      <c r="M71" s="31">
        <v>43.079940000000001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610</v>
      </c>
      <c r="D72" s="40">
        <v>608.81666666666672</v>
      </c>
      <c r="E72" s="40">
        <v>605.73333333333346</v>
      </c>
      <c r="F72" s="40">
        <v>601.4666666666667</v>
      </c>
      <c r="G72" s="40">
        <v>598.38333333333344</v>
      </c>
      <c r="H72" s="40">
        <v>613.08333333333348</v>
      </c>
      <c r="I72" s="40">
        <v>616.16666666666674</v>
      </c>
      <c r="J72" s="40">
        <v>620.43333333333351</v>
      </c>
      <c r="K72" s="31">
        <v>611.9</v>
      </c>
      <c r="L72" s="31">
        <v>604.54999999999995</v>
      </c>
      <c r="M72" s="31">
        <v>17.937080000000002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2057.65</v>
      </c>
      <c r="D73" s="40">
        <v>2081.0166666666669</v>
      </c>
      <c r="E73" s="40">
        <v>2028.6333333333337</v>
      </c>
      <c r="F73" s="40">
        <v>1999.6166666666668</v>
      </c>
      <c r="G73" s="40">
        <v>1947.2333333333336</v>
      </c>
      <c r="H73" s="40">
        <v>2110.0333333333338</v>
      </c>
      <c r="I73" s="40">
        <v>2162.416666666667</v>
      </c>
      <c r="J73" s="40">
        <v>2191.4333333333338</v>
      </c>
      <c r="K73" s="31">
        <v>2133.4</v>
      </c>
      <c r="L73" s="31">
        <v>2052</v>
      </c>
      <c r="M73" s="31">
        <v>1.14838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2352.1999999999998</v>
      </c>
      <c r="D74" s="40">
        <v>2345.4</v>
      </c>
      <c r="E74" s="40">
        <v>2316.8000000000002</v>
      </c>
      <c r="F74" s="40">
        <v>2281.4</v>
      </c>
      <c r="G74" s="40">
        <v>2252.8000000000002</v>
      </c>
      <c r="H74" s="40">
        <v>2380.8000000000002</v>
      </c>
      <c r="I74" s="40">
        <v>2409.3999999999996</v>
      </c>
      <c r="J74" s="40">
        <v>2444.8000000000002</v>
      </c>
      <c r="K74" s="31">
        <v>2374</v>
      </c>
      <c r="L74" s="31">
        <v>2310</v>
      </c>
      <c r="M74" s="31">
        <v>8.9906000000000006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174.8</v>
      </c>
      <c r="D75" s="40">
        <v>175.51666666666665</v>
      </c>
      <c r="E75" s="40">
        <v>173.5333333333333</v>
      </c>
      <c r="F75" s="40">
        <v>172.26666666666665</v>
      </c>
      <c r="G75" s="40">
        <v>170.2833333333333</v>
      </c>
      <c r="H75" s="40">
        <v>176.7833333333333</v>
      </c>
      <c r="I75" s="40">
        <v>178.76666666666665</v>
      </c>
      <c r="J75" s="40">
        <v>180.0333333333333</v>
      </c>
      <c r="K75" s="31">
        <v>177.5</v>
      </c>
      <c r="L75" s="31">
        <v>174.25</v>
      </c>
      <c r="M75" s="31">
        <v>6.9806999999999997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4852.6000000000004</v>
      </c>
      <c r="D76" s="40">
        <v>4869.8666666666668</v>
      </c>
      <c r="E76" s="40">
        <v>4824.7333333333336</v>
      </c>
      <c r="F76" s="40">
        <v>4796.8666666666668</v>
      </c>
      <c r="G76" s="40">
        <v>4751.7333333333336</v>
      </c>
      <c r="H76" s="40">
        <v>4897.7333333333336</v>
      </c>
      <c r="I76" s="40">
        <v>4942.8666666666668</v>
      </c>
      <c r="J76" s="40">
        <v>4970.7333333333336</v>
      </c>
      <c r="K76" s="31">
        <v>4915</v>
      </c>
      <c r="L76" s="31">
        <v>4842</v>
      </c>
      <c r="M76" s="31">
        <v>2.6890999999999998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5479.35</v>
      </c>
      <c r="D77" s="40">
        <v>5479.45</v>
      </c>
      <c r="E77" s="40">
        <v>5360.95</v>
      </c>
      <c r="F77" s="40">
        <v>5242.55</v>
      </c>
      <c r="G77" s="40">
        <v>5124.05</v>
      </c>
      <c r="H77" s="40">
        <v>5597.8499999999995</v>
      </c>
      <c r="I77" s="40">
        <v>5716.3499999999995</v>
      </c>
      <c r="J77" s="40">
        <v>5834.7499999999991</v>
      </c>
      <c r="K77" s="31">
        <v>5597.95</v>
      </c>
      <c r="L77" s="31">
        <v>5361.05</v>
      </c>
      <c r="M77" s="31">
        <v>4.1038899999999998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3606.65</v>
      </c>
      <c r="D78" s="40">
        <v>3634.2166666666667</v>
      </c>
      <c r="E78" s="40">
        <v>3572.4333333333334</v>
      </c>
      <c r="F78" s="40">
        <v>3538.2166666666667</v>
      </c>
      <c r="G78" s="40">
        <v>3476.4333333333334</v>
      </c>
      <c r="H78" s="40">
        <v>3668.4333333333334</v>
      </c>
      <c r="I78" s="40">
        <v>3730.2166666666672</v>
      </c>
      <c r="J78" s="40">
        <v>3764.4333333333334</v>
      </c>
      <c r="K78" s="31">
        <v>3696</v>
      </c>
      <c r="L78" s="31">
        <v>3600</v>
      </c>
      <c r="M78" s="31">
        <v>2.2275100000000001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4817.6000000000004</v>
      </c>
      <c r="D79" s="40">
        <v>4838.6500000000005</v>
      </c>
      <c r="E79" s="40">
        <v>4776.3000000000011</v>
      </c>
      <c r="F79" s="40">
        <v>4735.0000000000009</v>
      </c>
      <c r="G79" s="40">
        <v>4672.6500000000015</v>
      </c>
      <c r="H79" s="40">
        <v>4879.9500000000007</v>
      </c>
      <c r="I79" s="40">
        <v>4942.3000000000011</v>
      </c>
      <c r="J79" s="40">
        <v>4983.6000000000004</v>
      </c>
      <c r="K79" s="31">
        <v>4901</v>
      </c>
      <c r="L79" s="31">
        <v>4797.3500000000004</v>
      </c>
      <c r="M79" s="31">
        <v>3.3597100000000002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2710.3</v>
      </c>
      <c r="D80" s="40">
        <v>2699.8333333333335</v>
      </c>
      <c r="E80" s="40">
        <v>2660.5166666666669</v>
      </c>
      <c r="F80" s="40">
        <v>2610.7333333333336</v>
      </c>
      <c r="G80" s="40">
        <v>2571.416666666667</v>
      </c>
      <c r="H80" s="40">
        <v>2749.6166666666668</v>
      </c>
      <c r="I80" s="40">
        <v>2788.9333333333334</v>
      </c>
      <c r="J80" s="40">
        <v>2838.7166666666667</v>
      </c>
      <c r="K80" s="31">
        <v>2739.15</v>
      </c>
      <c r="L80" s="31">
        <v>2650.05</v>
      </c>
      <c r="M80" s="31">
        <v>12.337960000000001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535.85</v>
      </c>
      <c r="D81" s="40">
        <v>535.01666666666677</v>
      </c>
      <c r="E81" s="40">
        <v>530.23333333333358</v>
      </c>
      <c r="F81" s="40">
        <v>524.61666666666679</v>
      </c>
      <c r="G81" s="40">
        <v>519.8333333333336</v>
      </c>
      <c r="H81" s="40">
        <v>540.63333333333355</v>
      </c>
      <c r="I81" s="40">
        <v>545.41666666666663</v>
      </c>
      <c r="J81" s="40">
        <v>551.03333333333353</v>
      </c>
      <c r="K81" s="31">
        <v>539.79999999999995</v>
      </c>
      <c r="L81" s="31">
        <v>529.4</v>
      </c>
      <c r="M81" s="31">
        <v>6.1139000000000001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1701.95</v>
      </c>
      <c r="D82" s="40">
        <v>1729.2</v>
      </c>
      <c r="E82" s="40">
        <v>1657.8000000000002</v>
      </c>
      <c r="F82" s="40">
        <v>1613.65</v>
      </c>
      <c r="G82" s="40">
        <v>1542.2500000000002</v>
      </c>
      <c r="H82" s="40">
        <v>1773.3500000000001</v>
      </c>
      <c r="I82" s="40">
        <v>1844.7500000000002</v>
      </c>
      <c r="J82" s="40">
        <v>1888.9</v>
      </c>
      <c r="K82" s="31">
        <v>1800.6</v>
      </c>
      <c r="L82" s="31">
        <v>1685.05</v>
      </c>
      <c r="M82" s="31">
        <v>2.4951699999999999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1629.3</v>
      </c>
      <c r="D83" s="40">
        <v>1629.7666666666667</v>
      </c>
      <c r="E83" s="40">
        <v>1600.5333333333333</v>
      </c>
      <c r="F83" s="40">
        <v>1571.7666666666667</v>
      </c>
      <c r="G83" s="40">
        <v>1542.5333333333333</v>
      </c>
      <c r="H83" s="40">
        <v>1658.5333333333333</v>
      </c>
      <c r="I83" s="40">
        <v>1687.7666666666664</v>
      </c>
      <c r="J83" s="40">
        <v>1716.5333333333333</v>
      </c>
      <c r="K83" s="31">
        <v>1659</v>
      </c>
      <c r="L83" s="31">
        <v>1601</v>
      </c>
      <c r="M83" s="31">
        <v>28.795470000000002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180.5</v>
      </c>
      <c r="D84" s="40">
        <v>181.26666666666665</v>
      </c>
      <c r="E84" s="40">
        <v>179.08333333333331</v>
      </c>
      <c r="F84" s="40">
        <v>177.66666666666666</v>
      </c>
      <c r="G84" s="40">
        <v>175.48333333333332</v>
      </c>
      <c r="H84" s="40">
        <v>182.68333333333331</v>
      </c>
      <c r="I84" s="40">
        <v>184.86666666666665</v>
      </c>
      <c r="J84" s="40">
        <v>186.2833333333333</v>
      </c>
      <c r="K84" s="31">
        <v>183.45</v>
      </c>
      <c r="L84" s="31">
        <v>179.85</v>
      </c>
      <c r="M84" s="31">
        <v>17.61037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97.4</v>
      </c>
      <c r="D85" s="40">
        <v>98.066666666666663</v>
      </c>
      <c r="E85" s="40">
        <v>96.383333333333326</v>
      </c>
      <c r="F85" s="40">
        <v>95.36666666666666</v>
      </c>
      <c r="G85" s="40">
        <v>93.683333333333323</v>
      </c>
      <c r="H85" s="40">
        <v>99.083333333333329</v>
      </c>
      <c r="I85" s="40">
        <v>100.76666666666667</v>
      </c>
      <c r="J85" s="40">
        <v>101.78333333333333</v>
      </c>
      <c r="K85" s="31">
        <v>99.75</v>
      </c>
      <c r="L85" s="31">
        <v>97.05</v>
      </c>
      <c r="M85" s="31">
        <v>115.86459000000001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285.25</v>
      </c>
      <c r="D86" s="40">
        <v>283.06666666666666</v>
      </c>
      <c r="E86" s="40">
        <v>277.23333333333335</v>
      </c>
      <c r="F86" s="40">
        <v>269.2166666666667</v>
      </c>
      <c r="G86" s="40">
        <v>263.38333333333338</v>
      </c>
      <c r="H86" s="40">
        <v>291.08333333333331</v>
      </c>
      <c r="I86" s="40">
        <v>296.91666666666669</v>
      </c>
      <c r="J86" s="40">
        <v>304.93333333333328</v>
      </c>
      <c r="K86" s="31">
        <v>288.89999999999998</v>
      </c>
      <c r="L86" s="31">
        <v>275.05</v>
      </c>
      <c r="M86" s="31">
        <v>61.964869999999998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145.6</v>
      </c>
      <c r="D87" s="40">
        <v>146.36666666666667</v>
      </c>
      <c r="E87" s="40">
        <v>144.23333333333335</v>
      </c>
      <c r="F87" s="40">
        <v>142.86666666666667</v>
      </c>
      <c r="G87" s="40">
        <v>140.73333333333335</v>
      </c>
      <c r="H87" s="40">
        <v>147.73333333333335</v>
      </c>
      <c r="I87" s="40">
        <v>149.86666666666667</v>
      </c>
      <c r="J87" s="40">
        <v>151.23333333333335</v>
      </c>
      <c r="K87" s="31">
        <v>148.5</v>
      </c>
      <c r="L87" s="31">
        <v>145</v>
      </c>
      <c r="M87" s="31">
        <v>57.893970000000003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40.799999999999997</v>
      </c>
      <c r="D88" s="40">
        <v>41</v>
      </c>
      <c r="E88" s="40">
        <v>40.299999999999997</v>
      </c>
      <c r="F88" s="40">
        <v>39.799999999999997</v>
      </c>
      <c r="G88" s="40">
        <v>39.099999999999994</v>
      </c>
      <c r="H88" s="40">
        <v>41.5</v>
      </c>
      <c r="I88" s="40">
        <v>42.2</v>
      </c>
      <c r="J88" s="40">
        <v>42.7</v>
      </c>
      <c r="K88" s="31">
        <v>41.7</v>
      </c>
      <c r="L88" s="31">
        <v>40.5</v>
      </c>
      <c r="M88" s="31">
        <v>115.2366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3502.4</v>
      </c>
      <c r="D89" s="40">
        <v>3536.6666666666665</v>
      </c>
      <c r="E89" s="40">
        <v>3458.083333333333</v>
      </c>
      <c r="F89" s="40">
        <v>3413.7666666666664</v>
      </c>
      <c r="G89" s="40">
        <v>3335.1833333333329</v>
      </c>
      <c r="H89" s="40">
        <v>3580.9833333333331</v>
      </c>
      <c r="I89" s="40">
        <v>3659.5666666666662</v>
      </c>
      <c r="J89" s="40">
        <v>3703.8833333333332</v>
      </c>
      <c r="K89" s="31">
        <v>3615.25</v>
      </c>
      <c r="L89" s="31">
        <v>3492.35</v>
      </c>
      <c r="M89" s="31">
        <v>1.1598599999999999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517.45000000000005</v>
      </c>
      <c r="D90" s="40">
        <v>525.31666666666672</v>
      </c>
      <c r="E90" s="40">
        <v>507.13333333333344</v>
      </c>
      <c r="F90" s="40">
        <v>496.81666666666672</v>
      </c>
      <c r="G90" s="40">
        <v>478.63333333333344</v>
      </c>
      <c r="H90" s="40">
        <v>535.63333333333344</v>
      </c>
      <c r="I90" s="40">
        <v>553.81666666666661</v>
      </c>
      <c r="J90" s="40">
        <v>564.13333333333344</v>
      </c>
      <c r="K90" s="31">
        <v>543.5</v>
      </c>
      <c r="L90" s="31">
        <v>515</v>
      </c>
      <c r="M90" s="31">
        <v>31.618919999999999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935.15</v>
      </c>
      <c r="D91" s="40">
        <v>934.18333333333339</v>
      </c>
      <c r="E91" s="40">
        <v>924.36666666666679</v>
      </c>
      <c r="F91" s="40">
        <v>913.58333333333337</v>
      </c>
      <c r="G91" s="40">
        <v>903.76666666666677</v>
      </c>
      <c r="H91" s="40">
        <v>944.96666666666681</v>
      </c>
      <c r="I91" s="40">
        <v>954.78333333333342</v>
      </c>
      <c r="J91" s="40">
        <v>965.56666666666683</v>
      </c>
      <c r="K91" s="31">
        <v>944</v>
      </c>
      <c r="L91" s="31">
        <v>923.4</v>
      </c>
      <c r="M91" s="31">
        <v>16.884509999999999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610.9</v>
      </c>
      <c r="D92" s="40">
        <v>611.63333333333333</v>
      </c>
      <c r="E92" s="40">
        <v>604.26666666666665</v>
      </c>
      <c r="F92" s="40">
        <v>597.63333333333333</v>
      </c>
      <c r="G92" s="40">
        <v>590.26666666666665</v>
      </c>
      <c r="H92" s="40">
        <v>618.26666666666665</v>
      </c>
      <c r="I92" s="40">
        <v>625.63333333333321</v>
      </c>
      <c r="J92" s="40">
        <v>632.26666666666665</v>
      </c>
      <c r="K92" s="31">
        <v>619</v>
      </c>
      <c r="L92" s="31">
        <v>605</v>
      </c>
      <c r="M92" s="31">
        <v>1.881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2322.0500000000002</v>
      </c>
      <c r="D93" s="40">
        <v>2324.8666666666668</v>
      </c>
      <c r="E93" s="40">
        <v>2289.7333333333336</v>
      </c>
      <c r="F93" s="40">
        <v>2257.416666666667</v>
      </c>
      <c r="G93" s="40">
        <v>2222.2833333333338</v>
      </c>
      <c r="H93" s="40">
        <v>2357.1833333333334</v>
      </c>
      <c r="I93" s="40">
        <v>2392.3166666666666</v>
      </c>
      <c r="J93" s="40">
        <v>2424.6333333333332</v>
      </c>
      <c r="K93" s="31">
        <v>2360</v>
      </c>
      <c r="L93" s="31">
        <v>2292.5500000000002</v>
      </c>
      <c r="M93" s="31">
        <v>10.980370000000001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1823.15</v>
      </c>
      <c r="D94" s="40">
        <v>1838.3833333333332</v>
      </c>
      <c r="E94" s="40">
        <v>1801.7666666666664</v>
      </c>
      <c r="F94" s="40">
        <v>1780.3833333333332</v>
      </c>
      <c r="G94" s="40">
        <v>1743.7666666666664</v>
      </c>
      <c r="H94" s="40">
        <v>1859.7666666666664</v>
      </c>
      <c r="I94" s="40">
        <v>1896.3833333333332</v>
      </c>
      <c r="J94" s="40">
        <v>1917.7666666666664</v>
      </c>
      <c r="K94" s="31">
        <v>1875</v>
      </c>
      <c r="L94" s="31">
        <v>1817</v>
      </c>
      <c r="M94" s="31">
        <v>5.1693199999999999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669.65</v>
      </c>
      <c r="D95" s="40">
        <v>671.55000000000007</v>
      </c>
      <c r="E95" s="40">
        <v>659.10000000000014</v>
      </c>
      <c r="F95" s="40">
        <v>648.55000000000007</v>
      </c>
      <c r="G95" s="40">
        <v>636.10000000000014</v>
      </c>
      <c r="H95" s="40">
        <v>682.10000000000014</v>
      </c>
      <c r="I95" s="40">
        <v>694.55000000000018</v>
      </c>
      <c r="J95" s="40">
        <v>705.10000000000014</v>
      </c>
      <c r="K95" s="31">
        <v>684</v>
      </c>
      <c r="L95" s="31">
        <v>661</v>
      </c>
      <c r="M95" s="31">
        <v>10.89751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316.05</v>
      </c>
      <c r="D96" s="40">
        <v>317.23333333333335</v>
      </c>
      <c r="E96" s="40">
        <v>312.61666666666667</v>
      </c>
      <c r="F96" s="40">
        <v>309.18333333333334</v>
      </c>
      <c r="G96" s="40">
        <v>304.56666666666666</v>
      </c>
      <c r="H96" s="40">
        <v>320.66666666666669</v>
      </c>
      <c r="I96" s="40">
        <v>325.28333333333336</v>
      </c>
      <c r="J96" s="40">
        <v>328.7166666666667</v>
      </c>
      <c r="K96" s="31">
        <v>321.85000000000002</v>
      </c>
      <c r="L96" s="31">
        <v>313.8</v>
      </c>
      <c r="M96" s="31">
        <v>5.4497799999999996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1163.4000000000001</v>
      </c>
      <c r="D97" s="40">
        <v>1166.45</v>
      </c>
      <c r="E97" s="40">
        <v>1157.4000000000001</v>
      </c>
      <c r="F97" s="40">
        <v>1151.4000000000001</v>
      </c>
      <c r="G97" s="40">
        <v>1142.3500000000001</v>
      </c>
      <c r="H97" s="40">
        <v>1172.45</v>
      </c>
      <c r="I97" s="40">
        <v>1181.4999999999998</v>
      </c>
      <c r="J97" s="40">
        <v>1187.5</v>
      </c>
      <c r="K97" s="31">
        <v>1175.5</v>
      </c>
      <c r="L97" s="31">
        <v>1160.45</v>
      </c>
      <c r="M97" s="31">
        <v>31.41207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2660.55</v>
      </c>
      <c r="D98" s="40">
        <v>2667.85</v>
      </c>
      <c r="E98" s="40">
        <v>2647.7</v>
      </c>
      <c r="F98" s="40">
        <v>2634.85</v>
      </c>
      <c r="G98" s="40">
        <v>2614.6999999999998</v>
      </c>
      <c r="H98" s="40">
        <v>2680.7</v>
      </c>
      <c r="I98" s="40">
        <v>2700.8500000000004</v>
      </c>
      <c r="J98" s="40">
        <v>2713.7</v>
      </c>
      <c r="K98" s="31">
        <v>2688</v>
      </c>
      <c r="L98" s="31">
        <v>2655</v>
      </c>
      <c r="M98" s="31">
        <v>1.4783200000000001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1548</v>
      </c>
      <c r="D99" s="40">
        <v>1548.9333333333332</v>
      </c>
      <c r="E99" s="40">
        <v>1540.6666666666663</v>
      </c>
      <c r="F99" s="40">
        <v>1533.333333333333</v>
      </c>
      <c r="G99" s="40">
        <v>1525.0666666666662</v>
      </c>
      <c r="H99" s="40">
        <v>1556.2666666666664</v>
      </c>
      <c r="I99" s="40">
        <v>1564.5333333333333</v>
      </c>
      <c r="J99" s="40">
        <v>1571.8666666666666</v>
      </c>
      <c r="K99" s="31">
        <v>1557.2</v>
      </c>
      <c r="L99" s="31">
        <v>1541.6</v>
      </c>
      <c r="M99" s="31">
        <v>41.227029999999999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713.6</v>
      </c>
      <c r="D100" s="40">
        <v>714.75</v>
      </c>
      <c r="E100" s="40">
        <v>710.1</v>
      </c>
      <c r="F100" s="40">
        <v>706.6</v>
      </c>
      <c r="G100" s="40">
        <v>701.95</v>
      </c>
      <c r="H100" s="40">
        <v>718.25</v>
      </c>
      <c r="I100" s="40">
        <v>722.90000000000009</v>
      </c>
      <c r="J100" s="40">
        <v>726.4</v>
      </c>
      <c r="K100" s="31">
        <v>719.4</v>
      </c>
      <c r="L100" s="31">
        <v>711.25</v>
      </c>
      <c r="M100" s="31">
        <v>19.001139999999999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1398.85</v>
      </c>
      <c r="D101" s="40">
        <v>1387.9333333333334</v>
      </c>
      <c r="E101" s="40">
        <v>1370.9166666666667</v>
      </c>
      <c r="F101" s="40">
        <v>1342.9833333333333</v>
      </c>
      <c r="G101" s="40">
        <v>1325.9666666666667</v>
      </c>
      <c r="H101" s="40">
        <v>1415.8666666666668</v>
      </c>
      <c r="I101" s="40">
        <v>1432.8833333333332</v>
      </c>
      <c r="J101" s="40">
        <v>1460.8166666666668</v>
      </c>
      <c r="K101" s="31">
        <v>1404.95</v>
      </c>
      <c r="L101" s="31">
        <v>1360</v>
      </c>
      <c r="M101" s="31">
        <v>9.4478200000000001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2750.9</v>
      </c>
      <c r="D102" s="40">
        <v>2740.2999999999997</v>
      </c>
      <c r="E102" s="40">
        <v>2711.5999999999995</v>
      </c>
      <c r="F102" s="40">
        <v>2672.2999999999997</v>
      </c>
      <c r="G102" s="40">
        <v>2643.5999999999995</v>
      </c>
      <c r="H102" s="40">
        <v>2779.5999999999995</v>
      </c>
      <c r="I102" s="40">
        <v>2808.2999999999993</v>
      </c>
      <c r="J102" s="40">
        <v>2847.5999999999995</v>
      </c>
      <c r="K102" s="31">
        <v>2769</v>
      </c>
      <c r="L102" s="31">
        <v>2701</v>
      </c>
      <c r="M102" s="31">
        <v>12.469609999999999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445.6</v>
      </c>
      <c r="D103" s="40">
        <v>449.51666666666665</v>
      </c>
      <c r="E103" s="40">
        <v>439.13333333333333</v>
      </c>
      <c r="F103" s="40">
        <v>432.66666666666669</v>
      </c>
      <c r="G103" s="40">
        <v>422.28333333333336</v>
      </c>
      <c r="H103" s="40">
        <v>455.98333333333329</v>
      </c>
      <c r="I103" s="40">
        <v>466.36666666666662</v>
      </c>
      <c r="J103" s="40">
        <v>472.83333333333326</v>
      </c>
      <c r="K103" s="31">
        <v>459.9</v>
      </c>
      <c r="L103" s="31">
        <v>443.05</v>
      </c>
      <c r="M103" s="31">
        <v>89.375249999999994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1429.4</v>
      </c>
      <c r="D104" s="40">
        <v>1433</v>
      </c>
      <c r="E104" s="40">
        <v>1410</v>
      </c>
      <c r="F104" s="40">
        <v>1390.6</v>
      </c>
      <c r="G104" s="40">
        <v>1367.6</v>
      </c>
      <c r="H104" s="40">
        <v>1452.4</v>
      </c>
      <c r="I104" s="40">
        <v>1475.4</v>
      </c>
      <c r="J104" s="40">
        <v>1494.8000000000002</v>
      </c>
      <c r="K104" s="31">
        <v>1456</v>
      </c>
      <c r="L104" s="31">
        <v>1413.6</v>
      </c>
      <c r="M104" s="31">
        <v>9.8788900000000002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125</v>
      </c>
      <c r="D105" s="40">
        <v>124.95</v>
      </c>
      <c r="E105" s="40">
        <v>123.2</v>
      </c>
      <c r="F105" s="40">
        <v>121.4</v>
      </c>
      <c r="G105" s="40">
        <v>119.65</v>
      </c>
      <c r="H105" s="40">
        <v>126.75</v>
      </c>
      <c r="I105" s="40">
        <v>128.5</v>
      </c>
      <c r="J105" s="40">
        <v>130.30000000000001</v>
      </c>
      <c r="K105" s="31">
        <v>126.7</v>
      </c>
      <c r="L105" s="31">
        <v>123.15</v>
      </c>
      <c r="M105" s="31">
        <v>22.337689999999998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337.5</v>
      </c>
      <c r="D106" s="40">
        <v>342.09999999999997</v>
      </c>
      <c r="E106" s="40">
        <v>331.59999999999991</v>
      </c>
      <c r="F106" s="40">
        <v>325.69999999999993</v>
      </c>
      <c r="G106" s="40">
        <v>315.19999999999987</v>
      </c>
      <c r="H106" s="40">
        <v>347.99999999999994</v>
      </c>
      <c r="I106" s="40">
        <v>358.50000000000006</v>
      </c>
      <c r="J106" s="40">
        <v>364.4</v>
      </c>
      <c r="K106" s="31">
        <v>352.6</v>
      </c>
      <c r="L106" s="31">
        <v>336.2</v>
      </c>
      <c r="M106" s="31">
        <v>40.283679999999997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2406.65</v>
      </c>
      <c r="D107" s="40">
        <v>2413.7999999999997</v>
      </c>
      <c r="E107" s="40">
        <v>2392.9499999999994</v>
      </c>
      <c r="F107" s="40">
        <v>2379.2499999999995</v>
      </c>
      <c r="G107" s="40">
        <v>2358.3999999999992</v>
      </c>
      <c r="H107" s="40">
        <v>2427.4999999999995</v>
      </c>
      <c r="I107" s="40">
        <v>2448.35</v>
      </c>
      <c r="J107" s="40">
        <v>2462.0499999999997</v>
      </c>
      <c r="K107" s="31">
        <v>2434.65</v>
      </c>
      <c r="L107" s="31">
        <v>2400.1</v>
      </c>
      <c r="M107" s="31">
        <v>12.45209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329.55</v>
      </c>
      <c r="D108" s="40">
        <v>328.43333333333334</v>
      </c>
      <c r="E108" s="40">
        <v>325.7166666666667</v>
      </c>
      <c r="F108" s="40">
        <v>321.88333333333338</v>
      </c>
      <c r="G108" s="40">
        <v>319.16666666666674</v>
      </c>
      <c r="H108" s="40">
        <v>332.26666666666665</v>
      </c>
      <c r="I108" s="40">
        <v>334.98333333333323</v>
      </c>
      <c r="J108" s="40">
        <v>338.81666666666661</v>
      </c>
      <c r="K108" s="31">
        <v>331.15</v>
      </c>
      <c r="L108" s="31">
        <v>324.60000000000002</v>
      </c>
      <c r="M108" s="31">
        <v>9.0296400000000006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2975.45</v>
      </c>
      <c r="D109" s="40">
        <v>2977.4666666666667</v>
      </c>
      <c r="E109" s="40">
        <v>2955.6833333333334</v>
      </c>
      <c r="F109" s="40">
        <v>2935.9166666666665</v>
      </c>
      <c r="G109" s="40">
        <v>2914.1333333333332</v>
      </c>
      <c r="H109" s="40">
        <v>2997.2333333333336</v>
      </c>
      <c r="I109" s="40">
        <v>3019.0166666666673</v>
      </c>
      <c r="J109" s="40">
        <v>3038.7833333333338</v>
      </c>
      <c r="K109" s="31">
        <v>2999.25</v>
      </c>
      <c r="L109" s="31">
        <v>2957.7</v>
      </c>
      <c r="M109" s="31">
        <v>42.420140000000004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764.05</v>
      </c>
      <c r="D110" s="40">
        <v>767.26666666666677</v>
      </c>
      <c r="E110" s="40">
        <v>758.78333333333353</v>
      </c>
      <c r="F110" s="40">
        <v>753.51666666666677</v>
      </c>
      <c r="G110" s="40">
        <v>745.03333333333353</v>
      </c>
      <c r="H110" s="40">
        <v>772.53333333333353</v>
      </c>
      <c r="I110" s="40">
        <v>781.01666666666688</v>
      </c>
      <c r="J110" s="40">
        <v>786.28333333333353</v>
      </c>
      <c r="K110" s="31">
        <v>775.75</v>
      </c>
      <c r="L110" s="31">
        <v>762</v>
      </c>
      <c r="M110" s="31">
        <v>127.85836999999999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1520</v>
      </c>
      <c r="D111" s="40">
        <v>1527.8333333333333</v>
      </c>
      <c r="E111" s="40">
        <v>1507.4166666666665</v>
      </c>
      <c r="F111" s="40">
        <v>1494.8333333333333</v>
      </c>
      <c r="G111" s="40">
        <v>1474.4166666666665</v>
      </c>
      <c r="H111" s="40">
        <v>1540.4166666666665</v>
      </c>
      <c r="I111" s="40">
        <v>1560.833333333333</v>
      </c>
      <c r="J111" s="40">
        <v>1573.4166666666665</v>
      </c>
      <c r="K111" s="31">
        <v>1548.25</v>
      </c>
      <c r="L111" s="31">
        <v>1515.25</v>
      </c>
      <c r="M111" s="31">
        <v>2.6507700000000001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653.35</v>
      </c>
      <c r="D112" s="40">
        <v>656.18333333333339</v>
      </c>
      <c r="E112" s="40">
        <v>647.56666666666683</v>
      </c>
      <c r="F112" s="40">
        <v>641.78333333333342</v>
      </c>
      <c r="G112" s="40">
        <v>633.16666666666686</v>
      </c>
      <c r="H112" s="40">
        <v>661.96666666666681</v>
      </c>
      <c r="I112" s="40">
        <v>670.58333333333337</v>
      </c>
      <c r="J112" s="40">
        <v>676.36666666666679</v>
      </c>
      <c r="K112" s="31">
        <v>664.8</v>
      </c>
      <c r="L112" s="31">
        <v>650.4</v>
      </c>
      <c r="M112" s="31">
        <v>8.3104200000000006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794.65</v>
      </c>
      <c r="D113" s="40">
        <v>792.83333333333337</v>
      </c>
      <c r="E113" s="40">
        <v>786.81666666666672</v>
      </c>
      <c r="F113" s="40">
        <v>778.98333333333335</v>
      </c>
      <c r="G113" s="40">
        <v>772.9666666666667</v>
      </c>
      <c r="H113" s="40">
        <v>800.66666666666674</v>
      </c>
      <c r="I113" s="40">
        <v>806.68333333333339</v>
      </c>
      <c r="J113" s="40">
        <v>814.51666666666677</v>
      </c>
      <c r="K113" s="31">
        <v>798.85</v>
      </c>
      <c r="L113" s="31">
        <v>785</v>
      </c>
      <c r="M113" s="31">
        <v>4.5024300000000004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50.25</v>
      </c>
      <c r="D114" s="40">
        <v>50.566666666666663</v>
      </c>
      <c r="E114" s="40">
        <v>49.783333333333324</v>
      </c>
      <c r="F114" s="40">
        <v>49.316666666666663</v>
      </c>
      <c r="G114" s="40">
        <v>48.533333333333324</v>
      </c>
      <c r="H114" s="40">
        <v>51.033333333333324</v>
      </c>
      <c r="I114" s="40">
        <v>51.816666666666656</v>
      </c>
      <c r="J114" s="40">
        <v>52.283333333333324</v>
      </c>
      <c r="K114" s="31">
        <v>51.35</v>
      </c>
      <c r="L114" s="31">
        <v>50.1</v>
      </c>
      <c r="M114" s="31">
        <v>185.90174999999999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235.45</v>
      </c>
      <c r="D115" s="40">
        <v>236.70000000000002</v>
      </c>
      <c r="E115" s="40">
        <v>233.75000000000003</v>
      </c>
      <c r="F115" s="40">
        <v>232.05</v>
      </c>
      <c r="G115" s="40">
        <v>229.10000000000002</v>
      </c>
      <c r="H115" s="40">
        <v>238.40000000000003</v>
      </c>
      <c r="I115" s="40">
        <v>241.35000000000002</v>
      </c>
      <c r="J115" s="40">
        <v>243.05000000000004</v>
      </c>
      <c r="K115" s="31">
        <v>239.65</v>
      </c>
      <c r="L115" s="31">
        <v>235</v>
      </c>
      <c r="M115" s="31">
        <v>146.75969000000001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7763.3</v>
      </c>
      <c r="D116" s="40">
        <v>7747.583333333333</v>
      </c>
      <c r="E116" s="40">
        <v>7620.7166666666662</v>
      </c>
      <c r="F116" s="40">
        <v>7478.1333333333332</v>
      </c>
      <c r="G116" s="40">
        <v>7351.2666666666664</v>
      </c>
      <c r="H116" s="40">
        <v>7890.1666666666661</v>
      </c>
      <c r="I116" s="40">
        <v>8017.0333333333328</v>
      </c>
      <c r="J116" s="40">
        <v>8159.6166666666659</v>
      </c>
      <c r="K116" s="31">
        <v>7874.45</v>
      </c>
      <c r="L116" s="31">
        <v>7605</v>
      </c>
      <c r="M116" s="31">
        <v>2.54312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164.05</v>
      </c>
      <c r="D117" s="40">
        <v>165.13333333333333</v>
      </c>
      <c r="E117" s="40">
        <v>161.81666666666666</v>
      </c>
      <c r="F117" s="40">
        <v>159.58333333333334</v>
      </c>
      <c r="G117" s="40">
        <v>156.26666666666668</v>
      </c>
      <c r="H117" s="40">
        <v>167.36666666666665</v>
      </c>
      <c r="I117" s="40">
        <v>170.68333333333331</v>
      </c>
      <c r="J117" s="40">
        <v>172.91666666666663</v>
      </c>
      <c r="K117" s="31">
        <v>168.45</v>
      </c>
      <c r="L117" s="31">
        <v>162.9</v>
      </c>
      <c r="M117" s="31">
        <v>21.247330000000002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216.9</v>
      </c>
      <c r="D118" s="40">
        <v>219.11666666666667</v>
      </c>
      <c r="E118" s="40">
        <v>214.03333333333336</v>
      </c>
      <c r="F118" s="40">
        <v>211.16666666666669</v>
      </c>
      <c r="G118" s="40">
        <v>206.08333333333337</v>
      </c>
      <c r="H118" s="40">
        <v>221.98333333333335</v>
      </c>
      <c r="I118" s="40">
        <v>227.06666666666666</v>
      </c>
      <c r="J118" s="40">
        <v>229.93333333333334</v>
      </c>
      <c r="K118" s="31">
        <v>224.2</v>
      </c>
      <c r="L118" s="31">
        <v>216.25</v>
      </c>
      <c r="M118" s="31">
        <v>110.19325000000001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131</v>
      </c>
      <c r="D119" s="40">
        <v>131.71666666666667</v>
      </c>
      <c r="E119" s="40">
        <v>129.93333333333334</v>
      </c>
      <c r="F119" s="40">
        <v>128.86666666666667</v>
      </c>
      <c r="G119" s="40">
        <v>127.08333333333334</v>
      </c>
      <c r="H119" s="40">
        <v>132.78333333333333</v>
      </c>
      <c r="I119" s="40">
        <v>134.56666666666669</v>
      </c>
      <c r="J119" s="40">
        <v>135.63333333333333</v>
      </c>
      <c r="K119" s="31">
        <v>133.5</v>
      </c>
      <c r="L119" s="31">
        <v>130.65</v>
      </c>
      <c r="M119" s="31">
        <v>64.92595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921.05</v>
      </c>
      <c r="D120" s="40">
        <v>920.4666666666667</v>
      </c>
      <c r="E120" s="40">
        <v>911.93333333333339</v>
      </c>
      <c r="F120" s="40">
        <v>902.81666666666672</v>
      </c>
      <c r="G120" s="40">
        <v>894.28333333333342</v>
      </c>
      <c r="H120" s="40">
        <v>929.58333333333337</v>
      </c>
      <c r="I120" s="40">
        <v>938.11666666666667</v>
      </c>
      <c r="J120" s="40">
        <v>947.23333333333335</v>
      </c>
      <c r="K120" s="31">
        <v>929</v>
      </c>
      <c r="L120" s="31">
        <v>911.35</v>
      </c>
      <c r="M120" s="31">
        <v>92.989440000000002</v>
      </c>
      <c r="N120" s="1"/>
      <c r="O120" s="1"/>
    </row>
    <row r="121" spans="1:15" ht="12.75" customHeight="1">
      <c r="A121" s="56">
        <v>112</v>
      </c>
      <c r="B121" s="31" t="s">
        <v>855</v>
      </c>
      <c r="C121" s="31">
        <v>24.25</v>
      </c>
      <c r="D121" s="40">
        <v>24.283333333333331</v>
      </c>
      <c r="E121" s="40">
        <v>24.166666666666664</v>
      </c>
      <c r="F121" s="40">
        <v>24.083333333333332</v>
      </c>
      <c r="G121" s="40">
        <v>23.966666666666665</v>
      </c>
      <c r="H121" s="40">
        <v>24.366666666666664</v>
      </c>
      <c r="I121" s="40">
        <v>24.483333333333331</v>
      </c>
      <c r="J121" s="40">
        <v>24.566666666666663</v>
      </c>
      <c r="K121" s="31">
        <v>24.4</v>
      </c>
      <c r="L121" s="31">
        <v>24.2</v>
      </c>
      <c r="M121" s="31">
        <v>44.933169999999997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502.15</v>
      </c>
      <c r="D122" s="40">
        <v>503.41666666666669</v>
      </c>
      <c r="E122" s="40">
        <v>498.73333333333335</v>
      </c>
      <c r="F122" s="40">
        <v>495.31666666666666</v>
      </c>
      <c r="G122" s="40">
        <v>490.63333333333333</v>
      </c>
      <c r="H122" s="40">
        <v>506.83333333333337</v>
      </c>
      <c r="I122" s="40">
        <v>511.51666666666665</v>
      </c>
      <c r="J122" s="40">
        <v>514.93333333333339</v>
      </c>
      <c r="K122" s="31">
        <v>508.1</v>
      </c>
      <c r="L122" s="31">
        <v>500</v>
      </c>
      <c r="M122" s="31">
        <v>17.65634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296.10000000000002</v>
      </c>
      <c r="D123" s="40">
        <v>294.78333333333336</v>
      </c>
      <c r="E123" s="40">
        <v>291.31666666666672</v>
      </c>
      <c r="F123" s="40">
        <v>286.53333333333336</v>
      </c>
      <c r="G123" s="40">
        <v>283.06666666666672</v>
      </c>
      <c r="H123" s="40">
        <v>299.56666666666672</v>
      </c>
      <c r="I123" s="40">
        <v>303.0333333333333</v>
      </c>
      <c r="J123" s="40">
        <v>307.81666666666672</v>
      </c>
      <c r="K123" s="31">
        <v>298.25</v>
      </c>
      <c r="L123" s="31">
        <v>290</v>
      </c>
      <c r="M123" s="31">
        <v>26.243010000000002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1020.9</v>
      </c>
      <c r="D124" s="40">
        <v>1028.3833333333334</v>
      </c>
      <c r="E124" s="40">
        <v>1010.7666666666669</v>
      </c>
      <c r="F124" s="40">
        <v>1000.6333333333334</v>
      </c>
      <c r="G124" s="40">
        <v>983.01666666666688</v>
      </c>
      <c r="H124" s="40">
        <v>1038.5166666666669</v>
      </c>
      <c r="I124" s="40">
        <v>1056.1333333333332</v>
      </c>
      <c r="J124" s="40">
        <v>1066.2666666666669</v>
      </c>
      <c r="K124" s="31">
        <v>1046</v>
      </c>
      <c r="L124" s="31">
        <v>1018.25</v>
      </c>
      <c r="M124" s="31">
        <v>26.858260000000001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6533.45</v>
      </c>
      <c r="D125" s="40">
        <v>6481.1500000000005</v>
      </c>
      <c r="E125" s="40">
        <v>6382.3000000000011</v>
      </c>
      <c r="F125" s="40">
        <v>6231.1500000000005</v>
      </c>
      <c r="G125" s="40">
        <v>6132.3000000000011</v>
      </c>
      <c r="H125" s="40">
        <v>6632.3000000000011</v>
      </c>
      <c r="I125" s="40">
        <v>6731.1500000000015</v>
      </c>
      <c r="J125" s="40">
        <v>6882.3000000000011</v>
      </c>
      <c r="K125" s="31">
        <v>6580</v>
      </c>
      <c r="L125" s="31">
        <v>6330</v>
      </c>
      <c r="M125" s="31">
        <v>5.1943000000000001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1792.3</v>
      </c>
      <c r="D126" s="40">
        <v>1792.75</v>
      </c>
      <c r="E126" s="40">
        <v>1776.55</v>
      </c>
      <c r="F126" s="40">
        <v>1760.8</v>
      </c>
      <c r="G126" s="40">
        <v>1744.6</v>
      </c>
      <c r="H126" s="40">
        <v>1808.5</v>
      </c>
      <c r="I126" s="40">
        <v>1824.6999999999998</v>
      </c>
      <c r="J126" s="40">
        <v>1840.45</v>
      </c>
      <c r="K126" s="31">
        <v>1808.95</v>
      </c>
      <c r="L126" s="31">
        <v>1777</v>
      </c>
      <c r="M126" s="31">
        <v>60.342329999999997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2364.4</v>
      </c>
      <c r="D127" s="40">
        <v>2356.5833333333335</v>
      </c>
      <c r="E127" s="40">
        <v>2333.166666666667</v>
      </c>
      <c r="F127" s="40">
        <v>2301.9333333333334</v>
      </c>
      <c r="G127" s="40">
        <v>2278.5166666666669</v>
      </c>
      <c r="H127" s="40">
        <v>2387.8166666666671</v>
      </c>
      <c r="I127" s="40">
        <v>2411.233333333334</v>
      </c>
      <c r="J127" s="40">
        <v>2442.4666666666672</v>
      </c>
      <c r="K127" s="31">
        <v>2380</v>
      </c>
      <c r="L127" s="31">
        <v>2325.35</v>
      </c>
      <c r="M127" s="31">
        <v>8.3073700000000006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2153.35</v>
      </c>
      <c r="D128" s="40">
        <v>2158.1333333333337</v>
      </c>
      <c r="E128" s="40">
        <v>2116.2666666666673</v>
      </c>
      <c r="F128" s="40">
        <v>2079.1833333333338</v>
      </c>
      <c r="G128" s="40">
        <v>2037.3166666666675</v>
      </c>
      <c r="H128" s="40">
        <v>2195.2166666666672</v>
      </c>
      <c r="I128" s="40">
        <v>2237.083333333333</v>
      </c>
      <c r="J128" s="40">
        <v>2274.166666666667</v>
      </c>
      <c r="K128" s="31">
        <v>2200</v>
      </c>
      <c r="L128" s="31">
        <v>2121.0500000000002</v>
      </c>
      <c r="M128" s="31">
        <v>8.4051100000000005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322.39999999999998</v>
      </c>
      <c r="D129" s="40">
        <v>324.73333333333335</v>
      </c>
      <c r="E129" s="40">
        <v>316.66666666666669</v>
      </c>
      <c r="F129" s="40">
        <v>310.93333333333334</v>
      </c>
      <c r="G129" s="40">
        <v>302.86666666666667</v>
      </c>
      <c r="H129" s="40">
        <v>330.4666666666667</v>
      </c>
      <c r="I129" s="40">
        <v>338.5333333333333</v>
      </c>
      <c r="J129" s="40">
        <v>344.26666666666671</v>
      </c>
      <c r="K129" s="31">
        <v>332.8</v>
      </c>
      <c r="L129" s="31">
        <v>319</v>
      </c>
      <c r="M129" s="31">
        <v>16.078520000000001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664.9</v>
      </c>
      <c r="D130" s="40">
        <v>664.86666666666667</v>
      </c>
      <c r="E130" s="40">
        <v>655.73333333333335</v>
      </c>
      <c r="F130" s="40">
        <v>646.56666666666672</v>
      </c>
      <c r="G130" s="40">
        <v>637.43333333333339</v>
      </c>
      <c r="H130" s="40">
        <v>674.0333333333333</v>
      </c>
      <c r="I130" s="40">
        <v>683.16666666666674</v>
      </c>
      <c r="J130" s="40">
        <v>692.33333333333326</v>
      </c>
      <c r="K130" s="31">
        <v>674</v>
      </c>
      <c r="L130" s="31">
        <v>655.7</v>
      </c>
      <c r="M130" s="31">
        <v>27.955580000000001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385.05</v>
      </c>
      <c r="D131" s="40">
        <v>387.33333333333331</v>
      </c>
      <c r="E131" s="40">
        <v>381.11666666666662</v>
      </c>
      <c r="F131" s="40">
        <v>377.18333333333328</v>
      </c>
      <c r="G131" s="40">
        <v>370.96666666666658</v>
      </c>
      <c r="H131" s="40">
        <v>391.26666666666665</v>
      </c>
      <c r="I131" s="40">
        <v>397.48333333333335</v>
      </c>
      <c r="J131" s="40">
        <v>401.41666666666669</v>
      </c>
      <c r="K131" s="31">
        <v>393.55</v>
      </c>
      <c r="L131" s="31">
        <v>383.4</v>
      </c>
      <c r="M131" s="31">
        <v>57.36307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4012</v>
      </c>
      <c r="D132" s="40">
        <v>4024.8833333333332</v>
      </c>
      <c r="E132" s="40">
        <v>3972.3666666666663</v>
      </c>
      <c r="F132" s="40">
        <v>3932.7333333333331</v>
      </c>
      <c r="G132" s="40">
        <v>3880.2166666666662</v>
      </c>
      <c r="H132" s="40">
        <v>4064.5166666666664</v>
      </c>
      <c r="I132" s="40">
        <v>4117.0333333333328</v>
      </c>
      <c r="J132" s="40">
        <v>4156.6666666666661</v>
      </c>
      <c r="K132" s="31">
        <v>4077.4</v>
      </c>
      <c r="L132" s="31">
        <v>3985.25</v>
      </c>
      <c r="M132" s="31">
        <v>5.3642399999999997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2082.85</v>
      </c>
      <c r="D133" s="40">
        <v>2085.5666666666666</v>
      </c>
      <c r="E133" s="40">
        <v>2067.2833333333333</v>
      </c>
      <c r="F133" s="40">
        <v>2051.7166666666667</v>
      </c>
      <c r="G133" s="40">
        <v>2033.4333333333334</v>
      </c>
      <c r="H133" s="40">
        <v>2101.1333333333332</v>
      </c>
      <c r="I133" s="40">
        <v>2119.4166666666661</v>
      </c>
      <c r="J133" s="40">
        <v>2134.9833333333331</v>
      </c>
      <c r="K133" s="31">
        <v>2103.85</v>
      </c>
      <c r="L133" s="31">
        <v>2070</v>
      </c>
      <c r="M133" s="31">
        <v>15.45107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82.9</v>
      </c>
      <c r="D134" s="40">
        <v>83.316666666666663</v>
      </c>
      <c r="E134" s="40">
        <v>82.133333333333326</v>
      </c>
      <c r="F134" s="40">
        <v>81.36666666666666</v>
      </c>
      <c r="G134" s="40">
        <v>80.183333333333323</v>
      </c>
      <c r="H134" s="40">
        <v>84.083333333333329</v>
      </c>
      <c r="I134" s="40">
        <v>85.266666666666666</v>
      </c>
      <c r="J134" s="40">
        <v>86.033333333333331</v>
      </c>
      <c r="K134" s="31">
        <v>84.5</v>
      </c>
      <c r="L134" s="31">
        <v>82.55</v>
      </c>
      <c r="M134" s="31">
        <v>42.929099999999998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5367</v>
      </c>
      <c r="D135" s="40">
        <v>5368.9000000000005</v>
      </c>
      <c r="E135" s="40">
        <v>5309.1000000000013</v>
      </c>
      <c r="F135" s="40">
        <v>5251.2000000000007</v>
      </c>
      <c r="G135" s="40">
        <v>5191.4000000000015</v>
      </c>
      <c r="H135" s="40">
        <v>5426.8000000000011</v>
      </c>
      <c r="I135" s="40">
        <v>5486.6</v>
      </c>
      <c r="J135" s="40">
        <v>5544.5000000000009</v>
      </c>
      <c r="K135" s="31">
        <v>5428.7</v>
      </c>
      <c r="L135" s="31">
        <v>5311</v>
      </c>
      <c r="M135" s="31">
        <v>2.9258099999999998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415.3</v>
      </c>
      <c r="D136" s="40">
        <v>417.65000000000003</v>
      </c>
      <c r="E136" s="40">
        <v>409.75000000000006</v>
      </c>
      <c r="F136" s="40">
        <v>404.20000000000005</v>
      </c>
      <c r="G136" s="40">
        <v>396.30000000000007</v>
      </c>
      <c r="H136" s="40">
        <v>423.20000000000005</v>
      </c>
      <c r="I136" s="40">
        <v>431.1</v>
      </c>
      <c r="J136" s="40">
        <v>436.65000000000003</v>
      </c>
      <c r="K136" s="31">
        <v>425.55</v>
      </c>
      <c r="L136" s="31">
        <v>412.1</v>
      </c>
      <c r="M136" s="31">
        <v>17.10229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7291.3</v>
      </c>
      <c r="D137" s="40">
        <v>7265.4333333333334</v>
      </c>
      <c r="E137" s="40">
        <v>7205.8666666666668</v>
      </c>
      <c r="F137" s="40">
        <v>7120.4333333333334</v>
      </c>
      <c r="G137" s="40">
        <v>7060.8666666666668</v>
      </c>
      <c r="H137" s="40">
        <v>7350.8666666666668</v>
      </c>
      <c r="I137" s="40">
        <v>7410.4333333333343</v>
      </c>
      <c r="J137" s="40">
        <v>7495.8666666666668</v>
      </c>
      <c r="K137" s="31">
        <v>7325</v>
      </c>
      <c r="L137" s="31">
        <v>7180</v>
      </c>
      <c r="M137" s="31">
        <v>3.0497000000000001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1955.3</v>
      </c>
      <c r="D138" s="40">
        <v>1959.75</v>
      </c>
      <c r="E138" s="40">
        <v>1939.55</v>
      </c>
      <c r="F138" s="40">
        <v>1923.8</v>
      </c>
      <c r="G138" s="40">
        <v>1903.6</v>
      </c>
      <c r="H138" s="40">
        <v>1975.5</v>
      </c>
      <c r="I138" s="40">
        <v>1995.6999999999998</v>
      </c>
      <c r="J138" s="40">
        <v>2011.45</v>
      </c>
      <c r="K138" s="31">
        <v>1979.95</v>
      </c>
      <c r="L138" s="31">
        <v>1944</v>
      </c>
      <c r="M138" s="31">
        <v>22.795310000000001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491.5</v>
      </c>
      <c r="D139" s="40">
        <v>491.36666666666662</v>
      </c>
      <c r="E139" s="40">
        <v>483.23333333333323</v>
      </c>
      <c r="F139" s="40">
        <v>474.96666666666664</v>
      </c>
      <c r="G139" s="40">
        <v>466.83333333333326</v>
      </c>
      <c r="H139" s="40">
        <v>499.63333333333321</v>
      </c>
      <c r="I139" s="40">
        <v>507.76666666666654</v>
      </c>
      <c r="J139" s="40">
        <v>516.03333333333319</v>
      </c>
      <c r="K139" s="31">
        <v>499.5</v>
      </c>
      <c r="L139" s="31">
        <v>483.1</v>
      </c>
      <c r="M139" s="31">
        <v>32.48113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931.5</v>
      </c>
      <c r="D140" s="40">
        <v>937</v>
      </c>
      <c r="E140" s="40">
        <v>923.3</v>
      </c>
      <c r="F140" s="40">
        <v>915.09999999999991</v>
      </c>
      <c r="G140" s="40">
        <v>901.39999999999986</v>
      </c>
      <c r="H140" s="40">
        <v>945.2</v>
      </c>
      <c r="I140" s="40">
        <v>958.90000000000009</v>
      </c>
      <c r="J140" s="40">
        <v>967.10000000000014</v>
      </c>
      <c r="K140" s="31">
        <v>950.7</v>
      </c>
      <c r="L140" s="31">
        <v>928.8</v>
      </c>
      <c r="M140" s="31">
        <v>7.8731799999999996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78444.800000000003</v>
      </c>
      <c r="D141" s="40">
        <v>78701.016666666663</v>
      </c>
      <c r="E141" s="40">
        <v>77954.033333333326</v>
      </c>
      <c r="F141" s="40">
        <v>77463.266666666663</v>
      </c>
      <c r="G141" s="40">
        <v>76716.283333333326</v>
      </c>
      <c r="H141" s="40">
        <v>79191.783333333326</v>
      </c>
      <c r="I141" s="40">
        <v>79938.766666666663</v>
      </c>
      <c r="J141" s="40">
        <v>80429.533333333326</v>
      </c>
      <c r="K141" s="31">
        <v>79448</v>
      </c>
      <c r="L141" s="31">
        <v>78210.25</v>
      </c>
      <c r="M141" s="31">
        <v>0.16137000000000001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1007.8</v>
      </c>
      <c r="D142" s="40">
        <v>1011.8000000000001</v>
      </c>
      <c r="E142" s="40">
        <v>1000.0000000000001</v>
      </c>
      <c r="F142" s="40">
        <v>992.2</v>
      </c>
      <c r="G142" s="40">
        <v>980.40000000000009</v>
      </c>
      <c r="H142" s="40">
        <v>1019.6000000000001</v>
      </c>
      <c r="I142" s="40">
        <v>1031.4000000000001</v>
      </c>
      <c r="J142" s="40">
        <v>1039.2000000000003</v>
      </c>
      <c r="K142" s="31">
        <v>1023.6</v>
      </c>
      <c r="L142" s="31">
        <v>1004</v>
      </c>
      <c r="M142" s="31">
        <v>1.3643700000000001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183</v>
      </c>
      <c r="D143" s="40">
        <v>184.43333333333331</v>
      </c>
      <c r="E143" s="40">
        <v>180.86666666666662</v>
      </c>
      <c r="F143" s="40">
        <v>178.73333333333332</v>
      </c>
      <c r="G143" s="40">
        <v>175.16666666666663</v>
      </c>
      <c r="H143" s="40">
        <v>186.56666666666661</v>
      </c>
      <c r="I143" s="40">
        <v>190.13333333333327</v>
      </c>
      <c r="J143" s="40">
        <v>192.26666666666659</v>
      </c>
      <c r="K143" s="31">
        <v>188</v>
      </c>
      <c r="L143" s="31">
        <v>182.3</v>
      </c>
      <c r="M143" s="31">
        <v>35.148809999999997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960.3</v>
      </c>
      <c r="D144" s="40">
        <v>950.6</v>
      </c>
      <c r="E144" s="40">
        <v>935.25</v>
      </c>
      <c r="F144" s="40">
        <v>910.19999999999993</v>
      </c>
      <c r="G144" s="40">
        <v>894.84999999999991</v>
      </c>
      <c r="H144" s="40">
        <v>975.65000000000009</v>
      </c>
      <c r="I144" s="40">
        <v>991.00000000000023</v>
      </c>
      <c r="J144" s="40">
        <v>1016.0500000000002</v>
      </c>
      <c r="K144" s="31">
        <v>965.95</v>
      </c>
      <c r="L144" s="31">
        <v>925.55</v>
      </c>
      <c r="M144" s="31">
        <v>73.687799999999996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189.5</v>
      </c>
      <c r="D145" s="40">
        <v>191.94999999999996</v>
      </c>
      <c r="E145" s="40">
        <v>185.74999999999991</v>
      </c>
      <c r="F145" s="40">
        <v>181.99999999999994</v>
      </c>
      <c r="G145" s="40">
        <v>175.7999999999999</v>
      </c>
      <c r="H145" s="40">
        <v>195.69999999999993</v>
      </c>
      <c r="I145" s="40">
        <v>201.89999999999998</v>
      </c>
      <c r="J145" s="40">
        <v>205.64999999999995</v>
      </c>
      <c r="K145" s="31">
        <v>198.15</v>
      </c>
      <c r="L145" s="31">
        <v>188.2</v>
      </c>
      <c r="M145" s="31">
        <v>81.339979999999997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552.9</v>
      </c>
      <c r="D146" s="40">
        <v>553.81666666666672</v>
      </c>
      <c r="E146" s="40">
        <v>548.13333333333344</v>
      </c>
      <c r="F146" s="40">
        <v>543.36666666666667</v>
      </c>
      <c r="G146" s="40">
        <v>537.68333333333339</v>
      </c>
      <c r="H146" s="40">
        <v>558.58333333333348</v>
      </c>
      <c r="I146" s="40">
        <v>564.26666666666665</v>
      </c>
      <c r="J146" s="40">
        <v>569.03333333333353</v>
      </c>
      <c r="K146" s="31">
        <v>559.5</v>
      </c>
      <c r="L146" s="31">
        <v>549.04999999999995</v>
      </c>
      <c r="M146" s="31">
        <v>11.28877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8050.35</v>
      </c>
      <c r="D147" s="40">
        <v>7904.7166666666672</v>
      </c>
      <c r="E147" s="40">
        <v>7680.6833333333343</v>
      </c>
      <c r="F147" s="40">
        <v>7311.0166666666673</v>
      </c>
      <c r="G147" s="40">
        <v>7086.9833333333345</v>
      </c>
      <c r="H147" s="40">
        <v>8274.383333333335</v>
      </c>
      <c r="I147" s="40">
        <v>8498.4166666666679</v>
      </c>
      <c r="J147" s="40">
        <v>8868.0833333333339</v>
      </c>
      <c r="K147" s="31">
        <v>8128.75</v>
      </c>
      <c r="L147" s="31">
        <v>7535.05</v>
      </c>
      <c r="M147" s="31">
        <v>26.193549999999998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959.3</v>
      </c>
      <c r="D148" s="40">
        <v>963.08333333333337</v>
      </c>
      <c r="E148" s="40">
        <v>950.31666666666672</v>
      </c>
      <c r="F148" s="40">
        <v>941.33333333333337</v>
      </c>
      <c r="G148" s="40">
        <v>928.56666666666672</v>
      </c>
      <c r="H148" s="40">
        <v>972.06666666666672</v>
      </c>
      <c r="I148" s="40">
        <v>984.83333333333337</v>
      </c>
      <c r="J148" s="40">
        <v>993.81666666666672</v>
      </c>
      <c r="K148" s="31">
        <v>975.85</v>
      </c>
      <c r="L148" s="31">
        <v>954.1</v>
      </c>
      <c r="M148" s="31">
        <v>4.2944000000000004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4958.1499999999996</v>
      </c>
      <c r="D149" s="40">
        <v>4967.416666666667</v>
      </c>
      <c r="E149" s="40">
        <v>4895.7333333333336</v>
      </c>
      <c r="F149" s="40">
        <v>4833.3166666666666</v>
      </c>
      <c r="G149" s="40">
        <v>4761.6333333333332</v>
      </c>
      <c r="H149" s="40">
        <v>5029.8333333333339</v>
      </c>
      <c r="I149" s="40">
        <v>5101.5166666666664</v>
      </c>
      <c r="J149" s="40">
        <v>5163.9333333333343</v>
      </c>
      <c r="K149" s="31">
        <v>5039.1000000000004</v>
      </c>
      <c r="L149" s="31">
        <v>4905</v>
      </c>
      <c r="M149" s="31">
        <v>10.26088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3454.35</v>
      </c>
      <c r="D150" s="40">
        <v>3458.7166666666667</v>
      </c>
      <c r="E150" s="40">
        <v>3422.6333333333332</v>
      </c>
      <c r="F150" s="40">
        <v>3390.9166666666665</v>
      </c>
      <c r="G150" s="40">
        <v>3354.833333333333</v>
      </c>
      <c r="H150" s="40">
        <v>3490.4333333333334</v>
      </c>
      <c r="I150" s="40">
        <v>3526.5166666666664</v>
      </c>
      <c r="J150" s="40">
        <v>3558.2333333333336</v>
      </c>
      <c r="K150" s="31">
        <v>3494.8</v>
      </c>
      <c r="L150" s="31">
        <v>3427</v>
      </c>
      <c r="M150" s="31">
        <v>7.8537999999999997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1662.1</v>
      </c>
      <c r="D151" s="40">
        <v>1675.8166666666666</v>
      </c>
      <c r="E151" s="40">
        <v>1642.6333333333332</v>
      </c>
      <c r="F151" s="40">
        <v>1623.1666666666665</v>
      </c>
      <c r="G151" s="40">
        <v>1589.9833333333331</v>
      </c>
      <c r="H151" s="40">
        <v>1695.2833333333333</v>
      </c>
      <c r="I151" s="40">
        <v>1728.4666666666667</v>
      </c>
      <c r="J151" s="40">
        <v>1747.9333333333334</v>
      </c>
      <c r="K151" s="31">
        <v>1709</v>
      </c>
      <c r="L151" s="31">
        <v>1656.35</v>
      </c>
      <c r="M151" s="31">
        <v>10.62269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832</v>
      </c>
      <c r="D152" s="40">
        <v>837.4666666666667</v>
      </c>
      <c r="E152" s="40">
        <v>824.53333333333342</v>
      </c>
      <c r="F152" s="40">
        <v>817.06666666666672</v>
      </c>
      <c r="G152" s="40">
        <v>804.13333333333344</v>
      </c>
      <c r="H152" s="40">
        <v>844.93333333333339</v>
      </c>
      <c r="I152" s="40">
        <v>857.86666666666679</v>
      </c>
      <c r="J152" s="40">
        <v>865.33333333333337</v>
      </c>
      <c r="K152" s="31">
        <v>850.4</v>
      </c>
      <c r="L152" s="31">
        <v>830</v>
      </c>
      <c r="M152" s="31">
        <v>0.65859999999999996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139.44999999999999</v>
      </c>
      <c r="D153" s="40">
        <v>139.95000000000002</v>
      </c>
      <c r="E153" s="40">
        <v>138.00000000000003</v>
      </c>
      <c r="F153" s="40">
        <v>136.55000000000001</v>
      </c>
      <c r="G153" s="40">
        <v>134.60000000000002</v>
      </c>
      <c r="H153" s="40">
        <v>141.40000000000003</v>
      </c>
      <c r="I153" s="40">
        <v>143.35000000000002</v>
      </c>
      <c r="J153" s="40">
        <v>144.80000000000004</v>
      </c>
      <c r="K153" s="31">
        <v>141.9</v>
      </c>
      <c r="L153" s="31">
        <v>138.5</v>
      </c>
      <c r="M153" s="31">
        <v>55.358530000000002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134.30000000000001</v>
      </c>
      <c r="D154" s="40">
        <v>135.36666666666667</v>
      </c>
      <c r="E154" s="40">
        <v>132.93333333333334</v>
      </c>
      <c r="F154" s="40">
        <v>131.56666666666666</v>
      </c>
      <c r="G154" s="40">
        <v>129.13333333333333</v>
      </c>
      <c r="H154" s="40">
        <v>136.73333333333335</v>
      </c>
      <c r="I154" s="40">
        <v>139.16666666666669</v>
      </c>
      <c r="J154" s="40">
        <v>140.53333333333336</v>
      </c>
      <c r="K154" s="31">
        <v>137.80000000000001</v>
      </c>
      <c r="L154" s="31">
        <v>134</v>
      </c>
      <c r="M154" s="31">
        <v>57.621279999999999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99.8</v>
      </c>
      <c r="D155" s="40">
        <v>100.18333333333332</v>
      </c>
      <c r="E155" s="40">
        <v>98.71666666666664</v>
      </c>
      <c r="F155" s="40">
        <v>97.633333333333312</v>
      </c>
      <c r="G155" s="40">
        <v>96.166666666666629</v>
      </c>
      <c r="H155" s="40">
        <v>101.26666666666665</v>
      </c>
      <c r="I155" s="40">
        <v>102.73333333333332</v>
      </c>
      <c r="J155" s="40">
        <v>103.81666666666666</v>
      </c>
      <c r="K155" s="31">
        <v>101.65</v>
      </c>
      <c r="L155" s="31">
        <v>99.1</v>
      </c>
      <c r="M155" s="31">
        <v>182.87716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3525</v>
      </c>
      <c r="D156" s="40">
        <v>3533.65</v>
      </c>
      <c r="E156" s="40">
        <v>3493.3500000000004</v>
      </c>
      <c r="F156" s="40">
        <v>3461.7000000000003</v>
      </c>
      <c r="G156" s="40">
        <v>3421.4000000000005</v>
      </c>
      <c r="H156" s="40">
        <v>3565.3</v>
      </c>
      <c r="I156" s="40">
        <v>3605.6000000000004</v>
      </c>
      <c r="J156" s="40">
        <v>3637.25</v>
      </c>
      <c r="K156" s="31">
        <v>3573.95</v>
      </c>
      <c r="L156" s="31">
        <v>3502</v>
      </c>
      <c r="M156" s="31">
        <v>1.26857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19462.099999999999</v>
      </c>
      <c r="D157" s="40">
        <v>19460.7</v>
      </c>
      <c r="E157" s="40">
        <v>19322.400000000001</v>
      </c>
      <c r="F157" s="40">
        <v>19182.7</v>
      </c>
      <c r="G157" s="40">
        <v>19044.400000000001</v>
      </c>
      <c r="H157" s="40">
        <v>19600.400000000001</v>
      </c>
      <c r="I157" s="40">
        <v>19738.699999999997</v>
      </c>
      <c r="J157" s="40">
        <v>19878.400000000001</v>
      </c>
      <c r="K157" s="31">
        <v>19599</v>
      </c>
      <c r="L157" s="31">
        <v>19321</v>
      </c>
      <c r="M157" s="31">
        <v>0.4612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418.3</v>
      </c>
      <c r="D158" s="40">
        <v>419.33333333333331</v>
      </c>
      <c r="E158" s="40">
        <v>414.96666666666664</v>
      </c>
      <c r="F158" s="40">
        <v>411.63333333333333</v>
      </c>
      <c r="G158" s="40">
        <v>407.26666666666665</v>
      </c>
      <c r="H158" s="40">
        <v>422.66666666666663</v>
      </c>
      <c r="I158" s="40">
        <v>427.0333333333333</v>
      </c>
      <c r="J158" s="40">
        <v>430.36666666666662</v>
      </c>
      <c r="K158" s="31">
        <v>423.7</v>
      </c>
      <c r="L158" s="31">
        <v>416</v>
      </c>
      <c r="M158" s="31">
        <v>2.9888300000000001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970.05</v>
      </c>
      <c r="D159" s="40">
        <v>973.19999999999993</v>
      </c>
      <c r="E159" s="40">
        <v>954.59999999999991</v>
      </c>
      <c r="F159" s="40">
        <v>939.15</v>
      </c>
      <c r="G159" s="40">
        <v>920.55</v>
      </c>
      <c r="H159" s="40">
        <v>988.64999999999986</v>
      </c>
      <c r="I159" s="40">
        <v>1007.25</v>
      </c>
      <c r="J159" s="40">
        <v>1022.6999999999998</v>
      </c>
      <c r="K159" s="31">
        <v>991.8</v>
      </c>
      <c r="L159" s="31">
        <v>957.75</v>
      </c>
      <c r="M159" s="31">
        <v>14.30064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157.15</v>
      </c>
      <c r="D160" s="40">
        <v>157.88333333333335</v>
      </c>
      <c r="E160" s="40">
        <v>156.06666666666672</v>
      </c>
      <c r="F160" s="40">
        <v>154.98333333333338</v>
      </c>
      <c r="G160" s="40">
        <v>153.16666666666674</v>
      </c>
      <c r="H160" s="40">
        <v>158.9666666666667</v>
      </c>
      <c r="I160" s="40">
        <v>160.78333333333336</v>
      </c>
      <c r="J160" s="40">
        <v>161.86666666666667</v>
      </c>
      <c r="K160" s="31">
        <v>159.69999999999999</v>
      </c>
      <c r="L160" s="31">
        <v>156.80000000000001</v>
      </c>
      <c r="M160" s="31">
        <v>129.56282999999999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222.95</v>
      </c>
      <c r="D161" s="40">
        <v>222.38333333333333</v>
      </c>
      <c r="E161" s="40">
        <v>220.76666666666665</v>
      </c>
      <c r="F161" s="40">
        <v>218.58333333333331</v>
      </c>
      <c r="G161" s="40">
        <v>216.96666666666664</v>
      </c>
      <c r="H161" s="40">
        <v>224.56666666666666</v>
      </c>
      <c r="I161" s="40">
        <v>226.18333333333334</v>
      </c>
      <c r="J161" s="40">
        <v>228.36666666666667</v>
      </c>
      <c r="K161" s="31">
        <v>224</v>
      </c>
      <c r="L161" s="31">
        <v>220.2</v>
      </c>
      <c r="M161" s="31">
        <v>4.4485200000000003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2922.55</v>
      </c>
      <c r="D162" s="40">
        <v>2912.4833333333336</v>
      </c>
      <c r="E162" s="40">
        <v>2892.0666666666671</v>
      </c>
      <c r="F162" s="40">
        <v>2861.5833333333335</v>
      </c>
      <c r="G162" s="40">
        <v>2841.166666666667</v>
      </c>
      <c r="H162" s="40">
        <v>2942.9666666666672</v>
      </c>
      <c r="I162" s="40">
        <v>2963.3833333333332</v>
      </c>
      <c r="J162" s="40">
        <v>2993.8666666666672</v>
      </c>
      <c r="K162" s="31">
        <v>2932.9</v>
      </c>
      <c r="L162" s="31">
        <v>2882</v>
      </c>
      <c r="M162" s="31">
        <v>2.8313600000000001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41193.599999999999</v>
      </c>
      <c r="D163" s="40">
        <v>41179.550000000003</v>
      </c>
      <c r="E163" s="40">
        <v>40584.100000000006</v>
      </c>
      <c r="F163" s="40">
        <v>39974.600000000006</v>
      </c>
      <c r="G163" s="40">
        <v>39379.150000000009</v>
      </c>
      <c r="H163" s="40">
        <v>41789.050000000003</v>
      </c>
      <c r="I163" s="40">
        <v>42384.5</v>
      </c>
      <c r="J163" s="40">
        <v>42994</v>
      </c>
      <c r="K163" s="31">
        <v>41775</v>
      </c>
      <c r="L163" s="31">
        <v>40570.050000000003</v>
      </c>
      <c r="M163" s="31">
        <v>0.32013999999999998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237</v>
      </c>
      <c r="D164" s="40">
        <v>237.06666666666669</v>
      </c>
      <c r="E164" s="40">
        <v>235.53333333333339</v>
      </c>
      <c r="F164" s="40">
        <v>234.06666666666669</v>
      </c>
      <c r="G164" s="40">
        <v>232.53333333333339</v>
      </c>
      <c r="H164" s="40">
        <v>238.53333333333339</v>
      </c>
      <c r="I164" s="40">
        <v>240.06666666666669</v>
      </c>
      <c r="J164" s="40">
        <v>241.53333333333339</v>
      </c>
      <c r="K164" s="31">
        <v>238.6</v>
      </c>
      <c r="L164" s="31">
        <v>235.6</v>
      </c>
      <c r="M164" s="31">
        <v>24.27514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5172.55</v>
      </c>
      <c r="D165" s="40">
        <v>5167.5166666666664</v>
      </c>
      <c r="E165" s="40">
        <v>5135.0333333333328</v>
      </c>
      <c r="F165" s="40">
        <v>5097.5166666666664</v>
      </c>
      <c r="G165" s="40">
        <v>5065.0333333333328</v>
      </c>
      <c r="H165" s="40">
        <v>5205.0333333333328</v>
      </c>
      <c r="I165" s="40">
        <v>5237.5166666666664</v>
      </c>
      <c r="J165" s="40">
        <v>5275.0333333333328</v>
      </c>
      <c r="K165" s="31">
        <v>5200</v>
      </c>
      <c r="L165" s="31">
        <v>5130</v>
      </c>
      <c r="M165" s="31">
        <v>0.18393000000000001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2444.75</v>
      </c>
      <c r="D166" s="40">
        <v>2433.1166666666668</v>
      </c>
      <c r="E166" s="40">
        <v>2412.6333333333337</v>
      </c>
      <c r="F166" s="40">
        <v>2380.5166666666669</v>
      </c>
      <c r="G166" s="40">
        <v>2360.0333333333338</v>
      </c>
      <c r="H166" s="40">
        <v>2465.2333333333336</v>
      </c>
      <c r="I166" s="40">
        <v>2485.7166666666672</v>
      </c>
      <c r="J166" s="40">
        <v>2517.8333333333335</v>
      </c>
      <c r="K166" s="31">
        <v>2453.6</v>
      </c>
      <c r="L166" s="31">
        <v>2401</v>
      </c>
      <c r="M166" s="31">
        <v>4.5244299999999997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2623.85</v>
      </c>
      <c r="D167" s="40">
        <v>2627.1</v>
      </c>
      <c r="E167" s="40">
        <v>2594.2999999999997</v>
      </c>
      <c r="F167" s="40">
        <v>2564.75</v>
      </c>
      <c r="G167" s="40">
        <v>2531.9499999999998</v>
      </c>
      <c r="H167" s="40">
        <v>2656.6499999999996</v>
      </c>
      <c r="I167" s="40">
        <v>2689.45</v>
      </c>
      <c r="J167" s="40">
        <v>2718.9999999999995</v>
      </c>
      <c r="K167" s="31">
        <v>2659.9</v>
      </c>
      <c r="L167" s="31">
        <v>2597.5500000000002</v>
      </c>
      <c r="M167" s="31">
        <v>5.02182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2532.5</v>
      </c>
      <c r="D168" s="40">
        <v>2527.9833333333331</v>
      </c>
      <c r="E168" s="40">
        <v>2515.2166666666662</v>
      </c>
      <c r="F168" s="40">
        <v>2497.9333333333329</v>
      </c>
      <c r="G168" s="40">
        <v>2485.1666666666661</v>
      </c>
      <c r="H168" s="40">
        <v>2545.2666666666664</v>
      </c>
      <c r="I168" s="40">
        <v>2558.0333333333338</v>
      </c>
      <c r="J168" s="40">
        <v>2575.3166666666666</v>
      </c>
      <c r="K168" s="31">
        <v>2540.75</v>
      </c>
      <c r="L168" s="31">
        <v>2510.6999999999998</v>
      </c>
      <c r="M168" s="31">
        <v>1.99472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133.05000000000001</v>
      </c>
      <c r="D169" s="40">
        <v>133.85000000000002</v>
      </c>
      <c r="E169" s="40">
        <v>131.80000000000004</v>
      </c>
      <c r="F169" s="40">
        <v>130.55000000000001</v>
      </c>
      <c r="G169" s="40">
        <v>128.50000000000003</v>
      </c>
      <c r="H169" s="40">
        <v>135.10000000000005</v>
      </c>
      <c r="I169" s="40">
        <v>137.15</v>
      </c>
      <c r="J169" s="40">
        <v>138.40000000000006</v>
      </c>
      <c r="K169" s="31">
        <v>135.9</v>
      </c>
      <c r="L169" s="31">
        <v>132.6</v>
      </c>
      <c r="M169" s="31">
        <v>23.48516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187.6</v>
      </c>
      <c r="D170" s="40">
        <v>188.48333333333335</v>
      </c>
      <c r="E170" s="40">
        <v>185.6166666666667</v>
      </c>
      <c r="F170" s="40">
        <v>183.63333333333335</v>
      </c>
      <c r="G170" s="40">
        <v>180.76666666666671</v>
      </c>
      <c r="H170" s="40">
        <v>190.4666666666667</v>
      </c>
      <c r="I170" s="40">
        <v>193.33333333333337</v>
      </c>
      <c r="J170" s="40">
        <v>195.31666666666669</v>
      </c>
      <c r="K170" s="31">
        <v>191.35</v>
      </c>
      <c r="L170" s="31">
        <v>186.5</v>
      </c>
      <c r="M170" s="31">
        <v>174.04748000000001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479.65</v>
      </c>
      <c r="D171" s="40">
        <v>485.68333333333334</v>
      </c>
      <c r="E171" s="40">
        <v>469.76666666666665</v>
      </c>
      <c r="F171" s="40">
        <v>459.88333333333333</v>
      </c>
      <c r="G171" s="40">
        <v>443.96666666666664</v>
      </c>
      <c r="H171" s="40">
        <v>495.56666666666666</v>
      </c>
      <c r="I171" s="40">
        <v>511.48333333333329</v>
      </c>
      <c r="J171" s="40">
        <v>521.36666666666667</v>
      </c>
      <c r="K171" s="31">
        <v>501.6</v>
      </c>
      <c r="L171" s="31">
        <v>475.8</v>
      </c>
      <c r="M171" s="31">
        <v>8.3498300000000008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15100</v>
      </c>
      <c r="D172" s="40">
        <v>15147.233333333332</v>
      </c>
      <c r="E172" s="40">
        <v>15050.766666666663</v>
      </c>
      <c r="F172" s="40">
        <v>15001.533333333331</v>
      </c>
      <c r="G172" s="40">
        <v>14905.066666666662</v>
      </c>
      <c r="H172" s="40">
        <v>15196.466666666664</v>
      </c>
      <c r="I172" s="40">
        <v>15292.933333333334</v>
      </c>
      <c r="J172" s="40">
        <v>15342.166666666664</v>
      </c>
      <c r="K172" s="31">
        <v>15243.7</v>
      </c>
      <c r="L172" s="31">
        <v>15098</v>
      </c>
      <c r="M172" s="31">
        <v>8.0229999999999996E-2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41.1</v>
      </c>
      <c r="D173" s="40">
        <v>41.300000000000004</v>
      </c>
      <c r="E173" s="40">
        <v>40.750000000000007</v>
      </c>
      <c r="F173" s="40">
        <v>40.400000000000006</v>
      </c>
      <c r="G173" s="40">
        <v>39.850000000000009</v>
      </c>
      <c r="H173" s="40">
        <v>41.650000000000006</v>
      </c>
      <c r="I173" s="40">
        <v>42.2</v>
      </c>
      <c r="J173" s="40">
        <v>42.550000000000004</v>
      </c>
      <c r="K173" s="31">
        <v>41.85</v>
      </c>
      <c r="L173" s="31">
        <v>40.950000000000003</v>
      </c>
      <c r="M173" s="31">
        <v>370.98707999999999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209.85</v>
      </c>
      <c r="D174" s="40">
        <v>209.28333333333333</v>
      </c>
      <c r="E174" s="40">
        <v>205.81666666666666</v>
      </c>
      <c r="F174" s="40">
        <v>201.78333333333333</v>
      </c>
      <c r="G174" s="40">
        <v>198.31666666666666</v>
      </c>
      <c r="H174" s="40">
        <v>213.31666666666666</v>
      </c>
      <c r="I174" s="40">
        <v>216.7833333333333</v>
      </c>
      <c r="J174" s="40">
        <v>220.81666666666666</v>
      </c>
      <c r="K174" s="31">
        <v>212.75</v>
      </c>
      <c r="L174" s="31">
        <v>205.25</v>
      </c>
      <c r="M174" s="31">
        <v>60.213520000000003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140</v>
      </c>
      <c r="D175" s="40">
        <v>140.70000000000002</v>
      </c>
      <c r="E175" s="40">
        <v>138.70000000000005</v>
      </c>
      <c r="F175" s="40">
        <v>137.40000000000003</v>
      </c>
      <c r="G175" s="40">
        <v>135.40000000000006</v>
      </c>
      <c r="H175" s="40">
        <v>142.00000000000003</v>
      </c>
      <c r="I175" s="40">
        <v>143.99999999999997</v>
      </c>
      <c r="J175" s="40">
        <v>145.30000000000001</v>
      </c>
      <c r="K175" s="31">
        <v>142.69999999999999</v>
      </c>
      <c r="L175" s="31">
        <v>139.4</v>
      </c>
      <c r="M175" s="31">
        <v>58.012540000000001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2517.9</v>
      </c>
      <c r="D176" s="40">
        <v>2529.2999999999997</v>
      </c>
      <c r="E176" s="40">
        <v>2483.5999999999995</v>
      </c>
      <c r="F176" s="40">
        <v>2449.2999999999997</v>
      </c>
      <c r="G176" s="40">
        <v>2403.5999999999995</v>
      </c>
      <c r="H176" s="40">
        <v>2563.5999999999995</v>
      </c>
      <c r="I176" s="40">
        <v>2609.2999999999993</v>
      </c>
      <c r="J176" s="40">
        <v>2643.5999999999995</v>
      </c>
      <c r="K176" s="31">
        <v>2575</v>
      </c>
      <c r="L176" s="31">
        <v>2495</v>
      </c>
      <c r="M176" s="31">
        <v>52.322920000000003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1080.5999999999999</v>
      </c>
      <c r="D177" s="40">
        <v>1080.8999999999999</v>
      </c>
      <c r="E177" s="40">
        <v>1072.7999999999997</v>
      </c>
      <c r="F177" s="40">
        <v>1064.9999999999998</v>
      </c>
      <c r="G177" s="40">
        <v>1056.8999999999996</v>
      </c>
      <c r="H177" s="40">
        <v>1088.6999999999998</v>
      </c>
      <c r="I177" s="40">
        <v>1096.7999999999997</v>
      </c>
      <c r="J177" s="40">
        <v>1104.5999999999999</v>
      </c>
      <c r="K177" s="31">
        <v>1089</v>
      </c>
      <c r="L177" s="31">
        <v>1073.0999999999999</v>
      </c>
      <c r="M177" s="31">
        <v>5.6331499999999997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1153</v>
      </c>
      <c r="D178" s="40">
        <v>1159.2666666666667</v>
      </c>
      <c r="E178" s="40">
        <v>1144.3833333333332</v>
      </c>
      <c r="F178" s="40">
        <v>1135.7666666666667</v>
      </c>
      <c r="G178" s="40">
        <v>1120.8833333333332</v>
      </c>
      <c r="H178" s="40">
        <v>1167.8833333333332</v>
      </c>
      <c r="I178" s="40">
        <v>1182.7666666666669</v>
      </c>
      <c r="J178" s="40">
        <v>1191.3833333333332</v>
      </c>
      <c r="K178" s="31">
        <v>1174.1500000000001</v>
      </c>
      <c r="L178" s="31">
        <v>1150.6500000000001</v>
      </c>
      <c r="M178" s="31">
        <v>6.9469599999999998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2190</v>
      </c>
      <c r="D179" s="40">
        <v>2193.5666666666671</v>
      </c>
      <c r="E179" s="40">
        <v>2173.2833333333342</v>
      </c>
      <c r="F179" s="40">
        <v>2156.5666666666671</v>
      </c>
      <c r="G179" s="40">
        <v>2136.2833333333342</v>
      </c>
      <c r="H179" s="40">
        <v>2210.2833333333342</v>
      </c>
      <c r="I179" s="40">
        <v>2230.5666666666671</v>
      </c>
      <c r="J179" s="40">
        <v>2247.2833333333342</v>
      </c>
      <c r="K179" s="31">
        <v>2213.85</v>
      </c>
      <c r="L179" s="31">
        <v>2176.85</v>
      </c>
      <c r="M179" s="31">
        <v>9.8614599999999992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8341.2000000000007</v>
      </c>
      <c r="D180" s="40">
        <v>8324.6833333333343</v>
      </c>
      <c r="E180" s="40">
        <v>8280.5166666666682</v>
      </c>
      <c r="F180" s="40">
        <v>8219.8333333333339</v>
      </c>
      <c r="G180" s="40">
        <v>8175.6666666666679</v>
      </c>
      <c r="H180" s="40">
        <v>8385.3666666666686</v>
      </c>
      <c r="I180" s="40">
        <v>8429.5333333333328</v>
      </c>
      <c r="J180" s="40">
        <v>8490.216666666669</v>
      </c>
      <c r="K180" s="31">
        <v>8368.85</v>
      </c>
      <c r="L180" s="31">
        <v>8264</v>
      </c>
      <c r="M180" s="31">
        <v>9.0310000000000001E-2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28138.95</v>
      </c>
      <c r="D181" s="40">
        <v>28472.216666666664</v>
      </c>
      <c r="E181" s="40">
        <v>27668.983333333326</v>
      </c>
      <c r="F181" s="40">
        <v>27199.016666666663</v>
      </c>
      <c r="G181" s="40">
        <v>26395.783333333326</v>
      </c>
      <c r="H181" s="40">
        <v>28942.183333333327</v>
      </c>
      <c r="I181" s="40">
        <v>29745.416666666664</v>
      </c>
      <c r="J181" s="40">
        <v>30215.383333333328</v>
      </c>
      <c r="K181" s="31">
        <v>29275.45</v>
      </c>
      <c r="L181" s="31">
        <v>28002.25</v>
      </c>
      <c r="M181" s="31">
        <v>0.46214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1638.95</v>
      </c>
      <c r="D182" s="40">
        <v>1636.6833333333332</v>
      </c>
      <c r="E182" s="40">
        <v>1610.3666666666663</v>
      </c>
      <c r="F182" s="40">
        <v>1581.7833333333331</v>
      </c>
      <c r="G182" s="40">
        <v>1555.4666666666662</v>
      </c>
      <c r="H182" s="40">
        <v>1665.2666666666664</v>
      </c>
      <c r="I182" s="40">
        <v>1691.5833333333335</v>
      </c>
      <c r="J182" s="40">
        <v>1720.1666666666665</v>
      </c>
      <c r="K182" s="31">
        <v>1663</v>
      </c>
      <c r="L182" s="31">
        <v>1608.1</v>
      </c>
      <c r="M182" s="31">
        <v>11.0998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2352.9499999999998</v>
      </c>
      <c r="D183" s="40">
        <v>2358.7333333333331</v>
      </c>
      <c r="E183" s="40">
        <v>2321.4666666666662</v>
      </c>
      <c r="F183" s="40">
        <v>2289.9833333333331</v>
      </c>
      <c r="G183" s="40">
        <v>2252.7166666666662</v>
      </c>
      <c r="H183" s="40">
        <v>2390.2166666666662</v>
      </c>
      <c r="I183" s="40">
        <v>2427.4833333333336</v>
      </c>
      <c r="J183" s="40">
        <v>2458.9666666666662</v>
      </c>
      <c r="K183" s="31">
        <v>2396</v>
      </c>
      <c r="L183" s="31">
        <v>2327.25</v>
      </c>
      <c r="M183" s="31">
        <v>1.74509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495.1</v>
      </c>
      <c r="D184" s="40">
        <v>498.66666666666669</v>
      </c>
      <c r="E184" s="40">
        <v>489.93333333333339</v>
      </c>
      <c r="F184" s="40">
        <v>484.76666666666671</v>
      </c>
      <c r="G184" s="40">
        <v>476.03333333333342</v>
      </c>
      <c r="H184" s="40">
        <v>503.83333333333337</v>
      </c>
      <c r="I184" s="40">
        <v>512.56666666666661</v>
      </c>
      <c r="J184" s="40">
        <v>517.73333333333335</v>
      </c>
      <c r="K184" s="31">
        <v>507.4</v>
      </c>
      <c r="L184" s="31">
        <v>493.5</v>
      </c>
      <c r="M184" s="31">
        <v>195.53216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114.55</v>
      </c>
      <c r="D185" s="40">
        <v>115.13333333333333</v>
      </c>
      <c r="E185" s="40">
        <v>113.46666666666665</v>
      </c>
      <c r="F185" s="40">
        <v>112.38333333333333</v>
      </c>
      <c r="G185" s="40">
        <v>110.71666666666665</v>
      </c>
      <c r="H185" s="40">
        <v>116.21666666666665</v>
      </c>
      <c r="I185" s="40">
        <v>117.88333333333334</v>
      </c>
      <c r="J185" s="40">
        <v>118.96666666666665</v>
      </c>
      <c r="K185" s="31">
        <v>116.8</v>
      </c>
      <c r="L185" s="31">
        <v>114.05</v>
      </c>
      <c r="M185" s="31">
        <v>224.17892000000001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798.45</v>
      </c>
      <c r="D186" s="40">
        <v>803.85</v>
      </c>
      <c r="E186" s="40">
        <v>790.25</v>
      </c>
      <c r="F186" s="40">
        <v>782.05</v>
      </c>
      <c r="G186" s="40">
        <v>768.44999999999993</v>
      </c>
      <c r="H186" s="40">
        <v>812.05000000000007</v>
      </c>
      <c r="I186" s="40">
        <v>825.6500000000002</v>
      </c>
      <c r="J186" s="40">
        <v>833.85000000000014</v>
      </c>
      <c r="K186" s="31">
        <v>817.45</v>
      </c>
      <c r="L186" s="31">
        <v>795.65</v>
      </c>
      <c r="M186" s="31">
        <v>15.12946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547.29999999999995</v>
      </c>
      <c r="D187" s="40">
        <v>552.7166666666667</v>
      </c>
      <c r="E187" s="40">
        <v>540.58333333333337</v>
      </c>
      <c r="F187" s="40">
        <v>533.86666666666667</v>
      </c>
      <c r="G187" s="40">
        <v>521.73333333333335</v>
      </c>
      <c r="H187" s="40">
        <v>559.43333333333339</v>
      </c>
      <c r="I187" s="40">
        <v>571.56666666666661</v>
      </c>
      <c r="J187" s="40">
        <v>578.28333333333342</v>
      </c>
      <c r="K187" s="31">
        <v>564.85</v>
      </c>
      <c r="L187" s="31">
        <v>546</v>
      </c>
      <c r="M187" s="31">
        <v>8.1840600000000006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602.75</v>
      </c>
      <c r="D188" s="40">
        <v>602.15</v>
      </c>
      <c r="E188" s="40">
        <v>589.54999999999995</v>
      </c>
      <c r="F188" s="40">
        <v>576.35</v>
      </c>
      <c r="G188" s="40">
        <v>563.75</v>
      </c>
      <c r="H188" s="40">
        <v>615.34999999999991</v>
      </c>
      <c r="I188" s="40">
        <v>627.95000000000005</v>
      </c>
      <c r="J188" s="40">
        <v>641.14999999999986</v>
      </c>
      <c r="K188" s="31">
        <v>614.75</v>
      </c>
      <c r="L188" s="31">
        <v>588.95000000000005</v>
      </c>
      <c r="M188" s="31">
        <v>18.390640000000001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738.1</v>
      </c>
      <c r="D189" s="40">
        <v>740.75</v>
      </c>
      <c r="E189" s="40">
        <v>730.75</v>
      </c>
      <c r="F189" s="40">
        <v>723.4</v>
      </c>
      <c r="G189" s="40">
        <v>713.4</v>
      </c>
      <c r="H189" s="40">
        <v>748.1</v>
      </c>
      <c r="I189" s="40">
        <v>758.1</v>
      </c>
      <c r="J189" s="40">
        <v>765.45</v>
      </c>
      <c r="K189" s="31">
        <v>750.75</v>
      </c>
      <c r="L189" s="31">
        <v>733.4</v>
      </c>
      <c r="M189" s="31">
        <v>24.196069999999999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934.75</v>
      </c>
      <c r="D190" s="40">
        <v>940.56666666666661</v>
      </c>
      <c r="E190" s="40">
        <v>925.18333333333317</v>
      </c>
      <c r="F190" s="40">
        <v>915.61666666666656</v>
      </c>
      <c r="G190" s="40">
        <v>900.23333333333312</v>
      </c>
      <c r="H190" s="40">
        <v>950.13333333333321</v>
      </c>
      <c r="I190" s="40">
        <v>965.51666666666665</v>
      </c>
      <c r="J190" s="40">
        <v>975.08333333333326</v>
      </c>
      <c r="K190" s="31">
        <v>955.95</v>
      </c>
      <c r="L190" s="31">
        <v>931</v>
      </c>
      <c r="M190" s="31">
        <v>19.690449999999998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1207.9000000000001</v>
      </c>
      <c r="D191" s="40">
        <v>1215.55</v>
      </c>
      <c r="E191" s="40">
        <v>1193.55</v>
      </c>
      <c r="F191" s="40">
        <v>1179.2</v>
      </c>
      <c r="G191" s="40">
        <v>1157.2</v>
      </c>
      <c r="H191" s="40">
        <v>1229.8999999999999</v>
      </c>
      <c r="I191" s="40">
        <v>1251.8999999999999</v>
      </c>
      <c r="J191" s="40">
        <v>1266.2499999999998</v>
      </c>
      <c r="K191" s="31">
        <v>1237.55</v>
      </c>
      <c r="L191" s="31">
        <v>1201.2</v>
      </c>
      <c r="M191" s="31">
        <v>2.2383600000000001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3556.4</v>
      </c>
      <c r="D192" s="40">
        <v>3557.9833333333336</v>
      </c>
      <c r="E192" s="40">
        <v>3540.416666666667</v>
      </c>
      <c r="F192" s="40">
        <v>3524.4333333333334</v>
      </c>
      <c r="G192" s="40">
        <v>3506.8666666666668</v>
      </c>
      <c r="H192" s="40">
        <v>3573.9666666666672</v>
      </c>
      <c r="I192" s="40">
        <v>3591.5333333333338</v>
      </c>
      <c r="J192" s="40">
        <v>3607.5166666666673</v>
      </c>
      <c r="K192" s="31">
        <v>3575.55</v>
      </c>
      <c r="L192" s="31">
        <v>3542</v>
      </c>
      <c r="M192" s="31">
        <v>20.13204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833.4</v>
      </c>
      <c r="D193" s="40">
        <v>840.48333333333323</v>
      </c>
      <c r="E193" s="40">
        <v>822.96666666666647</v>
      </c>
      <c r="F193" s="40">
        <v>812.53333333333319</v>
      </c>
      <c r="G193" s="40">
        <v>795.01666666666642</v>
      </c>
      <c r="H193" s="40">
        <v>850.91666666666652</v>
      </c>
      <c r="I193" s="40">
        <v>868.43333333333317</v>
      </c>
      <c r="J193" s="40">
        <v>878.86666666666656</v>
      </c>
      <c r="K193" s="31">
        <v>858</v>
      </c>
      <c r="L193" s="31">
        <v>830.05</v>
      </c>
      <c r="M193" s="31">
        <v>16.69041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6599.35</v>
      </c>
      <c r="D194" s="40">
        <v>6635.0333333333328</v>
      </c>
      <c r="E194" s="40">
        <v>6544.6166666666659</v>
      </c>
      <c r="F194" s="40">
        <v>6489.8833333333332</v>
      </c>
      <c r="G194" s="40">
        <v>6399.4666666666662</v>
      </c>
      <c r="H194" s="40">
        <v>6689.7666666666655</v>
      </c>
      <c r="I194" s="40">
        <v>6780.1833333333334</v>
      </c>
      <c r="J194" s="40">
        <v>6834.9166666666652</v>
      </c>
      <c r="K194" s="31">
        <v>6725.45</v>
      </c>
      <c r="L194" s="31">
        <v>6580.3</v>
      </c>
      <c r="M194" s="31">
        <v>1.26118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519.04999999999995</v>
      </c>
      <c r="D195" s="40">
        <v>517.36666666666667</v>
      </c>
      <c r="E195" s="40">
        <v>507.88333333333333</v>
      </c>
      <c r="F195" s="40">
        <v>496.71666666666664</v>
      </c>
      <c r="G195" s="40">
        <v>487.23333333333329</v>
      </c>
      <c r="H195" s="40">
        <v>528.5333333333333</v>
      </c>
      <c r="I195" s="40">
        <v>538.01666666666665</v>
      </c>
      <c r="J195" s="40">
        <v>549.18333333333339</v>
      </c>
      <c r="K195" s="31">
        <v>526.85</v>
      </c>
      <c r="L195" s="31">
        <v>506.2</v>
      </c>
      <c r="M195" s="31">
        <v>558.97780999999998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244.5</v>
      </c>
      <c r="D196" s="40">
        <v>244.54999999999998</v>
      </c>
      <c r="E196" s="40">
        <v>241.44999999999996</v>
      </c>
      <c r="F196" s="40">
        <v>238.39999999999998</v>
      </c>
      <c r="G196" s="40">
        <v>235.29999999999995</v>
      </c>
      <c r="H196" s="40">
        <v>247.59999999999997</v>
      </c>
      <c r="I196" s="40">
        <v>250.7</v>
      </c>
      <c r="J196" s="40">
        <v>253.74999999999997</v>
      </c>
      <c r="K196" s="31">
        <v>247.65</v>
      </c>
      <c r="L196" s="31">
        <v>241.5</v>
      </c>
      <c r="M196" s="31">
        <v>477.76299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1228.8</v>
      </c>
      <c r="D197" s="40">
        <v>1237.8500000000001</v>
      </c>
      <c r="E197" s="40">
        <v>1214.6500000000003</v>
      </c>
      <c r="F197" s="40">
        <v>1200.5000000000002</v>
      </c>
      <c r="G197" s="40">
        <v>1177.3000000000004</v>
      </c>
      <c r="H197" s="40">
        <v>1252.0000000000002</v>
      </c>
      <c r="I197" s="40">
        <v>1275.2</v>
      </c>
      <c r="J197" s="40">
        <v>1289.3500000000001</v>
      </c>
      <c r="K197" s="31">
        <v>1261.05</v>
      </c>
      <c r="L197" s="31">
        <v>1223.7</v>
      </c>
      <c r="M197" s="31">
        <v>123.14879999999999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1599.9</v>
      </c>
      <c r="D198" s="40">
        <v>1593.6333333333332</v>
      </c>
      <c r="E198" s="40">
        <v>1582.2666666666664</v>
      </c>
      <c r="F198" s="40">
        <v>1564.6333333333332</v>
      </c>
      <c r="G198" s="40">
        <v>1553.2666666666664</v>
      </c>
      <c r="H198" s="40">
        <v>1611.2666666666664</v>
      </c>
      <c r="I198" s="40">
        <v>1622.6333333333332</v>
      </c>
      <c r="J198" s="40">
        <v>1640.2666666666664</v>
      </c>
      <c r="K198" s="31">
        <v>1605</v>
      </c>
      <c r="L198" s="31">
        <v>1576</v>
      </c>
      <c r="M198" s="31">
        <v>28.643439999999998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1034</v>
      </c>
      <c r="D199" s="40">
        <v>1040.9666666666667</v>
      </c>
      <c r="E199" s="40">
        <v>1017.4333333333334</v>
      </c>
      <c r="F199" s="40">
        <v>1000.8666666666668</v>
      </c>
      <c r="G199" s="40">
        <v>977.33333333333348</v>
      </c>
      <c r="H199" s="40">
        <v>1057.5333333333333</v>
      </c>
      <c r="I199" s="40">
        <v>1081.0666666666666</v>
      </c>
      <c r="J199" s="40">
        <v>1097.6333333333332</v>
      </c>
      <c r="K199" s="31">
        <v>1064.5</v>
      </c>
      <c r="L199" s="31">
        <v>1024.4000000000001</v>
      </c>
      <c r="M199" s="31">
        <v>2.7708400000000002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2531.75</v>
      </c>
      <c r="D200" s="40">
        <v>2534.4166666666665</v>
      </c>
      <c r="E200" s="40">
        <v>2517.4833333333331</v>
      </c>
      <c r="F200" s="40">
        <v>2503.2166666666667</v>
      </c>
      <c r="G200" s="40">
        <v>2486.2833333333333</v>
      </c>
      <c r="H200" s="40">
        <v>2548.6833333333329</v>
      </c>
      <c r="I200" s="40">
        <v>2565.6166666666663</v>
      </c>
      <c r="J200" s="40">
        <v>2579.8833333333328</v>
      </c>
      <c r="K200" s="31">
        <v>2551.35</v>
      </c>
      <c r="L200" s="31">
        <v>2520.15</v>
      </c>
      <c r="M200" s="31">
        <v>11.337669999999999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2789.05</v>
      </c>
      <c r="D201" s="40">
        <v>2799.6833333333329</v>
      </c>
      <c r="E201" s="40">
        <v>2759.3666666666659</v>
      </c>
      <c r="F201" s="40">
        <v>2729.6833333333329</v>
      </c>
      <c r="G201" s="40">
        <v>2689.3666666666659</v>
      </c>
      <c r="H201" s="40">
        <v>2829.3666666666659</v>
      </c>
      <c r="I201" s="40">
        <v>2869.6833333333325</v>
      </c>
      <c r="J201" s="40">
        <v>2899.3666666666659</v>
      </c>
      <c r="K201" s="31">
        <v>2840</v>
      </c>
      <c r="L201" s="31">
        <v>2770</v>
      </c>
      <c r="M201" s="31">
        <v>2.4985200000000001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542.79999999999995</v>
      </c>
      <c r="D202" s="40">
        <v>543.93333333333328</v>
      </c>
      <c r="E202" s="40">
        <v>538.86666666666656</v>
      </c>
      <c r="F202" s="40">
        <v>534.93333333333328</v>
      </c>
      <c r="G202" s="40">
        <v>529.86666666666656</v>
      </c>
      <c r="H202" s="40">
        <v>547.86666666666656</v>
      </c>
      <c r="I202" s="40">
        <v>552.93333333333339</v>
      </c>
      <c r="J202" s="40">
        <v>556.86666666666656</v>
      </c>
      <c r="K202" s="31">
        <v>549</v>
      </c>
      <c r="L202" s="31">
        <v>540</v>
      </c>
      <c r="M202" s="31">
        <v>10.69585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1190.3499999999999</v>
      </c>
      <c r="D203" s="40">
        <v>1178.1000000000001</v>
      </c>
      <c r="E203" s="40">
        <v>1153.5000000000002</v>
      </c>
      <c r="F203" s="40">
        <v>1116.6500000000001</v>
      </c>
      <c r="G203" s="40">
        <v>1092.0500000000002</v>
      </c>
      <c r="H203" s="40">
        <v>1214.9500000000003</v>
      </c>
      <c r="I203" s="40">
        <v>1239.5500000000002</v>
      </c>
      <c r="J203" s="40">
        <v>1276.4000000000003</v>
      </c>
      <c r="K203" s="31">
        <v>1202.7</v>
      </c>
      <c r="L203" s="31">
        <v>1141.25</v>
      </c>
      <c r="M203" s="31">
        <v>12.45041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780.05</v>
      </c>
      <c r="D204" s="40">
        <v>783.7166666666667</v>
      </c>
      <c r="E204" s="40">
        <v>773.43333333333339</v>
      </c>
      <c r="F204" s="40">
        <v>766.81666666666672</v>
      </c>
      <c r="G204" s="40">
        <v>756.53333333333342</v>
      </c>
      <c r="H204" s="40">
        <v>790.33333333333337</v>
      </c>
      <c r="I204" s="40">
        <v>800.61666666666667</v>
      </c>
      <c r="J204" s="40">
        <v>807.23333333333335</v>
      </c>
      <c r="K204" s="31">
        <v>794</v>
      </c>
      <c r="L204" s="31">
        <v>777.1</v>
      </c>
      <c r="M204" s="31">
        <v>28.300619999999999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7882.4</v>
      </c>
      <c r="D205" s="40">
        <v>7959.2333333333336</v>
      </c>
      <c r="E205" s="40">
        <v>7779.4666666666672</v>
      </c>
      <c r="F205" s="40">
        <v>7676.5333333333338</v>
      </c>
      <c r="G205" s="40">
        <v>7496.7666666666673</v>
      </c>
      <c r="H205" s="40">
        <v>8062.166666666667</v>
      </c>
      <c r="I205" s="40">
        <v>8241.9333333333343</v>
      </c>
      <c r="J205" s="40">
        <v>8344.8666666666668</v>
      </c>
      <c r="K205" s="31">
        <v>8139</v>
      </c>
      <c r="L205" s="31">
        <v>7856.3</v>
      </c>
      <c r="M205" s="31">
        <v>2.77983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46.85</v>
      </c>
      <c r="D206" s="40">
        <v>47.433333333333337</v>
      </c>
      <c r="E206" s="40">
        <v>45.916666666666671</v>
      </c>
      <c r="F206" s="40">
        <v>44.983333333333334</v>
      </c>
      <c r="G206" s="40">
        <v>43.466666666666669</v>
      </c>
      <c r="H206" s="40">
        <v>48.366666666666674</v>
      </c>
      <c r="I206" s="40">
        <v>49.88333333333334</v>
      </c>
      <c r="J206" s="40">
        <v>50.816666666666677</v>
      </c>
      <c r="K206" s="31">
        <v>48.95</v>
      </c>
      <c r="L206" s="31">
        <v>46.5</v>
      </c>
      <c r="M206" s="31">
        <v>162.31815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1677.2</v>
      </c>
      <c r="D207" s="40">
        <v>1687.3833333333332</v>
      </c>
      <c r="E207" s="40">
        <v>1645.9666666666665</v>
      </c>
      <c r="F207" s="40">
        <v>1614.7333333333333</v>
      </c>
      <c r="G207" s="40">
        <v>1573.3166666666666</v>
      </c>
      <c r="H207" s="40">
        <v>1718.6166666666663</v>
      </c>
      <c r="I207" s="40">
        <v>1760.0333333333333</v>
      </c>
      <c r="J207" s="40">
        <v>1791.2666666666662</v>
      </c>
      <c r="K207" s="31">
        <v>1728.8</v>
      </c>
      <c r="L207" s="31">
        <v>1656.15</v>
      </c>
      <c r="M207" s="31">
        <v>3.7437299999999998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935.2</v>
      </c>
      <c r="D208" s="40">
        <v>938.5333333333333</v>
      </c>
      <c r="E208" s="40">
        <v>927.26666666666665</v>
      </c>
      <c r="F208" s="40">
        <v>919.33333333333337</v>
      </c>
      <c r="G208" s="40">
        <v>908.06666666666672</v>
      </c>
      <c r="H208" s="40">
        <v>946.46666666666658</v>
      </c>
      <c r="I208" s="40">
        <v>957.73333333333323</v>
      </c>
      <c r="J208" s="40">
        <v>965.66666666666652</v>
      </c>
      <c r="K208" s="31">
        <v>949.8</v>
      </c>
      <c r="L208" s="31">
        <v>930.6</v>
      </c>
      <c r="M208" s="31">
        <v>15.197950000000001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921.95</v>
      </c>
      <c r="D209" s="40">
        <v>925.86666666666667</v>
      </c>
      <c r="E209" s="40">
        <v>912.08333333333337</v>
      </c>
      <c r="F209" s="40">
        <v>902.2166666666667</v>
      </c>
      <c r="G209" s="40">
        <v>888.43333333333339</v>
      </c>
      <c r="H209" s="40">
        <v>935.73333333333335</v>
      </c>
      <c r="I209" s="40">
        <v>949.51666666666665</v>
      </c>
      <c r="J209" s="40">
        <v>959.38333333333333</v>
      </c>
      <c r="K209" s="31">
        <v>939.65</v>
      </c>
      <c r="L209" s="31">
        <v>916</v>
      </c>
      <c r="M209" s="31">
        <v>4.4621500000000003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332.75</v>
      </c>
      <c r="D210" s="40">
        <v>332.01666666666665</v>
      </c>
      <c r="E210" s="40">
        <v>324.73333333333329</v>
      </c>
      <c r="F210" s="40">
        <v>316.71666666666664</v>
      </c>
      <c r="G210" s="40">
        <v>309.43333333333328</v>
      </c>
      <c r="H210" s="40">
        <v>340.0333333333333</v>
      </c>
      <c r="I210" s="40">
        <v>347.31666666666661</v>
      </c>
      <c r="J210" s="40">
        <v>355.33333333333331</v>
      </c>
      <c r="K210" s="31">
        <v>339.3</v>
      </c>
      <c r="L210" s="31">
        <v>324</v>
      </c>
      <c r="M210" s="31">
        <v>200.23683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</v>
      </c>
      <c r="D211" s="40">
        <v>10.066666666666668</v>
      </c>
      <c r="E211" s="40">
        <v>9.8333333333333357</v>
      </c>
      <c r="F211" s="40">
        <v>9.6666666666666679</v>
      </c>
      <c r="G211" s="40">
        <v>9.4333333333333353</v>
      </c>
      <c r="H211" s="40">
        <v>10.233333333333336</v>
      </c>
      <c r="I211" s="40">
        <v>10.466666666666667</v>
      </c>
      <c r="J211" s="40">
        <v>10.633333333333336</v>
      </c>
      <c r="K211" s="31">
        <v>10.3</v>
      </c>
      <c r="L211" s="31">
        <v>9.9</v>
      </c>
      <c r="M211" s="31">
        <v>1292.14157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1231.6500000000001</v>
      </c>
      <c r="D212" s="40">
        <v>1243.8833333333334</v>
      </c>
      <c r="E212" s="40">
        <v>1216.7666666666669</v>
      </c>
      <c r="F212" s="40">
        <v>1201.8833333333334</v>
      </c>
      <c r="G212" s="40">
        <v>1174.7666666666669</v>
      </c>
      <c r="H212" s="40">
        <v>1258.7666666666669</v>
      </c>
      <c r="I212" s="40">
        <v>1285.8833333333332</v>
      </c>
      <c r="J212" s="40">
        <v>1300.7666666666669</v>
      </c>
      <c r="K212" s="31">
        <v>1271</v>
      </c>
      <c r="L212" s="31">
        <v>1229</v>
      </c>
      <c r="M212" s="31">
        <v>10.899459999999999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2346.35</v>
      </c>
      <c r="D213" s="40">
        <v>2326.8666666666668</v>
      </c>
      <c r="E213" s="40">
        <v>2299.4833333333336</v>
      </c>
      <c r="F213" s="40">
        <v>2252.6166666666668</v>
      </c>
      <c r="G213" s="40">
        <v>2225.2333333333336</v>
      </c>
      <c r="H213" s="40">
        <v>2373.7333333333336</v>
      </c>
      <c r="I213" s="40">
        <v>2401.1166666666668</v>
      </c>
      <c r="J213" s="40">
        <v>2447.9833333333336</v>
      </c>
      <c r="K213" s="31">
        <v>2354.25</v>
      </c>
      <c r="L213" s="31">
        <v>2280</v>
      </c>
      <c r="M213" s="31">
        <v>1.6464300000000001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661.45</v>
      </c>
      <c r="D214" s="40">
        <v>661.61666666666667</v>
      </c>
      <c r="E214" s="40">
        <v>654.48333333333335</v>
      </c>
      <c r="F214" s="40">
        <v>647.51666666666665</v>
      </c>
      <c r="G214" s="40">
        <v>640.38333333333333</v>
      </c>
      <c r="H214" s="40">
        <v>668.58333333333337</v>
      </c>
      <c r="I214" s="40">
        <v>675.71666666666681</v>
      </c>
      <c r="J214" s="40">
        <v>682.68333333333339</v>
      </c>
      <c r="K214" s="40">
        <v>668.75</v>
      </c>
      <c r="L214" s="40">
        <v>654.65</v>
      </c>
      <c r="M214" s="40">
        <v>56.635469999999998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13.05</v>
      </c>
      <c r="D215" s="40">
        <v>13.083333333333334</v>
      </c>
      <c r="E215" s="40">
        <v>12.966666666666669</v>
      </c>
      <c r="F215" s="40">
        <v>12.883333333333335</v>
      </c>
      <c r="G215" s="40">
        <v>12.766666666666669</v>
      </c>
      <c r="H215" s="40">
        <v>13.166666666666668</v>
      </c>
      <c r="I215" s="40">
        <v>13.283333333333331</v>
      </c>
      <c r="J215" s="40">
        <v>13.366666666666667</v>
      </c>
      <c r="K215" s="40">
        <v>13.2</v>
      </c>
      <c r="L215" s="40">
        <v>13</v>
      </c>
      <c r="M215" s="40">
        <v>583.69876999999997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324.64999999999998</v>
      </c>
      <c r="D216" s="40">
        <v>328.13333333333333</v>
      </c>
      <c r="E216" s="40">
        <v>319.51666666666665</v>
      </c>
      <c r="F216" s="40">
        <v>314.38333333333333</v>
      </c>
      <c r="G216" s="40">
        <v>305.76666666666665</v>
      </c>
      <c r="H216" s="40">
        <v>333.26666666666665</v>
      </c>
      <c r="I216" s="40">
        <v>341.88333333333333</v>
      </c>
      <c r="J216" s="40">
        <v>347.01666666666665</v>
      </c>
      <c r="K216" s="40">
        <v>336.75</v>
      </c>
      <c r="L216" s="40">
        <v>323</v>
      </c>
      <c r="M216" s="40">
        <v>323.73099999999999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H22" sqref="H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2"/>
      <c r="B1" s="52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44517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5" t="s">
        <v>16</v>
      </c>
      <c r="B9" s="517" t="s">
        <v>18</v>
      </c>
      <c r="C9" s="521" t="s">
        <v>20</v>
      </c>
      <c r="D9" s="521" t="s">
        <v>21</v>
      </c>
      <c r="E9" s="512" t="s">
        <v>22</v>
      </c>
      <c r="F9" s="513"/>
      <c r="G9" s="514"/>
      <c r="H9" s="512" t="s">
        <v>23</v>
      </c>
      <c r="I9" s="513"/>
      <c r="J9" s="514"/>
      <c r="K9" s="26"/>
      <c r="L9" s="27"/>
      <c r="M9" s="53"/>
      <c r="N9" s="1"/>
      <c r="O9" s="1"/>
    </row>
    <row r="10" spans="1:15" ht="42.75" customHeight="1">
      <c r="A10" s="519"/>
      <c r="B10" s="520"/>
      <c r="C10" s="520"/>
      <c r="D10" s="52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25856</v>
      </c>
      <c r="D11" s="40">
        <v>25939.383333333331</v>
      </c>
      <c r="E11" s="40">
        <v>25650.266666666663</v>
      </c>
      <c r="F11" s="40">
        <v>25444.533333333333</v>
      </c>
      <c r="G11" s="40">
        <v>25155.416666666664</v>
      </c>
      <c r="H11" s="40">
        <v>26145.116666666661</v>
      </c>
      <c r="I11" s="40">
        <v>26434.23333333333</v>
      </c>
      <c r="J11" s="40">
        <v>26639.96666666666</v>
      </c>
      <c r="K11" s="31">
        <v>26228.5</v>
      </c>
      <c r="L11" s="31">
        <v>25733.65</v>
      </c>
      <c r="M11" s="31">
        <v>2.0590000000000001E-2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549.1</v>
      </c>
      <c r="D12" s="40">
        <v>549.98333333333335</v>
      </c>
      <c r="E12" s="40">
        <v>544.11666666666667</v>
      </c>
      <c r="F12" s="40">
        <v>539.13333333333333</v>
      </c>
      <c r="G12" s="40">
        <v>533.26666666666665</v>
      </c>
      <c r="H12" s="40">
        <v>554.9666666666667</v>
      </c>
      <c r="I12" s="40">
        <v>560.83333333333348</v>
      </c>
      <c r="J12" s="40">
        <v>565.81666666666672</v>
      </c>
      <c r="K12" s="31">
        <v>555.85</v>
      </c>
      <c r="L12" s="31">
        <v>545</v>
      </c>
      <c r="M12" s="31">
        <v>1.66028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960.3</v>
      </c>
      <c r="D13" s="40">
        <v>965.44999999999993</v>
      </c>
      <c r="E13" s="40">
        <v>950.99999999999989</v>
      </c>
      <c r="F13" s="40">
        <v>941.69999999999993</v>
      </c>
      <c r="G13" s="40">
        <v>927.24999999999989</v>
      </c>
      <c r="H13" s="40">
        <v>974.74999999999989</v>
      </c>
      <c r="I13" s="40">
        <v>989.19999999999993</v>
      </c>
      <c r="J13" s="40">
        <v>998.49999999999989</v>
      </c>
      <c r="K13" s="31">
        <v>979.9</v>
      </c>
      <c r="L13" s="31">
        <v>956.15</v>
      </c>
      <c r="M13" s="31">
        <v>11.060040000000001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2800.75</v>
      </c>
      <c r="D14" s="40">
        <v>2829.0833333333335</v>
      </c>
      <c r="E14" s="40">
        <v>2762.9666666666672</v>
      </c>
      <c r="F14" s="40">
        <v>2725.1833333333338</v>
      </c>
      <c r="G14" s="40">
        <v>2659.0666666666675</v>
      </c>
      <c r="H14" s="40">
        <v>2866.8666666666668</v>
      </c>
      <c r="I14" s="40">
        <v>2932.9833333333327</v>
      </c>
      <c r="J14" s="40">
        <v>2970.7666666666664</v>
      </c>
      <c r="K14" s="31">
        <v>2895.2</v>
      </c>
      <c r="L14" s="31">
        <v>2791.3</v>
      </c>
      <c r="M14" s="31">
        <v>0.28523999999999999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2176.9499999999998</v>
      </c>
      <c r="D15" s="40">
        <v>2169.0333333333333</v>
      </c>
      <c r="E15" s="40">
        <v>2148.1166666666668</v>
      </c>
      <c r="F15" s="40">
        <v>2119.2833333333333</v>
      </c>
      <c r="G15" s="40">
        <v>2098.3666666666668</v>
      </c>
      <c r="H15" s="40">
        <v>2197.8666666666668</v>
      </c>
      <c r="I15" s="40">
        <v>2218.7833333333338</v>
      </c>
      <c r="J15" s="40">
        <v>2247.6166666666668</v>
      </c>
      <c r="K15" s="31">
        <v>2189.9499999999998</v>
      </c>
      <c r="L15" s="31">
        <v>2140.1999999999998</v>
      </c>
      <c r="M15" s="31">
        <v>3.8446400000000001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19784.95</v>
      </c>
      <c r="D16" s="40">
        <v>19870.05</v>
      </c>
      <c r="E16" s="40">
        <v>19639.899999999998</v>
      </c>
      <c r="F16" s="40">
        <v>19494.849999999999</v>
      </c>
      <c r="G16" s="40">
        <v>19264.699999999997</v>
      </c>
      <c r="H16" s="40">
        <v>20015.099999999999</v>
      </c>
      <c r="I16" s="40">
        <v>20245.25</v>
      </c>
      <c r="J16" s="40">
        <v>20390.3</v>
      </c>
      <c r="K16" s="31">
        <v>20100.2</v>
      </c>
      <c r="L16" s="31">
        <v>19725</v>
      </c>
      <c r="M16" s="31">
        <v>0.1244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107.65</v>
      </c>
      <c r="D17" s="40">
        <v>107.25</v>
      </c>
      <c r="E17" s="40">
        <v>104.6</v>
      </c>
      <c r="F17" s="40">
        <v>101.55</v>
      </c>
      <c r="G17" s="40">
        <v>98.899999999999991</v>
      </c>
      <c r="H17" s="40">
        <v>110.3</v>
      </c>
      <c r="I17" s="40">
        <v>112.95</v>
      </c>
      <c r="J17" s="40">
        <v>116</v>
      </c>
      <c r="K17" s="31">
        <v>109.9</v>
      </c>
      <c r="L17" s="31">
        <v>104.2</v>
      </c>
      <c r="M17" s="31">
        <v>32.592210000000001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289.95</v>
      </c>
      <c r="D18" s="40">
        <v>290.96666666666664</v>
      </c>
      <c r="E18" s="40">
        <v>285.7833333333333</v>
      </c>
      <c r="F18" s="40">
        <v>281.61666666666667</v>
      </c>
      <c r="G18" s="40">
        <v>276.43333333333334</v>
      </c>
      <c r="H18" s="40">
        <v>295.13333333333327</v>
      </c>
      <c r="I18" s="40">
        <v>300.31666666666655</v>
      </c>
      <c r="J18" s="40">
        <v>304.48333333333323</v>
      </c>
      <c r="K18" s="31">
        <v>296.14999999999998</v>
      </c>
      <c r="L18" s="31">
        <v>286.8</v>
      </c>
      <c r="M18" s="31">
        <v>60.410040000000002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2492.75</v>
      </c>
      <c r="D19" s="40">
        <v>2514.0666666666666</v>
      </c>
      <c r="E19" s="40">
        <v>2461.6833333333334</v>
      </c>
      <c r="F19" s="40">
        <v>2430.6166666666668</v>
      </c>
      <c r="G19" s="40">
        <v>2378.2333333333336</v>
      </c>
      <c r="H19" s="40">
        <v>2545.1333333333332</v>
      </c>
      <c r="I19" s="40">
        <v>2597.5166666666664</v>
      </c>
      <c r="J19" s="40">
        <v>2628.583333333333</v>
      </c>
      <c r="K19" s="31">
        <v>2566.4499999999998</v>
      </c>
      <c r="L19" s="31">
        <v>2483</v>
      </c>
      <c r="M19" s="31">
        <v>2.4815299999999998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1711.6</v>
      </c>
      <c r="D20" s="40">
        <v>1728.3499999999997</v>
      </c>
      <c r="E20" s="40">
        <v>1690.1499999999994</v>
      </c>
      <c r="F20" s="40">
        <v>1668.6999999999998</v>
      </c>
      <c r="G20" s="40">
        <v>1630.4999999999995</v>
      </c>
      <c r="H20" s="40">
        <v>1749.7999999999993</v>
      </c>
      <c r="I20" s="40">
        <v>1787.9999999999995</v>
      </c>
      <c r="J20" s="40">
        <v>1809.4499999999991</v>
      </c>
      <c r="K20" s="31">
        <v>1766.55</v>
      </c>
      <c r="L20" s="31">
        <v>1706.9</v>
      </c>
      <c r="M20" s="31">
        <v>21.721170000000001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1314.35</v>
      </c>
      <c r="D21" s="40">
        <v>1311.45</v>
      </c>
      <c r="E21" s="40">
        <v>1293.9000000000001</v>
      </c>
      <c r="F21" s="40">
        <v>1273.45</v>
      </c>
      <c r="G21" s="40">
        <v>1255.9000000000001</v>
      </c>
      <c r="H21" s="40">
        <v>1331.9</v>
      </c>
      <c r="I21" s="40">
        <v>1349.4499999999998</v>
      </c>
      <c r="J21" s="40">
        <v>1369.9</v>
      </c>
      <c r="K21" s="31">
        <v>1329</v>
      </c>
      <c r="L21" s="31">
        <v>1291</v>
      </c>
      <c r="M21" s="31">
        <v>20.438140000000001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746.45</v>
      </c>
      <c r="D22" s="40">
        <v>750.53333333333342</v>
      </c>
      <c r="E22" s="40">
        <v>739.36666666666679</v>
      </c>
      <c r="F22" s="40">
        <v>732.28333333333342</v>
      </c>
      <c r="G22" s="40">
        <v>721.11666666666679</v>
      </c>
      <c r="H22" s="40">
        <v>757.61666666666679</v>
      </c>
      <c r="I22" s="40">
        <v>768.78333333333353</v>
      </c>
      <c r="J22" s="40">
        <v>775.86666666666679</v>
      </c>
      <c r="K22" s="31">
        <v>761.7</v>
      </c>
      <c r="L22" s="31">
        <v>743.45</v>
      </c>
      <c r="M22" s="31">
        <v>33.787790000000001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1877.9</v>
      </c>
      <c r="D23" s="40">
        <v>1885.9666666666665</v>
      </c>
      <c r="E23" s="40">
        <v>1841.9333333333329</v>
      </c>
      <c r="F23" s="40">
        <v>1805.9666666666665</v>
      </c>
      <c r="G23" s="40">
        <v>1761.9333333333329</v>
      </c>
      <c r="H23" s="40">
        <v>1921.9333333333329</v>
      </c>
      <c r="I23" s="40">
        <v>1965.9666666666662</v>
      </c>
      <c r="J23" s="40">
        <v>2001.9333333333329</v>
      </c>
      <c r="K23" s="31">
        <v>1930</v>
      </c>
      <c r="L23" s="31">
        <v>1850</v>
      </c>
      <c r="M23" s="31">
        <v>0.79159999999999997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352</v>
      </c>
      <c r="D24" s="40">
        <v>352.83333333333331</v>
      </c>
      <c r="E24" s="40">
        <v>350.16666666666663</v>
      </c>
      <c r="F24" s="40">
        <v>348.33333333333331</v>
      </c>
      <c r="G24" s="40">
        <v>345.66666666666663</v>
      </c>
      <c r="H24" s="40">
        <v>354.66666666666663</v>
      </c>
      <c r="I24" s="40">
        <v>357.33333333333326</v>
      </c>
      <c r="J24" s="40">
        <v>359.16666666666663</v>
      </c>
      <c r="K24" s="31">
        <v>355.5</v>
      </c>
      <c r="L24" s="31">
        <v>351</v>
      </c>
      <c r="M24" s="31">
        <v>0.70476000000000005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201.65</v>
      </c>
      <c r="D25" s="40">
        <v>201.76666666666665</v>
      </c>
      <c r="E25" s="40">
        <v>198.8833333333333</v>
      </c>
      <c r="F25" s="40">
        <v>196.11666666666665</v>
      </c>
      <c r="G25" s="40">
        <v>193.23333333333329</v>
      </c>
      <c r="H25" s="40">
        <v>204.5333333333333</v>
      </c>
      <c r="I25" s="40">
        <v>207.41666666666663</v>
      </c>
      <c r="J25" s="40">
        <v>210.18333333333331</v>
      </c>
      <c r="K25" s="31">
        <v>204.65</v>
      </c>
      <c r="L25" s="31">
        <v>199</v>
      </c>
      <c r="M25" s="31">
        <v>4.0675499999999998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1189.3</v>
      </c>
      <c r="D26" s="40">
        <v>1194.7833333333333</v>
      </c>
      <c r="E26" s="40">
        <v>1176.5166666666667</v>
      </c>
      <c r="F26" s="40">
        <v>1163.7333333333333</v>
      </c>
      <c r="G26" s="40">
        <v>1145.4666666666667</v>
      </c>
      <c r="H26" s="40">
        <v>1207.5666666666666</v>
      </c>
      <c r="I26" s="40">
        <v>1225.833333333333</v>
      </c>
      <c r="J26" s="40">
        <v>1238.6166666666666</v>
      </c>
      <c r="K26" s="31">
        <v>1213.05</v>
      </c>
      <c r="L26" s="31">
        <v>1182</v>
      </c>
      <c r="M26" s="31">
        <v>3.79169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1872.7</v>
      </c>
      <c r="D27" s="40">
        <v>1878.05</v>
      </c>
      <c r="E27" s="40">
        <v>1863.6</v>
      </c>
      <c r="F27" s="40">
        <v>1854.5</v>
      </c>
      <c r="G27" s="40">
        <v>1840.05</v>
      </c>
      <c r="H27" s="40">
        <v>1887.1499999999999</v>
      </c>
      <c r="I27" s="40">
        <v>1901.6000000000001</v>
      </c>
      <c r="J27" s="40">
        <v>1910.6999999999998</v>
      </c>
      <c r="K27" s="31">
        <v>1892.5</v>
      </c>
      <c r="L27" s="31">
        <v>1868.95</v>
      </c>
      <c r="M27" s="31">
        <v>7.3380000000000001E-2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2157.0500000000002</v>
      </c>
      <c r="D28" s="40">
        <v>2172.25</v>
      </c>
      <c r="E28" s="40">
        <v>2136.5500000000002</v>
      </c>
      <c r="F28" s="40">
        <v>2116.0500000000002</v>
      </c>
      <c r="G28" s="40">
        <v>2080.3500000000004</v>
      </c>
      <c r="H28" s="40">
        <v>2192.75</v>
      </c>
      <c r="I28" s="40">
        <v>2228.4499999999998</v>
      </c>
      <c r="J28" s="40">
        <v>2248.9499999999998</v>
      </c>
      <c r="K28" s="31">
        <v>2207.9499999999998</v>
      </c>
      <c r="L28" s="31">
        <v>2151.75</v>
      </c>
      <c r="M28" s="31">
        <v>0.57408999999999999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108.55</v>
      </c>
      <c r="D29" s="40">
        <v>109.53333333333335</v>
      </c>
      <c r="E29" s="40">
        <v>107.06666666666669</v>
      </c>
      <c r="F29" s="40">
        <v>105.58333333333334</v>
      </c>
      <c r="G29" s="40">
        <v>103.11666666666669</v>
      </c>
      <c r="H29" s="40">
        <v>111.01666666666669</v>
      </c>
      <c r="I29" s="40">
        <v>113.48333333333336</v>
      </c>
      <c r="J29" s="40">
        <v>114.9666666666667</v>
      </c>
      <c r="K29" s="31">
        <v>112</v>
      </c>
      <c r="L29" s="31">
        <v>108.05</v>
      </c>
      <c r="M29" s="31">
        <v>1.7640800000000001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3550.35</v>
      </c>
      <c r="D30" s="40">
        <v>3576.2166666666672</v>
      </c>
      <c r="E30" s="40">
        <v>3512.4333333333343</v>
      </c>
      <c r="F30" s="40">
        <v>3474.5166666666673</v>
      </c>
      <c r="G30" s="40">
        <v>3410.7333333333345</v>
      </c>
      <c r="H30" s="40">
        <v>3614.1333333333341</v>
      </c>
      <c r="I30" s="40">
        <v>3677.916666666667</v>
      </c>
      <c r="J30" s="40">
        <v>3715.8333333333339</v>
      </c>
      <c r="K30" s="31">
        <v>3640</v>
      </c>
      <c r="L30" s="31">
        <v>3538.3</v>
      </c>
      <c r="M30" s="31">
        <v>1.21699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3428.15</v>
      </c>
      <c r="D31" s="40">
        <v>3406.0499999999997</v>
      </c>
      <c r="E31" s="40">
        <v>3342.0999999999995</v>
      </c>
      <c r="F31" s="40">
        <v>3256.0499999999997</v>
      </c>
      <c r="G31" s="40">
        <v>3192.0999999999995</v>
      </c>
      <c r="H31" s="40">
        <v>3492.0999999999995</v>
      </c>
      <c r="I31" s="40">
        <v>3556.0499999999993</v>
      </c>
      <c r="J31" s="40">
        <v>3642.0999999999995</v>
      </c>
      <c r="K31" s="31">
        <v>3470</v>
      </c>
      <c r="L31" s="31">
        <v>3320</v>
      </c>
      <c r="M31" s="31">
        <v>0.70789000000000002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22.55</v>
      </c>
      <c r="D32" s="40">
        <v>22.616666666666671</v>
      </c>
      <c r="E32" s="40">
        <v>22.38333333333334</v>
      </c>
      <c r="F32" s="40">
        <v>22.216666666666669</v>
      </c>
      <c r="G32" s="40">
        <v>21.983333333333338</v>
      </c>
      <c r="H32" s="40">
        <v>22.783333333333342</v>
      </c>
      <c r="I32" s="40">
        <v>23.016666666666669</v>
      </c>
      <c r="J32" s="40">
        <v>23.183333333333344</v>
      </c>
      <c r="K32" s="31">
        <v>22.85</v>
      </c>
      <c r="L32" s="31">
        <v>22.45</v>
      </c>
      <c r="M32" s="31">
        <v>34.197780000000002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675.1</v>
      </c>
      <c r="D33" s="40">
        <v>679.01666666666677</v>
      </c>
      <c r="E33" s="40">
        <v>669.08333333333348</v>
      </c>
      <c r="F33" s="40">
        <v>663.06666666666672</v>
      </c>
      <c r="G33" s="40">
        <v>653.13333333333344</v>
      </c>
      <c r="H33" s="40">
        <v>685.03333333333353</v>
      </c>
      <c r="I33" s="40">
        <v>694.9666666666667</v>
      </c>
      <c r="J33" s="40">
        <v>700.98333333333358</v>
      </c>
      <c r="K33" s="31">
        <v>688.95</v>
      </c>
      <c r="L33" s="31">
        <v>673</v>
      </c>
      <c r="M33" s="31">
        <v>15.869899999999999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3303.15</v>
      </c>
      <c r="D34" s="40">
        <v>3311.3666666666668</v>
      </c>
      <c r="E34" s="40">
        <v>3286.7833333333338</v>
      </c>
      <c r="F34" s="40">
        <v>3270.416666666667</v>
      </c>
      <c r="G34" s="40">
        <v>3245.8333333333339</v>
      </c>
      <c r="H34" s="40">
        <v>3327.7333333333336</v>
      </c>
      <c r="I34" s="40">
        <v>3352.3166666666666</v>
      </c>
      <c r="J34" s="40">
        <v>3368.6833333333334</v>
      </c>
      <c r="K34" s="31">
        <v>3335.95</v>
      </c>
      <c r="L34" s="31">
        <v>3295</v>
      </c>
      <c r="M34" s="31">
        <v>0.20488999999999999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409.8</v>
      </c>
      <c r="D35" s="40">
        <v>413.84999999999997</v>
      </c>
      <c r="E35" s="40">
        <v>403.69999999999993</v>
      </c>
      <c r="F35" s="40">
        <v>397.59999999999997</v>
      </c>
      <c r="G35" s="40">
        <v>387.44999999999993</v>
      </c>
      <c r="H35" s="40">
        <v>419.94999999999993</v>
      </c>
      <c r="I35" s="40">
        <v>430.09999999999991</v>
      </c>
      <c r="J35" s="40">
        <v>436.19999999999993</v>
      </c>
      <c r="K35" s="31">
        <v>424</v>
      </c>
      <c r="L35" s="31">
        <v>407.75</v>
      </c>
      <c r="M35" s="31">
        <v>19.333539999999999</v>
      </c>
      <c r="N35" s="1"/>
      <c r="O35" s="1"/>
    </row>
    <row r="36" spans="1:15" ht="12.75" customHeight="1">
      <c r="A36" s="31">
        <v>26</v>
      </c>
      <c r="B36" s="31" t="s">
        <v>1128</v>
      </c>
      <c r="C36" s="31">
        <v>1220.25</v>
      </c>
      <c r="D36" s="40">
        <v>1220.75</v>
      </c>
      <c r="E36" s="40">
        <v>1212.5</v>
      </c>
      <c r="F36" s="40">
        <v>1204.75</v>
      </c>
      <c r="G36" s="40">
        <v>1196.5</v>
      </c>
      <c r="H36" s="40">
        <v>1228.5</v>
      </c>
      <c r="I36" s="40">
        <v>1236.75</v>
      </c>
      <c r="J36" s="40">
        <v>1244.5</v>
      </c>
      <c r="K36" s="31">
        <v>1229</v>
      </c>
      <c r="L36" s="31">
        <v>1213</v>
      </c>
      <c r="M36" s="31">
        <v>1.7002699999999999</v>
      </c>
      <c r="N36" s="1"/>
      <c r="O36" s="1"/>
    </row>
    <row r="37" spans="1:15" ht="12.75" customHeight="1">
      <c r="A37" s="31">
        <v>27</v>
      </c>
      <c r="B37" s="31" t="s">
        <v>820</v>
      </c>
      <c r="C37" s="31">
        <v>823.1</v>
      </c>
      <c r="D37" s="40">
        <v>823.0333333333333</v>
      </c>
      <c r="E37" s="40">
        <v>816.16666666666663</v>
      </c>
      <c r="F37" s="40">
        <v>809.23333333333335</v>
      </c>
      <c r="G37" s="40">
        <v>802.36666666666667</v>
      </c>
      <c r="H37" s="40">
        <v>829.96666666666658</v>
      </c>
      <c r="I37" s="40">
        <v>836.83333333333337</v>
      </c>
      <c r="J37" s="40">
        <v>843.76666666666654</v>
      </c>
      <c r="K37" s="31">
        <v>829.9</v>
      </c>
      <c r="L37" s="31">
        <v>816.1</v>
      </c>
      <c r="M37" s="31">
        <v>0.60940000000000005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913.15</v>
      </c>
      <c r="D38" s="40">
        <v>912.38333333333333</v>
      </c>
      <c r="E38" s="40">
        <v>902.76666666666665</v>
      </c>
      <c r="F38" s="40">
        <v>892.38333333333333</v>
      </c>
      <c r="G38" s="40">
        <v>882.76666666666665</v>
      </c>
      <c r="H38" s="40">
        <v>922.76666666666665</v>
      </c>
      <c r="I38" s="40">
        <v>932.38333333333321</v>
      </c>
      <c r="J38" s="40">
        <v>942.76666666666665</v>
      </c>
      <c r="K38" s="31">
        <v>922</v>
      </c>
      <c r="L38" s="31">
        <v>902</v>
      </c>
      <c r="M38" s="31">
        <v>3.3956400000000002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787</v>
      </c>
      <c r="D39" s="40">
        <v>785.51666666666677</v>
      </c>
      <c r="E39" s="40">
        <v>778.63333333333355</v>
      </c>
      <c r="F39" s="40">
        <v>770.26666666666677</v>
      </c>
      <c r="G39" s="40">
        <v>763.38333333333355</v>
      </c>
      <c r="H39" s="40">
        <v>793.88333333333355</v>
      </c>
      <c r="I39" s="40">
        <v>800.76666666666677</v>
      </c>
      <c r="J39" s="40">
        <v>809.13333333333355</v>
      </c>
      <c r="K39" s="31">
        <v>792.4</v>
      </c>
      <c r="L39" s="31">
        <v>777.15</v>
      </c>
      <c r="M39" s="31">
        <v>4.0168799999999996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5096.8500000000004</v>
      </c>
      <c r="D40" s="40">
        <v>5113.95</v>
      </c>
      <c r="E40" s="40">
        <v>5022.8999999999996</v>
      </c>
      <c r="F40" s="40">
        <v>4948.95</v>
      </c>
      <c r="G40" s="40">
        <v>4857.8999999999996</v>
      </c>
      <c r="H40" s="40">
        <v>5187.8999999999996</v>
      </c>
      <c r="I40" s="40">
        <v>5278.9500000000007</v>
      </c>
      <c r="J40" s="40">
        <v>5352.9</v>
      </c>
      <c r="K40" s="31">
        <v>5205</v>
      </c>
      <c r="L40" s="31">
        <v>5040</v>
      </c>
      <c r="M40" s="31">
        <v>11.182309999999999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233.05</v>
      </c>
      <c r="D41" s="40">
        <v>234.01666666666665</v>
      </c>
      <c r="E41" s="40">
        <v>231.0333333333333</v>
      </c>
      <c r="F41" s="40">
        <v>229.01666666666665</v>
      </c>
      <c r="G41" s="40">
        <v>226.0333333333333</v>
      </c>
      <c r="H41" s="40">
        <v>236.0333333333333</v>
      </c>
      <c r="I41" s="40">
        <v>239.01666666666665</v>
      </c>
      <c r="J41" s="40">
        <v>241.0333333333333</v>
      </c>
      <c r="K41" s="31">
        <v>237</v>
      </c>
      <c r="L41" s="31">
        <v>232</v>
      </c>
      <c r="M41" s="31">
        <v>30.26483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495.4</v>
      </c>
      <c r="D42" s="40">
        <v>501.88333333333338</v>
      </c>
      <c r="E42" s="40">
        <v>478.76666666666677</v>
      </c>
      <c r="F42" s="40">
        <v>462.13333333333338</v>
      </c>
      <c r="G42" s="40">
        <v>439.01666666666677</v>
      </c>
      <c r="H42" s="40">
        <v>518.51666666666677</v>
      </c>
      <c r="I42" s="40">
        <v>541.63333333333344</v>
      </c>
      <c r="J42" s="40">
        <v>558.26666666666677</v>
      </c>
      <c r="K42" s="31">
        <v>525</v>
      </c>
      <c r="L42" s="31">
        <v>485.25</v>
      </c>
      <c r="M42" s="31">
        <v>10.87838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101.7</v>
      </c>
      <c r="D43" s="40">
        <v>103.43333333333334</v>
      </c>
      <c r="E43" s="40">
        <v>99.76666666666668</v>
      </c>
      <c r="F43" s="40">
        <v>97.833333333333343</v>
      </c>
      <c r="G43" s="40">
        <v>94.166666666666686</v>
      </c>
      <c r="H43" s="40">
        <v>105.36666666666667</v>
      </c>
      <c r="I43" s="40">
        <v>109.03333333333333</v>
      </c>
      <c r="J43" s="40">
        <v>110.96666666666667</v>
      </c>
      <c r="K43" s="31">
        <v>107.1</v>
      </c>
      <c r="L43" s="31">
        <v>101.5</v>
      </c>
      <c r="M43" s="31">
        <v>23.388809999999999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147.1</v>
      </c>
      <c r="D44" s="40">
        <v>148.63333333333335</v>
      </c>
      <c r="E44" s="40">
        <v>143.76666666666671</v>
      </c>
      <c r="F44" s="40">
        <v>140.43333333333337</v>
      </c>
      <c r="G44" s="40">
        <v>135.56666666666672</v>
      </c>
      <c r="H44" s="40">
        <v>151.9666666666667</v>
      </c>
      <c r="I44" s="40">
        <v>156.83333333333331</v>
      </c>
      <c r="J44" s="40">
        <v>160.16666666666669</v>
      </c>
      <c r="K44" s="31">
        <v>153.5</v>
      </c>
      <c r="L44" s="31">
        <v>145.30000000000001</v>
      </c>
      <c r="M44" s="31">
        <v>408.64834999999999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3151.7</v>
      </c>
      <c r="D45" s="40">
        <v>3160.2666666666664</v>
      </c>
      <c r="E45" s="40">
        <v>3111.5333333333328</v>
      </c>
      <c r="F45" s="40">
        <v>3071.3666666666663</v>
      </c>
      <c r="G45" s="40">
        <v>3022.6333333333328</v>
      </c>
      <c r="H45" s="40">
        <v>3200.4333333333329</v>
      </c>
      <c r="I45" s="40">
        <v>3249.1666666666665</v>
      </c>
      <c r="J45" s="40">
        <v>3289.333333333333</v>
      </c>
      <c r="K45" s="31">
        <v>3209</v>
      </c>
      <c r="L45" s="31">
        <v>3120.1</v>
      </c>
      <c r="M45" s="31">
        <v>14.00107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200.25</v>
      </c>
      <c r="D46" s="40">
        <v>202.79999999999998</v>
      </c>
      <c r="E46" s="40">
        <v>196.09999999999997</v>
      </c>
      <c r="F46" s="40">
        <v>191.95</v>
      </c>
      <c r="G46" s="40">
        <v>185.24999999999997</v>
      </c>
      <c r="H46" s="40">
        <v>206.94999999999996</v>
      </c>
      <c r="I46" s="40">
        <v>213.64999999999995</v>
      </c>
      <c r="J46" s="40">
        <v>217.79999999999995</v>
      </c>
      <c r="K46" s="31">
        <v>209.5</v>
      </c>
      <c r="L46" s="31">
        <v>198.65</v>
      </c>
      <c r="M46" s="31">
        <v>5.1998699999999998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2335.3000000000002</v>
      </c>
      <c r="D47" s="40">
        <v>2330.1</v>
      </c>
      <c r="E47" s="40">
        <v>2315.1999999999998</v>
      </c>
      <c r="F47" s="40">
        <v>2295.1</v>
      </c>
      <c r="G47" s="40">
        <v>2280.1999999999998</v>
      </c>
      <c r="H47" s="40">
        <v>2350.1999999999998</v>
      </c>
      <c r="I47" s="40">
        <v>2365.1000000000004</v>
      </c>
      <c r="J47" s="40">
        <v>2385.1999999999998</v>
      </c>
      <c r="K47" s="31">
        <v>2345</v>
      </c>
      <c r="L47" s="31">
        <v>2310</v>
      </c>
      <c r="M47" s="31">
        <v>2.4933800000000002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3061.3</v>
      </c>
      <c r="D48" s="40">
        <v>3061.0666666666671</v>
      </c>
      <c r="E48" s="40">
        <v>3050.1333333333341</v>
      </c>
      <c r="F48" s="40">
        <v>3038.9666666666672</v>
      </c>
      <c r="G48" s="40">
        <v>3028.0333333333342</v>
      </c>
      <c r="H48" s="40">
        <v>3072.233333333334</v>
      </c>
      <c r="I48" s="40">
        <v>3083.1666666666674</v>
      </c>
      <c r="J48" s="40">
        <v>3094.3333333333339</v>
      </c>
      <c r="K48" s="31">
        <v>3072</v>
      </c>
      <c r="L48" s="31">
        <v>3049.9</v>
      </c>
      <c r="M48" s="31">
        <v>7.9519999999999993E-2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1648.75</v>
      </c>
      <c r="D49" s="40">
        <v>1644.9166666666667</v>
      </c>
      <c r="E49" s="40">
        <v>1629.8333333333335</v>
      </c>
      <c r="F49" s="40">
        <v>1610.9166666666667</v>
      </c>
      <c r="G49" s="40">
        <v>1595.8333333333335</v>
      </c>
      <c r="H49" s="40">
        <v>1663.8333333333335</v>
      </c>
      <c r="I49" s="40">
        <v>1678.916666666667</v>
      </c>
      <c r="J49" s="40">
        <v>1697.8333333333335</v>
      </c>
      <c r="K49" s="31">
        <v>1660</v>
      </c>
      <c r="L49" s="31">
        <v>1626</v>
      </c>
      <c r="M49" s="31">
        <v>7.0339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8791.9500000000007</v>
      </c>
      <c r="D50" s="40">
        <v>8693.6999999999989</v>
      </c>
      <c r="E50" s="40">
        <v>8505.3999999999978</v>
      </c>
      <c r="F50" s="40">
        <v>8218.8499999999985</v>
      </c>
      <c r="G50" s="40">
        <v>8030.5499999999975</v>
      </c>
      <c r="H50" s="40">
        <v>8980.2499999999982</v>
      </c>
      <c r="I50" s="40">
        <v>9168.5499999999975</v>
      </c>
      <c r="J50" s="40">
        <v>9455.0999999999985</v>
      </c>
      <c r="K50" s="31">
        <v>8882</v>
      </c>
      <c r="L50" s="31">
        <v>8407.15</v>
      </c>
      <c r="M50" s="31">
        <v>0.21129999999999999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1242.05</v>
      </c>
      <c r="D51" s="40">
        <v>1232.55</v>
      </c>
      <c r="E51" s="40">
        <v>1217.0999999999999</v>
      </c>
      <c r="F51" s="40">
        <v>1192.1499999999999</v>
      </c>
      <c r="G51" s="40">
        <v>1176.6999999999998</v>
      </c>
      <c r="H51" s="40">
        <v>1257.5</v>
      </c>
      <c r="I51" s="40">
        <v>1272.9500000000003</v>
      </c>
      <c r="J51" s="40">
        <v>1297.9000000000001</v>
      </c>
      <c r="K51" s="31">
        <v>1248</v>
      </c>
      <c r="L51" s="31">
        <v>1207.5999999999999</v>
      </c>
      <c r="M51" s="31">
        <v>5.6283099999999999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686.8</v>
      </c>
      <c r="D52" s="40">
        <v>690.08333333333337</v>
      </c>
      <c r="E52" s="40">
        <v>681.2166666666667</v>
      </c>
      <c r="F52" s="40">
        <v>675.63333333333333</v>
      </c>
      <c r="G52" s="40">
        <v>666.76666666666665</v>
      </c>
      <c r="H52" s="40">
        <v>695.66666666666674</v>
      </c>
      <c r="I52" s="40">
        <v>704.5333333333333</v>
      </c>
      <c r="J52" s="40">
        <v>710.11666666666679</v>
      </c>
      <c r="K52" s="31">
        <v>698.95</v>
      </c>
      <c r="L52" s="31">
        <v>684.5</v>
      </c>
      <c r="M52" s="31">
        <v>11.661569999999999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551.35</v>
      </c>
      <c r="D53" s="40">
        <v>551.75</v>
      </c>
      <c r="E53" s="40">
        <v>543.6</v>
      </c>
      <c r="F53" s="40">
        <v>535.85</v>
      </c>
      <c r="G53" s="40">
        <v>527.70000000000005</v>
      </c>
      <c r="H53" s="40">
        <v>559.5</v>
      </c>
      <c r="I53" s="40">
        <v>567.65000000000009</v>
      </c>
      <c r="J53" s="40">
        <v>575.4</v>
      </c>
      <c r="K53" s="31">
        <v>559.9</v>
      </c>
      <c r="L53" s="31">
        <v>544</v>
      </c>
      <c r="M53" s="31">
        <v>1.0857699999999999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726.15</v>
      </c>
      <c r="D54" s="40">
        <v>726.91666666666663</v>
      </c>
      <c r="E54" s="40">
        <v>720.5333333333333</v>
      </c>
      <c r="F54" s="40">
        <v>714.91666666666663</v>
      </c>
      <c r="G54" s="40">
        <v>708.5333333333333</v>
      </c>
      <c r="H54" s="40">
        <v>732.5333333333333</v>
      </c>
      <c r="I54" s="40">
        <v>738.91666666666674</v>
      </c>
      <c r="J54" s="40">
        <v>744.5333333333333</v>
      </c>
      <c r="K54" s="31">
        <v>733.3</v>
      </c>
      <c r="L54" s="31">
        <v>721.3</v>
      </c>
      <c r="M54" s="31">
        <v>89.787629999999993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3608.7</v>
      </c>
      <c r="D55" s="40">
        <v>3614.5333333333333</v>
      </c>
      <c r="E55" s="40">
        <v>3577.2666666666664</v>
      </c>
      <c r="F55" s="40">
        <v>3545.833333333333</v>
      </c>
      <c r="G55" s="40">
        <v>3508.5666666666662</v>
      </c>
      <c r="H55" s="40">
        <v>3645.9666666666667</v>
      </c>
      <c r="I55" s="40">
        <v>3683.233333333334</v>
      </c>
      <c r="J55" s="40">
        <v>3714.666666666667</v>
      </c>
      <c r="K55" s="31">
        <v>3651.8</v>
      </c>
      <c r="L55" s="31">
        <v>3583.1</v>
      </c>
      <c r="M55" s="31">
        <v>4.73529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206.55</v>
      </c>
      <c r="D56" s="40">
        <v>207.33333333333334</v>
      </c>
      <c r="E56" s="40">
        <v>205.26666666666668</v>
      </c>
      <c r="F56" s="40">
        <v>203.98333333333335</v>
      </c>
      <c r="G56" s="40">
        <v>201.91666666666669</v>
      </c>
      <c r="H56" s="40">
        <v>208.61666666666667</v>
      </c>
      <c r="I56" s="40">
        <v>210.68333333333334</v>
      </c>
      <c r="J56" s="40">
        <v>211.96666666666667</v>
      </c>
      <c r="K56" s="31">
        <v>209.4</v>
      </c>
      <c r="L56" s="31">
        <v>206.05</v>
      </c>
      <c r="M56" s="31">
        <v>7.7526700000000002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1144.95</v>
      </c>
      <c r="D57" s="40">
        <v>1138.0166666666667</v>
      </c>
      <c r="E57" s="40">
        <v>1117.0333333333333</v>
      </c>
      <c r="F57" s="40">
        <v>1089.1166666666666</v>
      </c>
      <c r="G57" s="40">
        <v>1068.1333333333332</v>
      </c>
      <c r="H57" s="40">
        <v>1165.9333333333334</v>
      </c>
      <c r="I57" s="40">
        <v>1186.9166666666665</v>
      </c>
      <c r="J57" s="40">
        <v>1214.8333333333335</v>
      </c>
      <c r="K57" s="31">
        <v>1159</v>
      </c>
      <c r="L57" s="31">
        <v>1110.0999999999999</v>
      </c>
      <c r="M57" s="31">
        <v>2.5539900000000002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18209.75</v>
      </c>
      <c r="D58" s="40">
        <v>18279.833333333332</v>
      </c>
      <c r="E58" s="40">
        <v>18048.666666666664</v>
      </c>
      <c r="F58" s="40">
        <v>17887.583333333332</v>
      </c>
      <c r="G58" s="40">
        <v>17656.416666666664</v>
      </c>
      <c r="H58" s="40">
        <v>18440.916666666664</v>
      </c>
      <c r="I58" s="40">
        <v>18672.083333333328</v>
      </c>
      <c r="J58" s="40">
        <v>18833.166666666664</v>
      </c>
      <c r="K58" s="31">
        <v>18511</v>
      </c>
      <c r="L58" s="31">
        <v>18118.75</v>
      </c>
      <c r="M58" s="31">
        <v>2.1895500000000001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4897.5</v>
      </c>
      <c r="D59" s="40">
        <v>4912.8</v>
      </c>
      <c r="E59" s="40">
        <v>4854.6000000000004</v>
      </c>
      <c r="F59" s="40">
        <v>4811.7</v>
      </c>
      <c r="G59" s="40">
        <v>4753.5</v>
      </c>
      <c r="H59" s="40">
        <v>4955.7000000000007</v>
      </c>
      <c r="I59" s="40">
        <v>5013.8999999999996</v>
      </c>
      <c r="J59" s="40">
        <v>5056.8000000000011</v>
      </c>
      <c r="K59" s="31">
        <v>4971</v>
      </c>
      <c r="L59" s="31">
        <v>4869.8999999999996</v>
      </c>
      <c r="M59" s="31">
        <v>0.14196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7555.7</v>
      </c>
      <c r="D60" s="40">
        <v>7568.8166666666666</v>
      </c>
      <c r="E60" s="40">
        <v>7487.6333333333332</v>
      </c>
      <c r="F60" s="40">
        <v>7419.5666666666666</v>
      </c>
      <c r="G60" s="40">
        <v>7338.3833333333332</v>
      </c>
      <c r="H60" s="40">
        <v>7636.8833333333332</v>
      </c>
      <c r="I60" s="40">
        <v>7718.0666666666657</v>
      </c>
      <c r="J60" s="40">
        <v>7786.1333333333332</v>
      </c>
      <c r="K60" s="31">
        <v>7650</v>
      </c>
      <c r="L60" s="31">
        <v>7500.75</v>
      </c>
      <c r="M60" s="31">
        <v>5.9804899999999996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3337.3</v>
      </c>
      <c r="D61" s="40">
        <v>3282.15</v>
      </c>
      <c r="E61" s="40">
        <v>3192.3</v>
      </c>
      <c r="F61" s="40">
        <v>3047.3</v>
      </c>
      <c r="G61" s="40">
        <v>2957.4500000000003</v>
      </c>
      <c r="H61" s="40">
        <v>3427.15</v>
      </c>
      <c r="I61" s="40">
        <v>3516.9999999999995</v>
      </c>
      <c r="J61" s="40">
        <v>3662</v>
      </c>
      <c r="K61" s="31">
        <v>3372</v>
      </c>
      <c r="L61" s="31">
        <v>3137.15</v>
      </c>
      <c r="M61" s="31">
        <v>2.2565900000000001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2355.6</v>
      </c>
      <c r="D62" s="40">
        <v>2372</v>
      </c>
      <c r="E62" s="40">
        <v>2330.6</v>
      </c>
      <c r="F62" s="40">
        <v>2305.6</v>
      </c>
      <c r="G62" s="40">
        <v>2264.1999999999998</v>
      </c>
      <c r="H62" s="40">
        <v>2397</v>
      </c>
      <c r="I62" s="40">
        <v>2438.3999999999996</v>
      </c>
      <c r="J62" s="40">
        <v>2463.4</v>
      </c>
      <c r="K62" s="31">
        <v>2413.4</v>
      </c>
      <c r="L62" s="31">
        <v>2347</v>
      </c>
      <c r="M62" s="31">
        <v>2.7811699999999999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331</v>
      </c>
      <c r="D63" s="40">
        <v>332.88333333333333</v>
      </c>
      <c r="E63" s="40">
        <v>328.11666666666667</v>
      </c>
      <c r="F63" s="40">
        <v>325.23333333333335</v>
      </c>
      <c r="G63" s="40">
        <v>320.4666666666667</v>
      </c>
      <c r="H63" s="40">
        <v>335.76666666666665</v>
      </c>
      <c r="I63" s="40">
        <v>340.5333333333333</v>
      </c>
      <c r="J63" s="40">
        <v>343.41666666666663</v>
      </c>
      <c r="K63" s="31">
        <v>337.65</v>
      </c>
      <c r="L63" s="31">
        <v>330</v>
      </c>
      <c r="M63" s="31">
        <v>4.2835400000000003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316.3</v>
      </c>
      <c r="D64" s="40">
        <v>316.13333333333338</v>
      </c>
      <c r="E64" s="40">
        <v>313.36666666666679</v>
      </c>
      <c r="F64" s="40">
        <v>310.43333333333339</v>
      </c>
      <c r="G64" s="40">
        <v>307.6666666666668</v>
      </c>
      <c r="H64" s="40">
        <v>319.06666666666678</v>
      </c>
      <c r="I64" s="40">
        <v>321.83333333333331</v>
      </c>
      <c r="J64" s="40">
        <v>324.76666666666677</v>
      </c>
      <c r="K64" s="31">
        <v>318.89999999999998</v>
      </c>
      <c r="L64" s="31">
        <v>313.2</v>
      </c>
      <c r="M64" s="31">
        <v>55.42409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96.75</v>
      </c>
      <c r="D65" s="40">
        <v>97.583333333333329</v>
      </c>
      <c r="E65" s="40">
        <v>95.216666666666654</v>
      </c>
      <c r="F65" s="40">
        <v>93.683333333333323</v>
      </c>
      <c r="G65" s="40">
        <v>91.316666666666649</v>
      </c>
      <c r="H65" s="40">
        <v>99.11666666666666</v>
      </c>
      <c r="I65" s="40">
        <v>101.48333333333333</v>
      </c>
      <c r="J65" s="40">
        <v>103.01666666666667</v>
      </c>
      <c r="K65" s="31">
        <v>99.95</v>
      </c>
      <c r="L65" s="31">
        <v>96.05</v>
      </c>
      <c r="M65" s="31">
        <v>293.06506999999999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59.8</v>
      </c>
      <c r="D66" s="40">
        <v>60.35</v>
      </c>
      <c r="E66" s="40">
        <v>58.900000000000006</v>
      </c>
      <c r="F66" s="40">
        <v>58.000000000000007</v>
      </c>
      <c r="G66" s="40">
        <v>56.550000000000011</v>
      </c>
      <c r="H66" s="40">
        <v>61.25</v>
      </c>
      <c r="I66" s="40">
        <v>62.7</v>
      </c>
      <c r="J66" s="40">
        <v>63.599999999999994</v>
      </c>
      <c r="K66" s="31">
        <v>61.8</v>
      </c>
      <c r="L66" s="31">
        <v>59.45</v>
      </c>
      <c r="M66" s="31">
        <v>51.252420000000001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2902.35</v>
      </c>
      <c r="D67" s="40">
        <v>2902.2833333333333</v>
      </c>
      <c r="E67" s="40">
        <v>2875.5666666666666</v>
      </c>
      <c r="F67" s="40">
        <v>2848.7833333333333</v>
      </c>
      <c r="G67" s="40">
        <v>2822.0666666666666</v>
      </c>
      <c r="H67" s="40">
        <v>2929.0666666666666</v>
      </c>
      <c r="I67" s="40">
        <v>2955.7833333333328</v>
      </c>
      <c r="J67" s="40">
        <v>2982.5666666666666</v>
      </c>
      <c r="K67" s="31">
        <v>2929</v>
      </c>
      <c r="L67" s="31">
        <v>2875.5</v>
      </c>
      <c r="M67" s="31">
        <v>0.46627999999999997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2201.35</v>
      </c>
      <c r="D68" s="40">
        <v>2215.7333333333336</v>
      </c>
      <c r="E68" s="40">
        <v>2169.4666666666672</v>
      </c>
      <c r="F68" s="40">
        <v>2137.5833333333335</v>
      </c>
      <c r="G68" s="40">
        <v>2091.3166666666671</v>
      </c>
      <c r="H68" s="40">
        <v>2247.6166666666672</v>
      </c>
      <c r="I68" s="40">
        <v>2293.8833333333337</v>
      </c>
      <c r="J68" s="40">
        <v>2325.7666666666673</v>
      </c>
      <c r="K68" s="31">
        <v>2262</v>
      </c>
      <c r="L68" s="31">
        <v>2183.85</v>
      </c>
      <c r="M68" s="31">
        <v>7.4055900000000001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4635.5</v>
      </c>
      <c r="D69" s="40">
        <v>4643.166666666667</v>
      </c>
      <c r="E69" s="40">
        <v>4617.3333333333339</v>
      </c>
      <c r="F69" s="40">
        <v>4599.166666666667</v>
      </c>
      <c r="G69" s="40">
        <v>4573.3333333333339</v>
      </c>
      <c r="H69" s="40">
        <v>4661.3333333333339</v>
      </c>
      <c r="I69" s="40">
        <v>4687.1666666666679</v>
      </c>
      <c r="J69" s="40">
        <v>4705.3333333333339</v>
      </c>
      <c r="K69" s="31">
        <v>4669</v>
      </c>
      <c r="L69" s="31">
        <v>4625</v>
      </c>
      <c r="M69" s="31">
        <v>0.26035000000000003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1095.0999999999999</v>
      </c>
      <c r="D70" s="40">
        <v>1100.0333333333333</v>
      </c>
      <c r="E70" s="40">
        <v>1087.0666666666666</v>
      </c>
      <c r="F70" s="40">
        <v>1079.0333333333333</v>
      </c>
      <c r="G70" s="40">
        <v>1066.0666666666666</v>
      </c>
      <c r="H70" s="40">
        <v>1108.0666666666666</v>
      </c>
      <c r="I70" s="40">
        <v>1121.0333333333333</v>
      </c>
      <c r="J70" s="40">
        <v>1129.0666666666666</v>
      </c>
      <c r="K70" s="31">
        <v>1113</v>
      </c>
      <c r="L70" s="31">
        <v>1092</v>
      </c>
      <c r="M70" s="31">
        <v>0.30686999999999998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416.85</v>
      </c>
      <c r="D71" s="40">
        <v>418.63333333333338</v>
      </c>
      <c r="E71" s="40">
        <v>413.26666666666677</v>
      </c>
      <c r="F71" s="40">
        <v>409.68333333333339</v>
      </c>
      <c r="G71" s="40">
        <v>404.31666666666678</v>
      </c>
      <c r="H71" s="40">
        <v>422.21666666666675</v>
      </c>
      <c r="I71" s="40">
        <v>427.58333333333343</v>
      </c>
      <c r="J71" s="40">
        <v>431.16666666666674</v>
      </c>
      <c r="K71" s="31">
        <v>424</v>
      </c>
      <c r="L71" s="31">
        <v>415.05</v>
      </c>
      <c r="M71" s="31">
        <v>1.1298699999999999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217.8</v>
      </c>
      <c r="D72" s="40">
        <v>219.5</v>
      </c>
      <c r="E72" s="40">
        <v>215</v>
      </c>
      <c r="F72" s="40">
        <v>212.2</v>
      </c>
      <c r="G72" s="40">
        <v>207.7</v>
      </c>
      <c r="H72" s="40">
        <v>222.3</v>
      </c>
      <c r="I72" s="40">
        <v>226.8</v>
      </c>
      <c r="J72" s="40">
        <v>229.60000000000002</v>
      </c>
      <c r="K72" s="31">
        <v>224</v>
      </c>
      <c r="L72" s="31">
        <v>216.7</v>
      </c>
      <c r="M72" s="31">
        <v>26.76906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1607.3</v>
      </c>
      <c r="D73" s="40">
        <v>1611.7666666666667</v>
      </c>
      <c r="E73" s="40">
        <v>1589.5333333333333</v>
      </c>
      <c r="F73" s="40">
        <v>1571.7666666666667</v>
      </c>
      <c r="G73" s="40">
        <v>1549.5333333333333</v>
      </c>
      <c r="H73" s="40">
        <v>1629.5333333333333</v>
      </c>
      <c r="I73" s="40">
        <v>1651.7666666666664</v>
      </c>
      <c r="J73" s="40">
        <v>1669.5333333333333</v>
      </c>
      <c r="K73" s="31">
        <v>1634</v>
      </c>
      <c r="L73" s="31">
        <v>1594</v>
      </c>
      <c r="M73" s="31">
        <v>1.8958299999999999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790.75</v>
      </c>
      <c r="D74" s="40">
        <v>795.5333333333333</v>
      </c>
      <c r="E74" s="40">
        <v>784.31666666666661</v>
      </c>
      <c r="F74" s="40">
        <v>777.88333333333333</v>
      </c>
      <c r="G74" s="40">
        <v>766.66666666666663</v>
      </c>
      <c r="H74" s="40">
        <v>801.96666666666658</v>
      </c>
      <c r="I74" s="40">
        <v>813.18333333333328</v>
      </c>
      <c r="J74" s="40">
        <v>819.61666666666656</v>
      </c>
      <c r="K74" s="31">
        <v>806.75</v>
      </c>
      <c r="L74" s="31">
        <v>789.1</v>
      </c>
      <c r="M74" s="31">
        <v>8.9936900000000009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800.65</v>
      </c>
      <c r="D75" s="40">
        <v>797</v>
      </c>
      <c r="E75" s="40">
        <v>780</v>
      </c>
      <c r="F75" s="40">
        <v>759.35</v>
      </c>
      <c r="G75" s="40">
        <v>742.35</v>
      </c>
      <c r="H75" s="40">
        <v>817.65</v>
      </c>
      <c r="I75" s="40">
        <v>834.65</v>
      </c>
      <c r="J75" s="40">
        <v>855.3</v>
      </c>
      <c r="K75" s="31">
        <v>814</v>
      </c>
      <c r="L75" s="31">
        <v>776.35</v>
      </c>
      <c r="M75" s="31">
        <v>40.190300000000001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10127.1</v>
      </c>
      <c r="D76" s="40">
        <v>10132.6</v>
      </c>
      <c r="E76" s="40">
        <v>9995.2000000000007</v>
      </c>
      <c r="F76" s="40">
        <v>9863.3000000000011</v>
      </c>
      <c r="G76" s="40">
        <v>9725.9000000000015</v>
      </c>
      <c r="H76" s="40">
        <v>10264.5</v>
      </c>
      <c r="I76" s="40">
        <v>10401.899999999998</v>
      </c>
      <c r="J76" s="40">
        <v>10533.8</v>
      </c>
      <c r="K76" s="31">
        <v>10270</v>
      </c>
      <c r="L76" s="31">
        <v>10000.700000000001</v>
      </c>
      <c r="M76" s="31">
        <v>4.8680000000000001E-2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730.3</v>
      </c>
      <c r="D77" s="40">
        <v>733.13333333333321</v>
      </c>
      <c r="E77" s="40">
        <v>724.21666666666647</v>
      </c>
      <c r="F77" s="40">
        <v>718.13333333333321</v>
      </c>
      <c r="G77" s="40">
        <v>709.21666666666647</v>
      </c>
      <c r="H77" s="40">
        <v>739.21666666666647</v>
      </c>
      <c r="I77" s="40">
        <v>748.13333333333321</v>
      </c>
      <c r="J77" s="40">
        <v>754.21666666666647</v>
      </c>
      <c r="K77" s="31">
        <v>742.05</v>
      </c>
      <c r="L77" s="31">
        <v>727.05</v>
      </c>
      <c r="M77" s="31">
        <v>46.39931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63.7</v>
      </c>
      <c r="D78" s="40">
        <v>63.883333333333333</v>
      </c>
      <c r="E78" s="40">
        <v>63.166666666666671</v>
      </c>
      <c r="F78" s="40">
        <v>62.63333333333334</v>
      </c>
      <c r="G78" s="40">
        <v>61.916666666666679</v>
      </c>
      <c r="H78" s="40">
        <v>64.416666666666657</v>
      </c>
      <c r="I78" s="40">
        <v>65.133333333333326</v>
      </c>
      <c r="J78" s="40">
        <v>65.666666666666657</v>
      </c>
      <c r="K78" s="31">
        <v>64.599999999999994</v>
      </c>
      <c r="L78" s="31">
        <v>63.35</v>
      </c>
      <c r="M78" s="31">
        <v>188.54849999999999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369.35</v>
      </c>
      <c r="D79" s="40">
        <v>366.7166666666667</v>
      </c>
      <c r="E79" s="40">
        <v>362.93333333333339</v>
      </c>
      <c r="F79" s="40">
        <v>356.51666666666671</v>
      </c>
      <c r="G79" s="40">
        <v>352.73333333333341</v>
      </c>
      <c r="H79" s="40">
        <v>373.13333333333338</v>
      </c>
      <c r="I79" s="40">
        <v>376.91666666666669</v>
      </c>
      <c r="J79" s="40">
        <v>383.33333333333337</v>
      </c>
      <c r="K79" s="31">
        <v>370.5</v>
      </c>
      <c r="L79" s="31">
        <v>360.3</v>
      </c>
      <c r="M79" s="31">
        <v>67.750609999999995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1397.85</v>
      </c>
      <c r="D80" s="40">
        <v>1408.1333333333332</v>
      </c>
      <c r="E80" s="40">
        <v>1376.8666666666663</v>
      </c>
      <c r="F80" s="40">
        <v>1355.8833333333332</v>
      </c>
      <c r="G80" s="40">
        <v>1324.6166666666663</v>
      </c>
      <c r="H80" s="40">
        <v>1429.1166666666663</v>
      </c>
      <c r="I80" s="40">
        <v>1460.3833333333332</v>
      </c>
      <c r="J80" s="40">
        <v>1481.3666666666663</v>
      </c>
      <c r="K80" s="31">
        <v>1439.4</v>
      </c>
      <c r="L80" s="31">
        <v>1387.15</v>
      </c>
      <c r="M80" s="31">
        <v>1.16601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7000.65</v>
      </c>
      <c r="D81" s="40">
        <v>7040.75</v>
      </c>
      <c r="E81" s="40">
        <v>6950.05</v>
      </c>
      <c r="F81" s="40">
        <v>6899.45</v>
      </c>
      <c r="G81" s="40">
        <v>6808.75</v>
      </c>
      <c r="H81" s="40">
        <v>7091.35</v>
      </c>
      <c r="I81" s="40">
        <v>7182.0500000000011</v>
      </c>
      <c r="J81" s="40">
        <v>7232.6500000000005</v>
      </c>
      <c r="K81" s="31">
        <v>7131.45</v>
      </c>
      <c r="L81" s="31">
        <v>6990.15</v>
      </c>
      <c r="M81" s="31">
        <v>0.17241000000000001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1033.05</v>
      </c>
      <c r="D82" s="40">
        <v>1043.4999999999998</v>
      </c>
      <c r="E82" s="40">
        <v>1019.6499999999996</v>
      </c>
      <c r="F82" s="40">
        <v>1006.2499999999998</v>
      </c>
      <c r="G82" s="40">
        <v>982.39999999999964</v>
      </c>
      <c r="H82" s="40">
        <v>1056.8999999999996</v>
      </c>
      <c r="I82" s="40">
        <v>1080.7499999999995</v>
      </c>
      <c r="J82" s="40">
        <v>1094.1499999999996</v>
      </c>
      <c r="K82" s="31">
        <v>1067.3499999999999</v>
      </c>
      <c r="L82" s="31">
        <v>1030.0999999999999</v>
      </c>
      <c r="M82" s="31">
        <v>0.46189000000000002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18617.45</v>
      </c>
      <c r="D83" s="40">
        <v>18589.966666666671</v>
      </c>
      <c r="E83" s="40">
        <v>18234.53333333334</v>
      </c>
      <c r="F83" s="40">
        <v>17851.616666666669</v>
      </c>
      <c r="G83" s="40">
        <v>17496.183333333338</v>
      </c>
      <c r="H83" s="40">
        <v>18972.883333333342</v>
      </c>
      <c r="I83" s="40">
        <v>19328.316666666669</v>
      </c>
      <c r="J83" s="40">
        <v>19711.233333333344</v>
      </c>
      <c r="K83" s="31">
        <v>18945.400000000001</v>
      </c>
      <c r="L83" s="31">
        <v>18207.05</v>
      </c>
      <c r="M83" s="31">
        <v>0.85141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419.9</v>
      </c>
      <c r="D84" s="40">
        <v>421.5333333333333</v>
      </c>
      <c r="E84" s="40">
        <v>416.51666666666659</v>
      </c>
      <c r="F84" s="40">
        <v>413.13333333333327</v>
      </c>
      <c r="G84" s="40">
        <v>408.11666666666656</v>
      </c>
      <c r="H84" s="40">
        <v>424.91666666666663</v>
      </c>
      <c r="I84" s="40">
        <v>429.93333333333328</v>
      </c>
      <c r="J84" s="40">
        <v>433.31666666666666</v>
      </c>
      <c r="K84" s="31">
        <v>426.55</v>
      </c>
      <c r="L84" s="31">
        <v>418.15</v>
      </c>
      <c r="M84" s="31">
        <v>27.667210000000001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505.55</v>
      </c>
      <c r="D85" s="40">
        <v>504.48333333333335</v>
      </c>
      <c r="E85" s="40">
        <v>498.56666666666672</v>
      </c>
      <c r="F85" s="40">
        <v>491.58333333333337</v>
      </c>
      <c r="G85" s="40">
        <v>485.66666666666674</v>
      </c>
      <c r="H85" s="40">
        <v>511.4666666666667</v>
      </c>
      <c r="I85" s="40">
        <v>517.38333333333333</v>
      </c>
      <c r="J85" s="40">
        <v>524.36666666666667</v>
      </c>
      <c r="K85" s="31">
        <v>510.4</v>
      </c>
      <c r="L85" s="31">
        <v>497.5</v>
      </c>
      <c r="M85" s="31">
        <v>2.1443500000000002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3690.75</v>
      </c>
      <c r="D86" s="40">
        <v>3710.5833333333335</v>
      </c>
      <c r="E86" s="40">
        <v>3661.166666666667</v>
      </c>
      <c r="F86" s="40">
        <v>3631.5833333333335</v>
      </c>
      <c r="G86" s="40">
        <v>3582.166666666667</v>
      </c>
      <c r="H86" s="40">
        <v>3740.166666666667</v>
      </c>
      <c r="I86" s="40">
        <v>3789.5833333333339</v>
      </c>
      <c r="J86" s="40">
        <v>3819.166666666667</v>
      </c>
      <c r="K86" s="31">
        <v>3760</v>
      </c>
      <c r="L86" s="31">
        <v>3681</v>
      </c>
      <c r="M86" s="31">
        <v>1.9917899999999999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1558.05</v>
      </c>
      <c r="D87" s="40">
        <v>1542.6500000000003</v>
      </c>
      <c r="E87" s="40">
        <v>1517.3000000000006</v>
      </c>
      <c r="F87" s="40">
        <v>1476.5500000000004</v>
      </c>
      <c r="G87" s="40">
        <v>1451.2000000000007</v>
      </c>
      <c r="H87" s="40">
        <v>1583.4000000000005</v>
      </c>
      <c r="I87" s="40">
        <v>1608.7500000000005</v>
      </c>
      <c r="J87" s="40">
        <v>1649.5000000000005</v>
      </c>
      <c r="K87" s="31">
        <v>1568</v>
      </c>
      <c r="L87" s="31">
        <v>1501.9</v>
      </c>
      <c r="M87" s="31">
        <v>19.655919999999998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438.55</v>
      </c>
      <c r="D88" s="40">
        <v>435.45</v>
      </c>
      <c r="E88" s="40">
        <v>422.09999999999997</v>
      </c>
      <c r="F88" s="40">
        <v>405.65</v>
      </c>
      <c r="G88" s="40">
        <v>392.29999999999995</v>
      </c>
      <c r="H88" s="40">
        <v>451.9</v>
      </c>
      <c r="I88" s="40">
        <v>465.25</v>
      </c>
      <c r="J88" s="40">
        <v>481.7</v>
      </c>
      <c r="K88" s="31">
        <v>448.8</v>
      </c>
      <c r="L88" s="31">
        <v>419</v>
      </c>
      <c r="M88" s="31">
        <v>50.816769999999998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162.6</v>
      </c>
      <c r="D89" s="40">
        <v>163.15</v>
      </c>
      <c r="E89" s="40">
        <v>161</v>
      </c>
      <c r="F89" s="40">
        <v>159.4</v>
      </c>
      <c r="G89" s="40">
        <v>157.25</v>
      </c>
      <c r="H89" s="40">
        <v>164.75</v>
      </c>
      <c r="I89" s="40">
        <v>166.90000000000003</v>
      </c>
      <c r="J89" s="40">
        <v>168.5</v>
      </c>
      <c r="K89" s="31">
        <v>165.3</v>
      </c>
      <c r="L89" s="31">
        <v>161.55000000000001</v>
      </c>
      <c r="M89" s="31">
        <v>14.67065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480.6</v>
      </c>
      <c r="D90" s="40">
        <v>485.43333333333334</v>
      </c>
      <c r="E90" s="40">
        <v>473.66666666666669</v>
      </c>
      <c r="F90" s="40">
        <v>466.73333333333335</v>
      </c>
      <c r="G90" s="40">
        <v>454.9666666666667</v>
      </c>
      <c r="H90" s="40">
        <v>492.36666666666667</v>
      </c>
      <c r="I90" s="40">
        <v>504.13333333333333</v>
      </c>
      <c r="J90" s="40">
        <v>511.06666666666666</v>
      </c>
      <c r="K90" s="31">
        <v>497.2</v>
      </c>
      <c r="L90" s="31">
        <v>478.5</v>
      </c>
      <c r="M90" s="31">
        <v>19.609719999999999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3158.1</v>
      </c>
      <c r="D91" s="40">
        <v>3116.7666666666664</v>
      </c>
      <c r="E91" s="40">
        <v>3058.7333333333327</v>
      </c>
      <c r="F91" s="40">
        <v>2959.3666666666663</v>
      </c>
      <c r="G91" s="40">
        <v>2901.3333333333326</v>
      </c>
      <c r="H91" s="40">
        <v>3216.1333333333328</v>
      </c>
      <c r="I91" s="40">
        <v>3274.1666666666665</v>
      </c>
      <c r="J91" s="40">
        <v>3373.5333333333328</v>
      </c>
      <c r="K91" s="31">
        <v>3174.8</v>
      </c>
      <c r="L91" s="31">
        <v>3017.4</v>
      </c>
      <c r="M91" s="31">
        <v>6.0349300000000001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222.05</v>
      </c>
      <c r="D92" s="40">
        <v>224.13333333333333</v>
      </c>
      <c r="E92" s="40">
        <v>218.91666666666666</v>
      </c>
      <c r="F92" s="40">
        <v>215.78333333333333</v>
      </c>
      <c r="G92" s="40">
        <v>210.56666666666666</v>
      </c>
      <c r="H92" s="40">
        <v>227.26666666666665</v>
      </c>
      <c r="I92" s="40">
        <v>232.48333333333335</v>
      </c>
      <c r="J92" s="40">
        <v>235.61666666666665</v>
      </c>
      <c r="K92" s="31">
        <v>229.35</v>
      </c>
      <c r="L92" s="31">
        <v>221</v>
      </c>
      <c r="M92" s="31">
        <v>109.53363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651.54999999999995</v>
      </c>
      <c r="D93" s="40">
        <v>658</v>
      </c>
      <c r="E93" s="40">
        <v>640.54999999999995</v>
      </c>
      <c r="F93" s="40">
        <v>629.54999999999995</v>
      </c>
      <c r="G93" s="40">
        <v>612.09999999999991</v>
      </c>
      <c r="H93" s="40">
        <v>669</v>
      </c>
      <c r="I93" s="40">
        <v>686.45</v>
      </c>
      <c r="J93" s="40">
        <v>697.45</v>
      </c>
      <c r="K93" s="31">
        <v>675.45</v>
      </c>
      <c r="L93" s="31">
        <v>647</v>
      </c>
      <c r="M93" s="31">
        <v>11.11077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865.25</v>
      </c>
      <c r="D94" s="40">
        <v>864.69999999999993</v>
      </c>
      <c r="E94" s="40">
        <v>854.39999999999986</v>
      </c>
      <c r="F94" s="40">
        <v>843.55</v>
      </c>
      <c r="G94" s="40">
        <v>833.24999999999989</v>
      </c>
      <c r="H94" s="40">
        <v>875.54999999999984</v>
      </c>
      <c r="I94" s="40">
        <v>885.8499999999998</v>
      </c>
      <c r="J94" s="40">
        <v>896.69999999999982</v>
      </c>
      <c r="K94" s="31">
        <v>875</v>
      </c>
      <c r="L94" s="31">
        <v>853.85</v>
      </c>
      <c r="M94" s="31">
        <v>0.87278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902.05</v>
      </c>
      <c r="D95" s="40">
        <v>905.68333333333339</v>
      </c>
      <c r="E95" s="40">
        <v>886.36666666666679</v>
      </c>
      <c r="F95" s="40">
        <v>870.68333333333339</v>
      </c>
      <c r="G95" s="40">
        <v>851.36666666666679</v>
      </c>
      <c r="H95" s="40">
        <v>921.36666666666679</v>
      </c>
      <c r="I95" s="40">
        <v>940.68333333333339</v>
      </c>
      <c r="J95" s="40">
        <v>956.36666666666679</v>
      </c>
      <c r="K95" s="31">
        <v>925</v>
      </c>
      <c r="L95" s="31">
        <v>890</v>
      </c>
      <c r="M95" s="31">
        <v>0.89251999999999998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134</v>
      </c>
      <c r="D96" s="40">
        <v>134.5</v>
      </c>
      <c r="E96" s="40">
        <v>133</v>
      </c>
      <c r="F96" s="40">
        <v>132</v>
      </c>
      <c r="G96" s="40">
        <v>130.5</v>
      </c>
      <c r="H96" s="40">
        <v>135.5</v>
      </c>
      <c r="I96" s="40">
        <v>137</v>
      </c>
      <c r="J96" s="40">
        <v>138</v>
      </c>
      <c r="K96" s="31">
        <v>136</v>
      </c>
      <c r="L96" s="31">
        <v>133.5</v>
      </c>
      <c r="M96" s="31">
        <v>8.0265699999999995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405.55</v>
      </c>
      <c r="D97" s="40">
        <v>406.2833333333333</v>
      </c>
      <c r="E97" s="40">
        <v>399.56666666666661</v>
      </c>
      <c r="F97" s="40">
        <v>393.58333333333331</v>
      </c>
      <c r="G97" s="40">
        <v>386.86666666666662</v>
      </c>
      <c r="H97" s="40">
        <v>412.26666666666659</v>
      </c>
      <c r="I97" s="40">
        <v>418.98333333333329</v>
      </c>
      <c r="J97" s="40">
        <v>424.96666666666658</v>
      </c>
      <c r="K97" s="31">
        <v>413</v>
      </c>
      <c r="L97" s="31">
        <v>400.3</v>
      </c>
      <c r="M97" s="31">
        <v>7.8890399999999996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1552.5</v>
      </c>
      <c r="D98" s="40">
        <v>1563.3333333333333</v>
      </c>
      <c r="E98" s="40">
        <v>1516.7666666666664</v>
      </c>
      <c r="F98" s="40">
        <v>1481.0333333333331</v>
      </c>
      <c r="G98" s="40">
        <v>1434.4666666666662</v>
      </c>
      <c r="H98" s="40">
        <v>1599.0666666666666</v>
      </c>
      <c r="I98" s="40">
        <v>1645.6333333333337</v>
      </c>
      <c r="J98" s="40">
        <v>1681.3666666666668</v>
      </c>
      <c r="K98" s="31">
        <v>1609.9</v>
      </c>
      <c r="L98" s="31">
        <v>1527.6</v>
      </c>
      <c r="M98" s="31">
        <v>8.8243399999999994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1249.7</v>
      </c>
      <c r="D99" s="40">
        <v>1251.1166666666668</v>
      </c>
      <c r="E99" s="40">
        <v>1243.5833333333335</v>
      </c>
      <c r="F99" s="40">
        <v>1237.4666666666667</v>
      </c>
      <c r="G99" s="40">
        <v>1229.9333333333334</v>
      </c>
      <c r="H99" s="40">
        <v>1257.2333333333336</v>
      </c>
      <c r="I99" s="40">
        <v>1264.7666666666669</v>
      </c>
      <c r="J99" s="40">
        <v>1270.8833333333337</v>
      </c>
      <c r="K99" s="31">
        <v>1258.6500000000001</v>
      </c>
      <c r="L99" s="31">
        <v>1245</v>
      </c>
      <c r="M99" s="31">
        <v>0.48648000000000002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21.6</v>
      </c>
      <c r="D100" s="40">
        <v>21.650000000000002</v>
      </c>
      <c r="E100" s="40">
        <v>21.450000000000003</v>
      </c>
      <c r="F100" s="40">
        <v>21.3</v>
      </c>
      <c r="G100" s="40">
        <v>21.1</v>
      </c>
      <c r="H100" s="40">
        <v>21.800000000000004</v>
      </c>
      <c r="I100" s="40">
        <v>22</v>
      </c>
      <c r="J100" s="40">
        <v>22.150000000000006</v>
      </c>
      <c r="K100" s="31">
        <v>21.85</v>
      </c>
      <c r="L100" s="31">
        <v>21.5</v>
      </c>
      <c r="M100" s="31">
        <v>20.144919999999999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699.2</v>
      </c>
      <c r="D101" s="40">
        <v>695.88333333333333</v>
      </c>
      <c r="E101" s="40">
        <v>686.31666666666661</v>
      </c>
      <c r="F101" s="40">
        <v>673.43333333333328</v>
      </c>
      <c r="G101" s="40">
        <v>663.86666666666656</v>
      </c>
      <c r="H101" s="40">
        <v>708.76666666666665</v>
      </c>
      <c r="I101" s="40">
        <v>718.33333333333348</v>
      </c>
      <c r="J101" s="40">
        <v>731.2166666666667</v>
      </c>
      <c r="K101" s="31">
        <v>705.45</v>
      </c>
      <c r="L101" s="31">
        <v>683</v>
      </c>
      <c r="M101" s="31">
        <v>2.52732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846.3</v>
      </c>
      <c r="D102" s="40">
        <v>849.76666666666677</v>
      </c>
      <c r="E102" s="40">
        <v>836.53333333333353</v>
      </c>
      <c r="F102" s="40">
        <v>826.76666666666677</v>
      </c>
      <c r="G102" s="40">
        <v>813.53333333333353</v>
      </c>
      <c r="H102" s="40">
        <v>859.53333333333353</v>
      </c>
      <c r="I102" s="40">
        <v>872.76666666666688</v>
      </c>
      <c r="J102" s="40">
        <v>882.53333333333353</v>
      </c>
      <c r="K102" s="31">
        <v>863</v>
      </c>
      <c r="L102" s="31">
        <v>840</v>
      </c>
      <c r="M102" s="31">
        <v>1.18214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5407.15</v>
      </c>
      <c r="D103" s="40">
        <v>5410.4333333333334</v>
      </c>
      <c r="E103" s="40">
        <v>5351.7166666666672</v>
      </c>
      <c r="F103" s="40">
        <v>5296.2833333333338</v>
      </c>
      <c r="G103" s="40">
        <v>5237.5666666666675</v>
      </c>
      <c r="H103" s="40">
        <v>5465.8666666666668</v>
      </c>
      <c r="I103" s="40">
        <v>5524.5833333333321</v>
      </c>
      <c r="J103" s="40">
        <v>5580.0166666666664</v>
      </c>
      <c r="K103" s="31">
        <v>5469.15</v>
      </c>
      <c r="L103" s="31">
        <v>5355</v>
      </c>
      <c r="M103" s="31">
        <v>0.11206000000000001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89.95</v>
      </c>
      <c r="D104" s="40">
        <v>90.466666666666683</v>
      </c>
      <c r="E104" s="40">
        <v>89.03333333333336</v>
      </c>
      <c r="F104" s="40">
        <v>88.116666666666674</v>
      </c>
      <c r="G104" s="40">
        <v>86.683333333333351</v>
      </c>
      <c r="H104" s="40">
        <v>91.383333333333368</v>
      </c>
      <c r="I104" s="40">
        <v>92.816666666666677</v>
      </c>
      <c r="J104" s="40">
        <v>93.733333333333377</v>
      </c>
      <c r="K104" s="31">
        <v>91.9</v>
      </c>
      <c r="L104" s="31">
        <v>89.55</v>
      </c>
      <c r="M104" s="31">
        <v>20.933060000000001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516.04999999999995</v>
      </c>
      <c r="D105" s="40">
        <v>516.84999999999991</v>
      </c>
      <c r="E105" s="40">
        <v>510.79999999999984</v>
      </c>
      <c r="F105" s="40">
        <v>505.54999999999995</v>
      </c>
      <c r="G105" s="40">
        <v>499.49999999999989</v>
      </c>
      <c r="H105" s="40">
        <v>522.0999999999998</v>
      </c>
      <c r="I105" s="40">
        <v>528.15</v>
      </c>
      <c r="J105" s="40">
        <v>533.39999999999975</v>
      </c>
      <c r="K105" s="31">
        <v>522.9</v>
      </c>
      <c r="L105" s="31">
        <v>511.6</v>
      </c>
      <c r="M105" s="31">
        <v>0.23194999999999999</v>
      </c>
      <c r="N105" s="1"/>
      <c r="O105" s="1"/>
    </row>
    <row r="106" spans="1:15" ht="12.75" customHeight="1">
      <c r="A106" s="31">
        <v>96</v>
      </c>
      <c r="B106" s="31" t="s">
        <v>856</v>
      </c>
      <c r="C106" s="31">
        <v>156.69999999999999</v>
      </c>
      <c r="D106" s="40">
        <v>156.85</v>
      </c>
      <c r="E106" s="40">
        <v>153.85</v>
      </c>
      <c r="F106" s="40">
        <v>151</v>
      </c>
      <c r="G106" s="40">
        <v>148</v>
      </c>
      <c r="H106" s="40">
        <v>159.69999999999999</v>
      </c>
      <c r="I106" s="40">
        <v>162.69999999999999</v>
      </c>
      <c r="J106" s="40">
        <v>165.54999999999998</v>
      </c>
      <c r="K106" s="31">
        <v>159.85</v>
      </c>
      <c r="L106" s="31">
        <v>154</v>
      </c>
      <c r="M106" s="31">
        <v>5.8368700000000002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269.25</v>
      </c>
      <c r="D107" s="40">
        <v>274.90000000000003</v>
      </c>
      <c r="E107" s="40">
        <v>260.95000000000005</v>
      </c>
      <c r="F107" s="40">
        <v>252.65000000000003</v>
      </c>
      <c r="G107" s="40">
        <v>238.70000000000005</v>
      </c>
      <c r="H107" s="40">
        <v>283.20000000000005</v>
      </c>
      <c r="I107" s="40">
        <v>297.14999999999998</v>
      </c>
      <c r="J107" s="40">
        <v>305.45000000000005</v>
      </c>
      <c r="K107" s="31">
        <v>288.85000000000002</v>
      </c>
      <c r="L107" s="31">
        <v>266.60000000000002</v>
      </c>
      <c r="M107" s="31">
        <v>5.2195200000000002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376.15</v>
      </c>
      <c r="D108" s="40">
        <v>370.68333333333334</v>
      </c>
      <c r="E108" s="40">
        <v>359.66666666666669</v>
      </c>
      <c r="F108" s="40">
        <v>343.18333333333334</v>
      </c>
      <c r="G108" s="40">
        <v>332.16666666666669</v>
      </c>
      <c r="H108" s="40">
        <v>387.16666666666669</v>
      </c>
      <c r="I108" s="40">
        <v>398.18333333333334</v>
      </c>
      <c r="J108" s="40">
        <v>414.66666666666669</v>
      </c>
      <c r="K108" s="31">
        <v>381.7</v>
      </c>
      <c r="L108" s="31">
        <v>354.2</v>
      </c>
      <c r="M108" s="31">
        <v>54.367829999999998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643.85</v>
      </c>
      <c r="D109" s="40">
        <v>645.94999999999993</v>
      </c>
      <c r="E109" s="40">
        <v>637.89999999999986</v>
      </c>
      <c r="F109" s="40">
        <v>631.94999999999993</v>
      </c>
      <c r="G109" s="40">
        <v>623.89999999999986</v>
      </c>
      <c r="H109" s="40">
        <v>651.89999999999986</v>
      </c>
      <c r="I109" s="40">
        <v>659.94999999999982</v>
      </c>
      <c r="J109" s="40">
        <v>665.89999999999986</v>
      </c>
      <c r="K109" s="31">
        <v>654</v>
      </c>
      <c r="L109" s="31">
        <v>640</v>
      </c>
      <c r="M109" s="31">
        <v>20.718499999999999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701.2</v>
      </c>
      <c r="D110" s="40">
        <v>702.58333333333337</v>
      </c>
      <c r="E110" s="40">
        <v>696.26666666666677</v>
      </c>
      <c r="F110" s="40">
        <v>691.33333333333337</v>
      </c>
      <c r="G110" s="40">
        <v>685.01666666666677</v>
      </c>
      <c r="H110" s="40">
        <v>707.51666666666677</v>
      </c>
      <c r="I110" s="40">
        <v>713.83333333333337</v>
      </c>
      <c r="J110" s="40">
        <v>718.76666666666677</v>
      </c>
      <c r="K110" s="31">
        <v>708.9</v>
      </c>
      <c r="L110" s="31">
        <v>697.65</v>
      </c>
      <c r="M110" s="31">
        <v>0.21748999999999999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921.75</v>
      </c>
      <c r="D111" s="40">
        <v>928.2166666666667</v>
      </c>
      <c r="E111" s="40">
        <v>912.53333333333342</v>
      </c>
      <c r="F111" s="40">
        <v>903.31666666666672</v>
      </c>
      <c r="G111" s="40">
        <v>887.63333333333344</v>
      </c>
      <c r="H111" s="40">
        <v>937.43333333333339</v>
      </c>
      <c r="I111" s="40">
        <v>953.11666666666679</v>
      </c>
      <c r="J111" s="40">
        <v>962.33333333333337</v>
      </c>
      <c r="K111" s="31">
        <v>943.9</v>
      </c>
      <c r="L111" s="31">
        <v>919</v>
      </c>
      <c r="M111" s="31">
        <v>19.25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159.05000000000001</v>
      </c>
      <c r="D112" s="40">
        <v>159.76666666666668</v>
      </c>
      <c r="E112" s="40">
        <v>157.88333333333335</v>
      </c>
      <c r="F112" s="40">
        <v>156.71666666666667</v>
      </c>
      <c r="G112" s="40">
        <v>154.83333333333334</v>
      </c>
      <c r="H112" s="40">
        <v>160.93333333333337</v>
      </c>
      <c r="I112" s="40">
        <v>162.81666666666669</v>
      </c>
      <c r="J112" s="40">
        <v>163.98333333333338</v>
      </c>
      <c r="K112" s="31">
        <v>161.65</v>
      </c>
      <c r="L112" s="31">
        <v>158.6</v>
      </c>
      <c r="M112" s="31">
        <v>85.054310000000001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370.65</v>
      </c>
      <c r="D113" s="40">
        <v>371.38333333333338</v>
      </c>
      <c r="E113" s="40">
        <v>367.26666666666677</v>
      </c>
      <c r="F113" s="40">
        <v>363.88333333333338</v>
      </c>
      <c r="G113" s="40">
        <v>359.76666666666677</v>
      </c>
      <c r="H113" s="40">
        <v>374.76666666666677</v>
      </c>
      <c r="I113" s="40">
        <v>378.88333333333344</v>
      </c>
      <c r="J113" s="40">
        <v>382.26666666666677</v>
      </c>
      <c r="K113" s="31">
        <v>375.5</v>
      </c>
      <c r="L113" s="31">
        <v>368</v>
      </c>
      <c r="M113" s="31">
        <v>1.71207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5721.75</v>
      </c>
      <c r="D114" s="40">
        <v>5722.583333333333</v>
      </c>
      <c r="E114" s="40">
        <v>5571.1666666666661</v>
      </c>
      <c r="F114" s="40">
        <v>5420.583333333333</v>
      </c>
      <c r="G114" s="40">
        <v>5269.1666666666661</v>
      </c>
      <c r="H114" s="40">
        <v>5873.1666666666661</v>
      </c>
      <c r="I114" s="40">
        <v>6024.5833333333321</v>
      </c>
      <c r="J114" s="40">
        <v>6175.1666666666661</v>
      </c>
      <c r="K114" s="31">
        <v>5874</v>
      </c>
      <c r="L114" s="31">
        <v>5572</v>
      </c>
      <c r="M114" s="31">
        <v>16.516970000000001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1508.05</v>
      </c>
      <c r="D115" s="40">
        <v>1513.6166666666668</v>
      </c>
      <c r="E115" s="40">
        <v>1498.2833333333335</v>
      </c>
      <c r="F115" s="40">
        <v>1488.5166666666667</v>
      </c>
      <c r="G115" s="40">
        <v>1473.1833333333334</v>
      </c>
      <c r="H115" s="40">
        <v>1523.3833333333337</v>
      </c>
      <c r="I115" s="40">
        <v>1538.7166666666667</v>
      </c>
      <c r="J115" s="40">
        <v>1548.4833333333338</v>
      </c>
      <c r="K115" s="31">
        <v>1528.95</v>
      </c>
      <c r="L115" s="31">
        <v>1503.85</v>
      </c>
      <c r="M115" s="31">
        <v>3.3286699999999998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672.85</v>
      </c>
      <c r="D116" s="40">
        <v>676.5</v>
      </c>
      <c r="E116" s="40">
        <v>666.4</v>
      </c>
      <c r="F116" s="40">
        <v>659.94999999999993</v>
      </c>
      <c r="G116" s="40">
        <v>649.84999999999991</v>
      </c>
      <c r="H116" s="40">
        <v>682.95</v>
      </c>
      <c r="I116" s="40">
        <v>693.05</v>
      </c>
      <c r="J116" s="40">
        <v>699.50000000000011</v>
      </c>
      <c r="K116" s="31">
        <v>686.6</v>
      </c>
      <c r="L116" s="31">
        <v>670.05</v>
      </c>
      <c r="M116" s="31">
        <v>6.4505699999999999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801.45</v>
      </c>
      <c r="D117" s="40">
        <v>802.44999999999993</v>
      </c>
      <c r="E117" s="40">
        <v>794.09999999999991</v>
      </c>
      <c r="F117" s="40">
        <v>786.75</v>
      </c>
      <c r="G117" s="40">
        <v>778.4</v>
      </c>
      <c r="H117" s="40">
        <v>809.79999999999984</v>
      </c>
      <c r="I117" s="40">
        <v>818.15</v>
      </c>
      <c r="J117" s="40">
        <v>825.49999999999977</v>
      </c>
      <c r="K117" s="31">
        <v>810.8</v>
      </c>
      <c r="L117" s="31">
        <v>795.1</v>
      </c>
      <c r="M117" s="31">
        <v>6.1946599999999998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603.95000000000005</v>
      </c>
      <c r="D118" s="40">
        <v>602.26666666666677</v>
      </c>
      <c r="E118" s="40">
        <v>594.53333333333353</v>
      </c>
      <c r="F118" s="40">
        <v>585.11666666666679</v>
      </c>
      <c r="G118" s="40">
        <v>577.38333333333355</v>
      </c>
      <c r="H118" s="40">
        <v>611.68333333333351</v>
      </c>
      <c r="I118" s="40">
        <v>619.41666666666686</v>
      </c>
      <c r="J118" s="40">
        <v>628.83333333333348</v>
      </c>
      <c r="K118" s="31">
        <v>610</v>
      </c>
      <c r="L118" s="31">
        <v>592.85</v>
      </c>
      <c r="M118" s="31">
        <v>0.69174999999999998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3291.25</v>
      </c>
      <c r="D119" s="40">
        <v>3302.4166666666665</v>
      </c>
      <c r="E119" s="40">
        <v>3218.833333333333</v>
      </c>
      <c r="F119" s="40">
        <v>3146.4166666666665</v>
      </c>
      <c r="G119" s="40">
        <v>3062.833333333333</v>
      </c>
      <c r="H119" s="40">
        <v>3374.833333333333</v>
      </c>
      <c r="I119" s="40">
        <v>3458.4166666666661</v>
      </c>
      <c r="J119" s="40">
        <v>3530.833333333333</v>
      </c>
      <c r="K119" s="31">
        <v>3386</v>
      </c>
      <c r="L119" s="31">
        <v>3230</v>
      </c>
      <c r="M119" s="31">
        <v>1.86554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461.25</v>
      </c>
      <c r="D120" s="40">
        <v>466.18333333333334</v>
      </c>
      <c r="E120" s="40">
        <v>454.4666666666667</v>
      </c>
      <c r="F120" s="40">
        <v>447.68333333333334</v>
      </c>
      <c r="G120" s="40">
        <v>435.9666666666667</v>
      </c>
      <c r="H120" s="40">
        <v>472.9666666666667</v>
      </c>
      <c r="I120" s="40">
        <v>484.68333333333328</v>
      </c>
      <c r="J120" s="40">
        <v>491.4666666666667</v>
      </c>
      <c r="K120" s="31">
        <v>477.9</v>
      </c>
      <c r="L120" s="31">
        <v>459.4</v>
      </c>
      <c r="M120" s="31">
        <v>10.98151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294.45</v>
      </c>
      <c r="D121" s="40">
        <v>291.93333333333334</v>
      </c>
      <c r="E121" s="40">
        <v>287.86666666666667</v>
      </c>
      <c r="F121" s="40">
        <v>281.28333333333336</v>
      </c>
      <c r="G121" s="40">
        <v>277.2166666666667</v>
      </c>
      <c r="H121" s="40">
        <v>298.51666666666665</v>
      </c>
      <c r="I121" s="40">
        <v>302.58333333333337</v>
      </c>
      <c r="J121" s="40">
        <v>309.16666666666663</v>
      </c>
      <c r="K121" s="31">
        <v>296</v>
      </c>
      <c r="L121" s="31">
        <v>285.35000000000002</v>
      </c>
      <c r="M121" s="31">
        <v>1.91618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159.1</v>
      </c>
      <c r="D122" s="40">
        <v>160.13333333333335</v>
      </c>
      <c r="E122" s="40">
        <v>157.26666666666671</v>
      </c>
      <c r="F122" s="40">
        <v>155.43333333333337</v>
      </c>
      <c r="G122" s="40">
        <v>152.56666666666672</v>
      </c>
      <c r="H122" s="40">
        <v>161.9666666666667</v>
      </c>
      <c r="I122" s="40">
        <v>164.83333333333331</v>
      </c>
      <c r="J122" s="40">
        <v>166.66666666666669</v>
      </c>
      <c r="K122" s="31">
        <v>163</v>
      </c>
      <c r="L122" s="31">
        <v>158.30000000000001</v>
      </c>
      <c r="M122" s="31">
        <v>15.9313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926.65</v>
      </c>
      <c r="D123" s="40">
        <v>928.36666666666667</v>
      </c>
      <c r="E123" s="40">
        <v>919.2833333333333</v>
      </c>
      <c r="F123" s="40">
        <v>911.91666666666663</v>
      </c>
      <c r="G123" s="40">
        <v>902.83333333333326</v>
      </c>
      <c r="H123" s="40">
        <v>935.73333333333335</v>
      </c>
      <c r="I123" s="40">
        <v>944.81666666666661</v>
      </c>
      <c r="J123" s="40">
        <v>952.18333333333339</v>
      </c>
      <c r="K123" s="31">
        <v>937.45</v>
      </c>
      <c r="L123" s="31">
        <v>921</v>
      </c>
      <c r="M123" s="31">
        <v>5.7906500000000003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1130.3</v>
      </c>
      <c r="D124" s="40">
        <v>1119.2833333333333</v>
      </c>
      <c r="E124" s="40">
        <v>1095.8666666666666</v>
      </c>
      <c r="F124" s="40">
        <v>1061.4333333333332</v>
      </c>
      <c r="G124" s="40">
        <v>1038.0166666666664</v>
      </c>
      <c r="H124" s="40">
        <v>1153.7166666666667</v>
      </c>
      <c r="I124" s="40">
        <v>1177.1333333333337</v>
      </c>
      <c r="J124" s="40">
        <v>1211.5666666666668</v>
      </c>
      <c r="K124" s="31">
        <v>1142.7</v>
      </c>
      <c r="L124" s="31">
        <v>1084.8499999999999</v>
      </c>
      <c r="M124" s="31">
        <v>4.7071100000000001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610</v>
      </c>
      <c r="D125" s="40">
        <v>608.81666666666672</v>
      </c>
      <c r="E125" s="40">
        <v>605.73333333333346</v>
      </c>
      <c r="F125" s="40">
        <v>601.4666666666667</v>
      </c>
      <c r="G125" s="40">
        <v>598.38333333333344</v>
      </c>
      <c r="H125" s="40">
        <v>613.08333333333348</v>
      </c>
      <c r="I125" s="40">
        <v>616.16666666666674</v>
      </c>
      <c r="J125" s="40">
        <v>620.43333333333351</v>
      </c>
      <c r="K125" s="31">
        <v>611.9</v>
      </c>
      <c r="L125" s="31">
        <v>604.54999999999995</v>
      </c>
      <c r="M125" s="31">
        <v>17.937080000000002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2057.65</v>
      </c>
      <c r="D126" s="40">
        <v>2081.0166666666669</v>
      </c>
      <c r="E126" s="40">
        <v>2028.6333333333337</v>
      </c>
      <c r="F126" s="40">
        <v>1999.6166666666668</v>
      </c>
      <c r="G126" s="40">
        <v>1947.2333333333336</v>
      </c>
      <c r="H126" s="40">
        <v>2110.0333333333338</v>
      </c>
      <c r="I126" s="40">
        <v>2162.416666666667</v>
      </c>
      <c r="J126" s="40">
        <v>2191.4333333333338</v>
      </c>
      <c r="K126" s="31">
        <v>2133.4</v>
      </c>
      <c r="L126" s="31">
        <v>2052</v>
      </c>
      <c r="M126" s="31">
        <v>1.14838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594.6</v>
      </c>
      <c r="D127" s="40">
        <v>603.15000000000009</v>
      </c>
      <c r="E127" s="40">
        <v>578.60000000000014</v>
      </c>
      <c r="F127" s="40">
        <v>562.6</v>
      </c>
      <c r="G127" s="40">
        <v>538.05000000000007</v>
      </c>
      <c r="H127" s="40">
        <v>619.1500000000002</v>
      </c>
      <c r="I127" s="40">
        <v>643.70000000000016</v>
      </c>
      <c r="J127" s="40">
        <v>659.70000000000027</v>
      </c>
      <c r="K127" s="31">
        <v>627.70000000000005</v>
      </c>
      <c r="L127" s="31">
        <v>587.15</v>
      </c>
      <c r="M127" s="31">
        <v>4.8619300000000001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100.95</v>
      </c>
      <c r="D128" s="40">
        <v>100.66666666666667</v>
      </c>
      <c r="E128" s="40">
        <v>99.783333333333346</v>
      </c>
      <c r="F128" s="40">
        <v>98.616666666666674</v>
      </c>
      <c r="G128" s="40">
        <v>97.733333333333348</v>
      </c>
      <c r="H128" s="40">
        <v>101.83333333333334</v>
      </c>
      <c r="I128" s="40">
        <v>102.71666666666667</v>
      </c>
      <c r="J128" s="40">
        <v>103.88333333333334</v>
      </c>
      <c r="K128" s="31">
        <v>101.55</v>
      </c>
      <c r="L128" s="31">
        <v>99.5</v>
      </c>
      <c r="M128" s="31">
        <v>16.929200000000002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984.85</v>
      </c>
      <c r="D129" s="40">
        <v>992.69999999999993</v>
      </c>
      <c r="E129" s="40">
        <v>967.39999999999986</v>
      </c>
      <c r="F129" s="40">
        <v>949.94999999999993</v>
      </c>
      <c r="G129" s="40">
        <v>924.64999999999986</v>
      </c>
      <c r="H129" s="40">
        <v>1010.1499999999999</v>
      </c>
      <c r="I129" s="40">
        <v>1035.4499999999998</v>
      </c>
      <c r="J129" s="40">
        <v>1052.8999999999999</v>
      </c>
      <c r="K129" s="31">
        <v>1018</v>
      </c>
      <c r="L129" s="31">
        <v>975.25</v>
      </c>
      <c r="M129" s="31">
        <v>0.70765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2352.1999999999998</v>
      </c>
      <c r="D130" s="40">
        <v>2345.4</v>
      </c>
      <c r="E130" s="40">
        <v>2316.8000000000002</v>
      </c>
      <c r="F130" s="40">
        <v>2281.4</v>
      </c>
      <c r="G130" s="40">
        <v>2252.8000000000002</v>
      </c>
      <c r="H130" s="40">
        <v>2380.8000000000002</v>
      </c>
      <c r="I130" s="40">
        <v>2409.3999999999996</v>
      </c>
      <c r="J130" s="40">
        <v>2444.8000000000002</v>
      </c>
      <c r="K130" s="31">
        <v>2374</v>
      </c>
      <c r="L130" s="31">
        <v>2310</v>
      </c>
      <c r="M130" s="31">
        <v>8.9906000000000006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298.10000000000002</v>
      </c>
      <c r="D131" s="40">
        <v>300.73333333333335</v>
      </c>
      <c r="E131" s="40">
        <v>293.56666666666672</v>
      </c>
      <c r="F131" s="40">
        <v>289.03333333333336</v>
      </c>
      <c r="G131" s="40">
        <v>281.86666666666673</v>
      </c>
      <c r="H131" s="40">
        <v>305.26666666666671</v>
      </c>
      <c r="I131" s="40">
        <v>312.43333333333334</v>
      </c>
      <c r="J131" s="40">
        <v>316.9666666666667</v>
      </c>
      <c r="K131" s="31">
        <v>307.89999999999998</v>
      </c>
      <c r="L131" s="31">
        <v>296.2</v>
      </c>
      <c r="M131" s="31">
        <v>51.543100000000003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174.8</v>
      </c>
      <c r="D132" s="40">
        <v>175.51666666666665</v>
      </c>
      <c r="E132" s="40">
        <v>173.5333333333333</v>
      </c>
      <c r="F132" s="40">
        <v>172.26666666666665</v>
      </c>
      <c r="G132" s="40">
        <v>170.2833333333333</v>
      </c>
      <c r="H132" s="40">
        <v>176.7833333333333</v>
      </c>
      <c r="I132" s="40">
        <v>178.76666666666665</v>
      </c>
      <c r="J132" s="40">
        <v>180.0333333333333</v>
      </c>
      <c r="K132" s="31">
        <v>177.5</v>
      </c>
      <c r="L132" s="31">
        <v>174.25</v>
      </c>
      <c r="M132" s="31">
        <v>6.9806999999999997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760.65</v>
      </c>
      <c r="D133" s="40">
        <v>761.76666666666677</v>
      </c>
      <c r="E133" s="40">
        <v>746.88333333333355</v>
      </c>
      <c r="F133" s="40">
        <v>733.11666666666679</v>
      </c>
      <c r="G133" s="40">
        <v>718.23333333333358</v>
      </c>
      <c r="H133" s="40">
        <v>775.53333333333353</v>
      </c>
      <c r="I133" s="40">
        <v>790.41666666666674</v>
      </c>
      <c r="J133" s="40">
        <v>804.18333333333351</v>
      </c>
      <c r="K133" s="31">
        <v>776.65</v>
      </c>
      <c r="L133" s="31">
        <v>748</v>
      </c>
      <c r="M133" s="31">
        <v>0.36620999999999998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4852.6000000000004</v>
      </c>
      <c r="D134" s="40">
        <v>4869.8666666666668</v>
      </c>
      <c r="E134" s="40">
        <v>4824.7333333333336</v>
      </c>
      <c r="F134" s="40">
        <v>4796.8666666666668</v>
      </c>
      <c r="G134" s="40">
        <v>4751.7333333333336</v>
      </c>
      <c r="H134" s="40">
        <v>4897.7333333333336</v>
      </c>
      <c r="I134" s="40">
        <v>4942.8666666666668</v>
      </c>
      <c r="J134" s="40">
        <v>4970.7333333333336</v>
      </c>
      <c r="K134" s="31">
        <v>4915</v>
      </c>
      <c r="L134" s="31">
        <v>4842</v>
      </c>
      <c r="M134" s="31">
        <v>2.6890999999999998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5479.35</v>
      </c>
      <c r="D135" s="40">
        <v>5479.45</v>
      </c>
      <c r="E135" s="40">
        <v>5360.95</v>
      </c>
      <c r="F135" s="40">
        <v>5242.55</v>
      </c>
      <c r="G135" s="40">
        <v>5124.05</v>
      </c>
      <c r="H135" s="40">
        <v>5597.8499999999995</v>
      </c>
      <c r="I135" s="40">
        <v>5716.3499999999995</v>
      </c>
      <c r="J135" s="40">
        <v>5834.7499999999991</v>
      </c>
      <c r="K135" s="31">
        <v>5597.95</v>
      </c>
      <c r="L135" s="31">
        <v>5361.05</v>
      </c>
      <c r="M135" s="31">
        <v>4.1038899999999998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423.8</v>
      </c>
      <c r="D136" s="40">
        <v>425.7166666666667</v>
      </c>
      <c r="E136" s="40">
        <v>419.83333333333337</v>
      </c>
      <c r="F136" s="40">
        <v>415.86666666666667</v>
      </c>
      <c r="G136" s="40">
        <v>409.98333333333335</v>
      </c>
      <c r="H136" s="40">
        <v>429.68333333333339</v>
      </c>
      <c r="I136" s="40">
        <v>435.56666666666672</v>
      </c>
      <c r="J136" s="40">
        <v>439.53333333333342</v>
      </c>
      <c r="K136" s="31">
        <v>431.6</v>
      </c>
      <c r="L136" s="31">
        <v>421.75</v>
      </c>
      <c r="M136" s="31">
        <v>43.079940000000001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5081.5</v>
      </c>
      <c r="D137" s="40">
        <v>5054.5</v>
      </c>
      <c r="E137" s="40">
        <v>5009</v>
      </c>
      <c r="F137" s="40">
        <v>4936.5</v>
      </c>
      <c r="G137" s="40">
        <v>4891</v>
      </c>
      <c r="H137" s="40">
        <v>5127</v>
      </c>
      <c r="I137" s="40">
        <v>5172.5</v>
      </c>
      <c r="J137" s="40">
        <v>5245</v>
      </c>
      <c r="K137" s="31">
        <v>5100</v>
      </c>
      <c r="L137" s="31">
        <v>4982</v>
      </c>
      <c r="M137" s="31">
        <v>5.3883599999999996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4817.6000000000004</v>
      </c>
      <c r="D138" s="40">
        <v>4838.6500000000005</v>
      </c>
      <c r="E138" s="40">
        <v>4776.3000000000011</v>
      </c>
      <c r="F138" s="40">
        <v>4735.0000000000009</v>
      </c>
      <c r="G138" s="40">
        <v>4672.6500000000015</v>
      </c>
      <c r="H138" s="40">
        <v>4879.9500000000007</v>
      </c>
      <c r="I138" s="40">
        <v>4942.3000000000011</v>
      </c>
      <c r="J138" s="40">
        <v>4983.6000000000004</v>
      </c>
      <c r="K138" s="31">
        <v>4901</v>
      </c>
      <c r="L138" s="31">
        <v>4797.3500000000004</v>
      </c>
      <c r="M138" s="31">
        <v>3.3597100000000002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2487.4</v>
      </c>
      <c r="D139" s="40">
        <v>2493.15</v>
      </c>
      <c r="E139" s="40">
        <v>2471.8000000000002</v>
      </c>
      <c r="F139" s="40">
        <v>2456.2000000000003</v>
      </c>
      <c r="G139" s="40">
        <v>2434.8500000000004</v>
      </c>
      <c r="H139" s="40">
        <v>2508.75</v>
      </c>
      <c r="I139" s="40">
        <v>2530.0999999999995</v>
      </c>
      <c r="J139" s="40">
        <v>2545.6999999999998</v>
      </c>
      <c r="K139" s="31">
        <v>2514.5</v>
      </c>
      <c r="L139" s="31">
        <v>2477.5500000000002</v>
      </c>
      <c r="M139" s="31">
        <v>0.42670000000000002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78.55</v>
      </c>
      <c r="D140" s="40">
        <v>79.033333333333331</v>
      </c>
      <c r="E140" s="40">
        <v>77.666666666666657</v>
      </c>
      <c r="F140" s="40">
        <v>76.783333333333331</v>
      </c>
      <c r="G140" s="40">
        <v>75.416666666666657</v>
      </c>
      <c r="H140" s="40">
        <v>79.916666666666657</v>
      </c>
      <c r="I140" s="40">
        <v>81.283333333333331</v>
      </c>
      <c r="J140" s="40">
        <v>82.166666666666657</v>
      </c>
      <c r="K140" s="31">
        <v>80.400000000000006</v>
      </c>
      <c r="L140" s="31">
        <v>78.150000000000006</v>
      </c>
      <c r="M140" s="31">
        <v>6.9303900000000001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2710.3</v>
      </c>
      <c r="D141" s="40">
        <v>2699.8333333333335</v>
      </c>
      <c r="E141" s="40">
        <v>2660.5166666666669</v>
      </c>
      <c r="F141" s="40">
        <v>2610.7333333333336</v>
      </c>
      <c r="G141" s="40">
        <v>2571.416666666667</v>
      </c>
      <c r="H141" s="40">
        <v>2749.6166666666668</v>
      </c>
      <c r="I141" s="40">
        <v>2788.9333333333334</v>
      </c>
      <c r="J141" s="40">
        <v>2838.7166666666667</v>
      </c>
      <c r="K141" s="31">
        <v>2739.15</v>
      </c>
      <c r="L141" s="31">
        <v>2650.05</v>
      </c>
      <c r="M141" s="31">
        <v>12.337960000000001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492.75</v>
      </c>
      <c r="D142" s="40">
        <v>494.93333333333334</v>
      </c>
      <c r="E142" s="40">
        <v>487.86666666666667</v>
      </c>
      <c r="F142" s="40">
        <v>482.98333333333335</v>
      </c>
      <c r="G142" s="40">
        <v>475.91666666666669</v>
      </c>
      <c r="H142" s="40">
        <v>499.81666666666666</v>
      </c>
      <c r="I142" s="40">
        <v>506.88333333333338</v>
      </c>
      <c r="J142" s="40">
        <v>511.76666666666665</v>
      </c>
      <c r="K142" s="31">
        <v>502</v>
      </c>
      <c r="L142" s="31">
        <v>490.05</v>
      </c>
      <c r="M142" s="31">
        <v>1.8146899999999999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143.25</v>
      </c>
      <c r="D143" s="40">
        <v>144.33333333333334</v>
      </c>
      <c r="E143" s="40">
        <v>140.9666666666667</v>
      </c>
      <c r="F143" s="40">
        <v>138.68333333333337</v>
      </c>
      <c r="G143" s="40">
        <v>135.31666666666672</v>
      </c>
      <c r="H143" s="40">
        <v>146.61666666666667</v>
      </c>
      <c r="I143" s="40">
        <v>149.98333333333329</v>
      </c>
      <c r="J143" s="40">
        <v>152.26666666666665</v>
      </c>
      <c r="K143" s="31">
        <v>147.69999999999999</v>
      </c>
      <c r="L143" s="31">
        <v>142.05000000000001</v>
      </c>
      <c r="M143" s="31">
        <v>4.3172699999999997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215.45</v>
      </c>
      <c r="D144" s="40">
        <v>218.28333333333333</v>
      </c>
      <c r="E144" s="40">
        <v>211.56666666666666</v>
      </c>
      <c r="F144" s="40">
        <v>207.68333333333334</v>
      </c>
      <c r="G144" s="40">
        <v>200.96666666666667</v>
      </c>
      <c r="H144" s="40">
        <v>222.16666666666666</v>
      </c>
      <c r="I144" s="40">
        <v>228.8833333333333</v>
      </c>
      <c r="J144" s="40">
        <v>232.76666666666665</v>
      </c>
      <c r="K144" s="31">
        <v>225</v>
      </c>
      <c r="L144" s="31">
        <v>214.4</v>
      </c>
      <c r="M144" s="31">
        <v>3.9386899999999998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535.85</v>
      </c>
      <c r="D145" s="40">
        <v>535.01666666666677</v>
      </c>
      <c r="E145" s="40">
        <v>530.23333333333358</v>
      </c>
      <c r="F145" s="40">
        <v>524.61666666666679</v>
      </c>
      <c r="G145" s="40">
        <v>519.8333333333336</v>
      </c>
      <c r="H145" s="40">
        <v>540.63333333333355</v>
      </c>
      <c r="I145" s="40">
        <v>545.41666666666663</v>
      </c>
      <c r="J145" s="40">
        <v>551.03333333333353</v>
      </c>
      <c r="K145" s="31">
        <v>539.79999999999995</v>
      </c>
      <c r="L145" s="31">
        <v>529.4</v>
      </c>
      <c r="M145" s="31">
        <v>6.1139000000000001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1701.95</v>
      </c>
      <c r="D146" s="40">
        <v>1729.2</v>
      </c>
      <c r="E146" s="40">
        <v>1657.8000000000002</v>
      </c>
      <c r="F146" s="40">
        <v>1613.65</v>
      </c>
      <c r="G146" s="40">
        <v>1542.2500000000002</v>
      </c>
      <c r="H146" s="40">
        <v>1773.3500000000001</v>
      </c>
      <c r="I146" s="40">
        <v>1844.7500000000002</v>
      </c>
      <c r="J146" s="40">
        <v>1888.9</v>
      </c>
      <c r="K146" s="31">
        <v>1800.6</v>
      </c>
      <c r="L146" s="31">
        <v>1685.05</v>
      </c>
      <c r="M146" s="31">
        <v>2.4951699999999999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70.849999999999994</v>
      </c>
      <c r="D147" s="40">
        <v>71</v>
      </c>
      <c r="E147" s="40">
        <v>70.5</v>
      </c>
      <c r="F147" s="40">
        <v>70.150000000000006</v>
      </c>
      <c r="G147" s="40">
        <v>69.650000000000006</v>
      </c>
      <c r="H147" s="40">
        <v>71.349999999999994</v>
      </c>
      <c r="I147" s="40">
        <v>71.849999999999994</v>
      </c>
      <c r="J147" s="40">
        <v>72.199999999999989</v>
      </c>
      <c r="K147" s="31">
        <v>71.5</v>
      </c>
      <c r="L147" s="31">
        <v>70.650000000000006</v>
      </c>
      <c r="M147" s="31">
        <v>7.7651000000000003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211.75</v>
      </c>
      <c r="D148" s="40">
        <v>213.76666666666665</v>
      </c>
      <c r="E148" s="40">
        <v>208.98333333333329</v>
      </c>
      <c r="F148" s="40">
        <v>206.21666666666664</v>
      </c>
      <c r="G148" s="40">
        <v>201.43333333333328</v>
      </c>
      <c r="H148" s="40">
        <v>216.5333333333333</v>
      </c>
      <c r="I148" s="40">
        <v>221.31666666666666</v>
      </c>
      <c r="J148" s="40">
        <v>224.08333333333331</v>
      </c>
      <c r="K148" s="31">
        <v>218.55</v>
      </c>
      <c r="L148" s="31">
        <v>211</v>
      </c>
      <c r="M148" s="31">
        <v>4.0489199999999999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122.8</v>
      </c>
      <c r="D149" s="40">
        <v>123.25</v>
      </c>
      <c r="E149" s="40">
        <v>121.7</v>
      </c>
      <c r="F149" s="40">
        <v>120.60000000000001</v>
      </c>
      <c r="G149" s="40">
        <v>119.05000000000001</v>
      </c>
      <c r="H149" s="40">
        <v>124.35</v>
      </c>
      <c r="I149" s="40">
        <v>125.9</v>
      </c>
      <c r="J149" s="40">
        <v>126.99999999999999</v>
      </c>
      <c r="K149" s="31">
        <v>124.8</v>
      </c>
      <c r="L149" s="31">
        <v>122.15</v>
      </c>
      <c r="M149" s="31">
        <v>3.8832300000000002</v>
      </c>
      <c r="N149" s="1"/>
      <c r="O149" s="1"/>
    </row>
    <row r="150" spans="1:15" ht="12.75" customHeight="1">
      <c r="A150" s="31">
        <v>140</v>
      </c>
      <c r="B150" s="31" t="s">
        <v>857</v>
      </c>
      <c r="C150" s="31">
        <v>64.8</v>
      </c>
      <c r="D150" s="40">
        <v>65.183333333333337</v>
      </c>
      <c r="E150" s="40">
        <v>63.666666666666671</v>
      </c>
      <c r="F150" s="40">
        <v>62.533333333333331</v>
      </c>
      <c r="G150" s="40">
        <v>61.016666666666666</v>
      </c>
      <c r="H150" s="40">
        <v>66.316666666666677</v>
      </c>
      <c r="I150" s="40">
        <v>67.833333333333329</v>
      </c>
      <c r="J150" s="40">
        <v>68.966666666666683</v>
      </c>
      <c r="K150" s="31">
        <v>66.7</v>
      </c>
      <c r="L150" s="31">
        <v>64.05</v>
      </c>
      <c r="M150" s="31">
        <v>6.7190000000000003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797.4</v>
      </c>
      <c r="D151" s="40">
        <v>795.31666666666661</v>
      </c>
      <c r="E151" s="40">
        <v>780.83333333333326</v>
      </c>
      <c r="F151" s="40">
        <v>764.26666666666665</v>
      </c>
      <c r="G151" s="40">
        <v>749.7833333333333</v>
      </c>
      <c r="H151" s="40">
        <v>811.88333333333321</v>
      </c>
      <c r="I151" s="40">
        <v>826.36666666666656</v>
      </c>
      <c r="J151" s="40">
        <v>842.93333333333317</v>
      </c>
      <c r="K151" s="31">
        <v>809.8</v>
      </c>
      <c r="L151" s="31">
        <v>778.75</v>
      </c>
      <c r="M151" s="31">
        <v>1.15893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1629.3</v>
      </c>
      <c r="D152" s="40">
        <v>1629.7666666666667</v>
      </c>
      <c r="E152" s="40">
        <v>1600.5333333333333</v>
      </c>
      <c r="F152" s="40">
        <v>1571.7666666666667</v>
      </c>
      <c r="G152" s="40">
        <v>1542.5333333333333</v>
      </c>
      <c r="H152" s="40">
        <v>1658.5333333333333</v>
      </c>
      <c r="I152" s="40">
        <v>1687.7666666666664</v>
      </c>
      <c r="J152" s="40">
        <v>1716.5333333333333</v>
      </c>
      <c r="K152" s="31">
        <v>1659</v>
      </c>
      <c r="L152" s="31">
        <v>1601</v>
      </c>
      <c r="M152" s="31">
        <v>28.795470000000002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180.5</v>
      </c>
      <c r="D153" s="40">
        <v>181.26666666666665</v>
      </c>
      <c r="E153" s="40">
        <v>179.08333333333331</v>
      </c>
      <c r="F153" s="40">
        <v>177.66666666666666</v>
      </c>
      <c r="G153" s="40">
        <v>175.48333333333332</v>
      </c>
      <c r="H153" s="40">
        <v>182.68333333333331</v>
      </c>
      <c r="I153" s="40">
        <v>184.86666666666665</v>
      </c>
      <c r="J153" s="40">
        <v>186.2833333333333</v>
      </c>
      <c r="K153" s="31">
        <v>183.45</v>
      </c>
      <c r="L153" s="31">
        <v>179.85</v>
      </c>
      <c r="M153" s="31">
        <v>17.61037</v>
      </c>
      <c r="N153" s="1"/>
      <c r="O153" s="1"/>
    </row>
    <row r="154" spans="1:15" ht="12.75" customHeight="1">
      <c r="A154" s="31">
        <v>144</v>
      </c>
      <c r="B154" s="31" t="s">
        <v>858</v>
      </c>
      <c r="C154" s="31">
        <v>117.1</v>
      </c>
      <c r="D154" s="40">
        <v>117.2</v>
      </c>
      <c r="E154" s="40">
        <v>115.9</v>
      </c>
      <c r="F154" s="40">
        <v>114.7</v>
      </c>
      <c r="G154" s="40">
        <v>113.4</v>
      </c>
      <c r="H154" s="40">
        <v>118.4</v>
      </c>
      <c r="I154" s="40">
        <v>119.69999999999999</v>
      </c>
      <c r="J154" s="40">
        <v>120.9</v>
      </c>
      <c r="K154" s="31">
        <v>118.5</v>
      </c>
      <c r="L154" s="31">
        <v>116</v>
      </c>
      <c r="M154" s="31">
        <v>0.82603000000000004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296.60000000000002</v>
      </c>
      <c r="D155" s="40">
        <v>298.26666666666665</v>
      </c>
      <c r="E155" s="40">
        <v>292.63333333333333</v>
      </c>
      <c r="F155" s="40">
        <v>288.66666666666669</v>
      </c>
      <c r="G155" s="40">
        <v>283.03333333333336</v>
      </c>
      <c r="H155" s="40">
        <v>302.23333333333329</v>
      </c>
      <c r="I155" s="40">
        <v>307.86666666666662</v>
      </c>
      <c r="J155" s="40">
        <v>311.83333333333326</v>
      </c>
      <c r="K155" s="31">
        <v>303.89999999999998</v>
      </c>
      <c r="L155" s="31">
        <v>294.3</v>
      </c>
      <c r="M155" s="31">
        <v>2.67117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97.4</v>
      </c>
      <c r="D156" s="40">
        <v>98.066666666666663</v>
      </c>
      <c r="E156" s="40">
        <v>96.383333333333326</v>
      </c>
      <c r="F156" s="40">
        <v>95.36666666666666</v>
      </c>
      <c r="G156" s="40">
        <v>93.683333333333323</v>
      </c>
      <c r="H156" s="40">
        <v>99.083333333333329</v>
      </c>
      <c r="I156" s="40">
        <v>100.76666666666667</v>
      </c>
      <c r="J156" s="40">
        <v>101.78333333333333</v>
      </c>
      <c r="K156" s="31">
        <v>99.75</v>
      </c>
      <c r="L156" s="31">
        <v>97.05</v>
      </c>
      <c r="M156" s="31">
        <v>115.86459000000001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587.85</v>
      </c>
      <c r="D157" s="40">
        <v>578.94999999999993</v>
      </c>
      <c r="E157" s="40">
        <v>559.89999999999986</v>
      </c>
      <c r="F157" s="40">
        <v>531.94999999999993</v>
      </c>
      <c r="G157" s="40">
        <v>512.89999999999986</v>
      </c>
      <c r="H157" s="40">
        <v>606.89999999999986</v>
      </c>
      <c r="I157" s="40">
        <v>625.94999999999982</v>
      </c>
      <c r="J157" s="40">
        <v>653.89999999999986</v>
      </c>
      <c r="K157" s="31">
        <v>598</v>
      </c>
      <c r="L157" s="31">
        <v>551</v>
      </c>
      <c r="M157" s="31">
        <v>33.293599999999998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3614.9</v>
      </c>
      <c r="D158" s="40">
        <v>3641.8833333333337</v>
      </c>
      <c r="E158" s="40">
        <v>3533.0666666666675</v>
      </c>
      <c r="F158" s="40">
        <v>3451.233333333334</v>
      </c>
      <c r="G158" s="40">
        <v>3342.4166666666679</v>
      </c>
      <c r="H158" s="40">
        <v>3723.7166666666672</v>
      </c>
      <c r="I158" s="40">
        <v>3832.5333333333338</v>
      </c>
      <c r="J158" s="40">
        <v>3914.3666666666668</v>
      </c>
      <c r="K158" s="31">
        <v>3750.7</v>
      </c>
      <c r="L158" s="31">
        <v>3560.05</v>
      </c>
      <c r="M158" s="31">
        <v>1.4639599999999999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221.25</v>
      </c>
      <c r="D159" s="40">
        <v>221.4</v>
      </c>
      <c r="E159" s="40">
        <v>218.60000000000002</v>
      </c>
      <c r="F159" s="40">
        <v>215.95000000000002</v>
      </c>
      <c r="G159" s="40">
        <v>213.15000000000003</v>
      </c>
      <c r="H159" s="40">
        <v>224.05</v>
      </c>
      <c r="I159" s="40">
        <v>226.85000000000002</v>
      </c>
      <c r="J159" s="40">
        <v>229.5</v>
      </c>
      <c r="K159" s="31">
        <v>224.2</v>
      </c>
      <c r="L159" s="31">
        <v>218.75</v>
      </c>
      <c r="M159" s="31">
        <v>3.7176999999999998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2050.15</v>
      </c>
      <c r="D160" s="40">
        <v>2067.8000000000002</v>
      </c>
      <c r="E160" s="40">
        <v>2025.9000000000005</v>
      </c>
      <c r="F160" s="40">
        <v>2001.6500000000003</v>
      </c>
      <c r="G160" s="40">
        <v>1959.7500000000007</v>
      </c>
      <c r="H160" s="40">
        <v>2092.0500000000002</v>
      </c>
      <c r="I160" s="40">
        <v>2133.9499999999998</v>
      </c>
      <c r="J160" s="40">
        <v>2158.2000000000003</v>
      </c>
      <c r="K160" s="31">
        <v>2109.6999999999998</v>
      </c>
      <c r="L160" s="31">
        <v>2043.55</v>
      </c>
      <c r="M160" s="31">
        <v>0.64483000000000001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285.25</v>
      </c>
      <c r="D161" s="40">
        <v>283.06666666666666</v>
      </c>
      <c r="E161" s="40">
        <v>277.23333333333335</v>
      </c>
      <c r="F161" s="40">
        <v>269.2166666666667</v>
      </c>
      <c r="G161" s="40">
        <v>263.38333333333338</v>
      </c>
      <c r="H161" s="40">
        <v>291.08333333333331</v>
      </c>
      <c r="I161" s="40">
        <v>296.91666666666669</v>
      </c>
      <c r="J161" s="40">
        <v>304.93333333333328</v>
      </c>
      <c r="K161" s="31">
        <v>288.89999999999998</v>
      </c>
      <c r="L161" s="31">
        <v>275.05</v>
      </c>
      <c r="M161" s="31">
        <v>61.964869999999998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50.5</v>
      </c>
      <c r="D162" s="40">
        <v>50.383333333333333</v>
      </c>
      <c r="E162" s="40">
        <v>49.366666666666667</v>
      </c>
      <c r="F162" s="40">
        <v>48.233333333333334</v>
      </c>
      <c r="G162" s="40">
        <v>47.216666666666669</v>
      </c>
      <c r="H162" s="40">
        <v>51.516666666666666</v>
      </c>
      <c r="I162" s="40">
        <v>52.533333333333331</v>
      </c>
      <c r="J162" s="40">
        <v>53.666666666666664</v>
      </c>
      <c r="K162" s="31">
        <v>51.4</v>
      </c>
      <c r="L162" s="31">
        <v>49.25</v>
      </c>
      <c r="M162" s="31">
        <v>26.288630000000001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174.5</v>
      </c>
      <c r="D163" s="40">
        <v>173.01666666666665</v>
      </c>
      <c r="E163" s="40">
        <v>168.73333333333329</v>
      </c>
      <c r="F163" s="40">
        <v>162.96666666666664</v>
      </c>
      <c r="G163" s="40">
        <v>158.68333333333328</v>
      </c>
      <c r="H163" s="40">
        <v>178.7833333333333</v>
      </c>
      <c r="I163" s="40">
        <v>183.06666666666666</v>
      </c>
      <c r="J163" s="40">
        <v>188.83333333333331</v>
      </c>
      <c r="K163" s="31">
        <v>177.3</v>
      </c>
      <c r="L163" s="31">
        <v>167.25</v>
      </c>
      <c r="M163" s="31">
        <v>83.612499999999997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174.45</v>
      </c>
      <c r="D164" s="40">
        <v>175.25</v>
      </c>
      <c r="E164" s="40">
        <v>172.1</v>
      </c>
      <c r="F164" s="40">
        <v>169.75</v>
      </c>
      <c r="G164" s="40">
        <v>166.6</v>
      </c>
      <c r="H164" s="40">
        <v>177.6</v>
      </c>
      <c r="I164" s="40">
        <v>180.74999999999997</v>
      </c>
      <c r="J164" s="40">
        <v>183.1</v>
      </c>
      <c r="K164" s="31">
        <v>178.4</v>
      </c>
      <c r="L164" s="31">
        <v>172.9</v>
      </c>
      <c r="M164" s="31">
        <v>1.8308199999999999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145.6</v>
      </c>
      <c r="D165" s="40">
        <v>146.36666666666667</v>
      </c>
      <c r="E165" s="40">
        <v>144.23333333333335</v>
      </c>
      <c r="F165" s="40">
        <v>142.86666666666667</v>
      </c>
      <c r="G165" s="40">
        <v>140.73333333333335</v>
      </c>
      <c r="H165" s="40">
        <v>147.73333333333335</v>
      </c>
      <c r="I165" s="40">
        <v>149.86666666666667</v>
      </c>
      <c r="J165" s="40">
        <v>151.23333333333335</v>
      </c>
      <c r="K165" s="31">
        <v>148.5</v>
      </c>
      <c r="L165" s="31">
        <v>145</v>
      </c>
      <c r="M165" s="31">
        <v>57.893970000000003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2935.7</v>
      </c>
      <c r="D166" s="40">
        <v>2933.85</v>
      </c>
      <c r="E166" s="40">
        <v>2877.7</v>
      </c>
      <c r="F166" s="40">
        <v>2819.7</v>
      </c>
      <c r="G166" s="40">
        <v>2763.5499999999997</v>
      </c>
      <c r="H166" s="40">
        <v>2991.85</v>
      </c>
      <c r="I166" s="40">
        <v>3048.0000000000005</v>
      </c>
      <c r="J166" s="40">
        <v>3106</v>
      </c>
      <c r="K166" s="31">
        <v>2990</v>
      </c>
      <c r="L166" s="31">
        <v>2875.85</v>
      </c>
      <c r="M166" s="31">
        <v>0.30853999999999998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3533</v>
      </c>
      <c r="D167" s="40">
        <v>3526.3833333333332</v>
      </c>
      <c r="E167" s="40">
        <v>3459.9666666666662</v>
      </c>
      <c r="F167" s="40">
        <v>3386.9333333333329</v>
      </c>
      <c r="G167" s="40">
        <v>3320.516666666666</v>
      </c>
      <c r="H167" s="40">
        <v>3599.4166666666665</v>
      </c>
      <c r="I167" s="40">
        <v>3665.8333333333335</v>
      </c>
      <c r="J167" s="40">
        <v>3738.8666666666668</v>
      </c>
      <c r="K167" s="31">
        <v>3592.8</v>
      </c>
      <c r="L167" s="31">
        <v>3453.35</v>
      </c>
      <c r="M167" s="31">
        <v>0.24736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320.7</v>
      </c>
      <c r="D168" s="40">
        <v>321.78333333333336</v>
      </c>
      <c r="E168" s="40">
        <v>317.56666666666672</v>
      </c>
      <c r="F168" s="40">
        <v>314.43333333333334</v>
      </c>
      <c r="G168" s="40">
        <v>310.2166666666667</v>
      </c>
      <c r="H168" s="40">
        <v>324.91666666666674</v>
      </c>
      <c r="I168" s="40">
        <v>329.13333333333333</v>
      </c>
      <c r="J168" s="40">
        <v>332.26666666666677</v>
      </c>
      <c r="K168" s="31">
        <v>326</v>
      </c>
      <c r="L168" s="31">
        <v>318.64999999999998</v>
      </c>
      <c r="M168" s="31">
        <v>1.26617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144.19999999999999</v>
      </c>
      <c r="D169" s="40">
        <v>144.16666666666666</v>
      </c>
      <c r="E169" s="40">
        <v>143.13333333333333</v>
      </c>
      <c r="F169" s="40">
        <v>142.06666666666666</v>
      </c>
      <c r="G169" s="40">
        <v>141.03333333333333</v>
      </c>
      <c r="H169" s="40">
        <v>145.23333333333332</v>
      </c>
      <c r="I169" s="40">
        <v>146.26666666666668</v>
      </c>
      <c r="J169" s="40">
        <v>147.33333333333331</v>
      </c>
      <c r="K169" s="31">
        <v>145.19999999999999</v>
      </c>
      <c r="L169" s="31">
        <v>143.1</v>
      </c>
      <c r="M169" s="31">
        <v>4.0518000000000001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5624.55</v>
      </c>
      <c r="D170" s="40">
        <v>5646</v>
      </c>
      <c r="E170" s="40">
        <v>5590.55</v>
      </c>
      <c r="F170" s="40">
        <v>5556.55</v>
      </c>
      <c r="G170" s="40">
        <v>5501.1</v>
      </c>
      <c r="H170" s="40">
        <v>5680</v>
      </c>
      <c r="I170" s="40">
        <v>5735.4500000000007</v>
      </c>
      <c r="J170" s="40">
        <v>5769.45</v>
      </c>
      <c r="K170" s="31">
        <v>5701.45</v>
      </c>
      <c r="L170" s="31">
        <v>5612</v>
      </c>
      <c r="M170" s="31">
        <v>3.2969999999999999E-2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3502.4</v>
      </c>
      <c r="D171" s="40">
        <v>3536.6666666666665</v>
      </c>
      <c r="E171" s="40">
        <v>3458.083333333333</v>
      </c>
      <c r="F171" s="40">
        <v>3413.7666666666664</v>
      </c>
      <c r="G171" s="40">
        <v>3335.1833333333329</v>
      </c>
      <c r="H171" s="40">
        <v>3580.9833333333331</v>
      </c>
      <c r="I171" s="40">
        <v>3659.5666666666662</v>
      </c>
      <c r="J171" s="40">
        <v>3703.8833333333332</v>
      </c>
      <c r="K171" s="31">
        <v>3615.25</v>
      </c>
      <c r="L171" s="31">
        <v>3492.35</v>
      </c>
      <c r="M171" s="31">
        <v>1.1598599999999999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1632.6</v>
      </c>
      <c r="D172" s="40">
        <v>1638.5666666666666</v>
      </c>
      <c r="E172" s="40">
        <v>1618.1333333333332</v>
      </c>
      <c r="F172" s="40">
        <v>1603.6666666666665</v>
      </c>
      <c r="G172" s="40">
        <v>1583.2333333333331</v>
      </c>
      <c r="H172" s="40">
        <v>1653.0333333333333</v>
      </c>
      <c r="I172" s="40">
        <v>1673.4666666666667</v>
      </c>
      <c r="J172" s="40">
        <v>1687.9333333333334</v>
      </c>
      <c r="K172" s="31">
        <v>1659</v>
      </c>
      <c r="L172" s="31">
        <v>1624.1</v>
      </c>
      <c r="M172" s="31">
        <v>0.34450999999999998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517.45000000000005</v>
      </c>
      <c r="D173" s="40">
        <v>525.31666666666672</v>
      </c>
      <c r="E173" s="40">
        <v>507.13333333333344</v>
      </c>
      <c r="F173" s="40">
        <v>496.81666666666672</v>
      </c>
      <c r="G173" s="40">
        <v>478.63333333333344</v>
      </c>
      <c r="H173" s="40">
        <v>535.63333333333344</v>
      </c>
      <c r="I173" s="40">
        <v>553.81666666666661</v>
      </c>
      <c r="J173" s="40">
        <v>564.13333333333344</v>
      </c>
      <c r="K173" s="31">
        <v>543.5</v>
      </c>
      <c r="L173" s="31">
        <v>515</v>
      </c>
      <c r="M173" s="31">
        <v>31.618919999999999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4749.45</v>
      </c>
      <c r="D174" s="40">
        <v>4761.5666666666666</v>
      </c>
      <c r="E174" s="40">
        <v>4703.6333333333332</v>
      </c>
      <c r="F174" s="40">
        <v>4657.8166666666666</v>
      </c>
      <c r="G174" s="40">
        <v>4599.8833333333332</v>
      </c>
      <c r="H174" s="40">
        <v>4807.3833333333332</v>
      </c>
      <c r="I174" s="40">
        <v>4865.3166666666657</v>
      </c>
      <c r="J174" s="40">
        <v>4911.1333333333332</v>
      </c>
      <c r="K174" s="31">
        <v>4819.5</v>
      </c>
      <c r="L174" s="31">
        <v>4715.75</v>
      </c>
      <c r="M174" s="31">
        <v>0.19707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40.799999999999997</v>
      </c>
      <c r="D175" s="40">
        <v>41</v>
      </c>
      <c r="E175" s="40">
        <v>40.299999999999997</v>
      </c>
      <c r="F175" s="40">
        <v>39.799999999999997</v>
      </c>
      <c r="G175" s="40">
        <v>39.099999999999994</v>
      </c>
      <c r="H175" s="40">
        <v>41.5</v>
      </c>
      <c r="I175" s="40">
        <v>42.2</v>
      </c>
      <c r="J175" s="40">
        <v>42.7</v>
      </c>
      <c r="K175" s="31">
        <v>41.7</v>
      </c>
      <c r="L175" s="31">
        <v>40.5</v>
      </c>
      <c r="M175" s="31">
        <v>115.2366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442.2</v>
      </c>
      <c r="D176" s="40">
        <v>445.45</v>
      </c>
      <c r="E176" s="40">
        <v>436</v>
      </c>
      <c r="F176" s="40">
        <v>429.8</v>
      </c>
      <c r="G176" s="40">
        <v>420.35</v>
      </c>
      <c r="H176" s="40">
        <v>451.65</v>
      </c>
      <c r="I176" s="40">
        <v>461.09999999999991</v>
      </c>
      <c r="J176" s="40">
        <v>467.29999999999995</v>
      </c>
      <c r="K176" s="31">
        <v>454.9</v>
      </c>
      <c r="L176" s="31">
        <v>439.25</v>
      </c>
      <c r="M176" s="31">
        <v>4.5170399999999997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1254.25</v>
      </c>
      <c r="D177" s="40">
        <v>1261.8333333333333</v>
      </c>
      <c r="E177" s="40">
        <v>1235.5166666666664</v>
      </c>
      <c r="F177" s="40">
        <v>1216.7833333333331</v>
      </c>
      <c r="G177" s="40">
        <v>1190.4666666666662</v>
      </c>
      <c r="H177" s="40">
        <v>1280.5666666666666</v>
      </c>
      <c r="I177" s="40">
        <v>1306.8833333333337</v>
      </c>
      <c r="J177" s="40">
        <v>1325.6166666666668</v>
      </c>
      <c r="K177" s="31">
        <v>1288.1500000000001</v>
      </c>
      <c r="L177" s="31">
        <v>1243.0999999999999</v>
      </c>
      <c r="M177" s="31">
        <v>0.17108000000000001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592.4</v>
      </c>
      <c r="D178" s="40">
        <v>596.80000000000007</v>
      </c>
      <c r="E178" s="40">
        <v>585.60000000000014</v>
      </c>
      <c r="F178" s="40">
        <v>578.80000000000007</v>
      </c>
      <c r="G178" s="40">
        <v>567.60000000000014</v>
      </c>
      <c r="H178" s="40">
        <v>603.60000000000014</v>
      </c>
      <c r="I178" s="40">
        <v>614.80000000000018</v>
      </c>
      <c r="J178" s="40">
        <v>621.60000000000014</v>
      </c>
      <c r="K178" s="31">
        <v>608</v>
      </c>
      <c r="L178" s="31">
        <v>590</v>
      </c>
      <c r="M178" s="31">
        <v>0.85936000000000001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935.15</v>
      </c>
      <c r="D179" s="40">
        <v>934.18333333333339</v>
      </c>
      <c r="E179" s="40">
        <v>924.36666666666679</v>
      </c>
      <c r="F179" s="40">
        <v>913.58333333333337</v>
      </c>
      <c r="G179" s="40">
        <v>903.76666666666677</v>
      </c>
      <c r="H179" s="40">
        <v>944.96666666666681</v>
      </c>
      <c r="I179" s="40">
        <v>954.78333333333342</v>
      </c>
      <c r="J179" s="40">
        <v>965.56666666666683</v>
      </c>
      <c r="K179" s="31">
        <v>944</v>
      </c>
      <c r="L179" s="31">
        <v>923.4</v>
      </c>
      <c r="M179" s="31">
        <v>16.884509999999999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610.9</v>
      </c>
      <c r="D180" s="40">
        <v>611.63333333333333</v>
      </c>
      <c r="E180" s="40">
        <v>604.26666666666665</v>
      </c>
      <c r="F180" s="40">
        <v>597.63333333333333</v>
      </c>
      <c r="G180" s="40">
        <v>590.26666666666665</v>
      </c>
      <c r="H180" s="40">
        <v>618.26666666666665</v>
      </c>
      <c r="I180" s="40">
        <v>625.63333333333321</v>
      </c>
      <c r="J180" s="40">
        <v>632.26666666666665</v>
      </c>
      <c r="K180" s="31">
        <v>619</v>
      </c>
      <c r="L180" s="31">
        <v>605</v>
      </c>
      <c r="M180" s="31">
        <v>1.881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2322.0500000000002</v>
      </c>
      <c r="D181" s="40">
        <v>2324.8666666666668</v>
      </c>
      <c r="E181" s="40">
        <v>2289.7333333333336</v>
      </c>
      <c r="F181" s="40">
        <v>2257.416666666667</v>
      </c>
      <c r="G181" s="40">
        <v>2222.2833333333338</v>
      </c>
      <c r="H181" s="40">
        <v>2357.1833333333334</v>
      </c>
      <c r="I181" s="40">
        <v>2392.3166666666666</v>
      </c>
      <c r="J181" s="40">
        <v>2424.6333333333332</v>
      </c>
      <c r="K181" s="31">
        <v>2360</v>
      </c>
      <c r="L181" s="31">
        <v>2292.5500000000002</v>
      </c>
      <c r="M181" s="31">
        <v>10.980370000000001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105.55</v>
      </c>
      <c r="D182" s="40">
        <v>107.01666666666667</v>
      </c>
      <c r="E182" s="40">
        <v>103.53333333333333</v>
      </c>
      <c r="F182" s="40">
        <v>101.51666666666667</v>
      </c>
      <c r="G182" s="40">
        <v>98.033333333333331</v>
      </c>
      <c r="H182" s="40">
        <v>109.03333333333333</v>
      </c>
      <c r="I182" s="40">
        <v>112.51666666666665</v>
      </c>
      <c r="J182" s="40">
        <v>114.53333333333333</v>
      </c>
      <c r="K182" s="31">
        <v>110.5</v>
      </c>
      <c r="L182" s="31">
        <v>105</v>
      </c>
      <c r="M182" s="31">
        <v>6.7600300000000004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297.8</v>
      </c>
      <c r="D183" s="40">
        <v>300.40000000000003</v>
      </c>
      <c r="E183" s="40">
        <v>293.40000000000009</v>
      </c>
      <c r="F183" s="40">
        <v>289.00000000000006</v>
      </c>
      <c r="G183" s="40">
        <v>282.00000000000011</v>
      </c>
      <c r="H183" s="40">
        <v>304.80000000000007</v>
      </c>
      <c r="I183" s="40">
        <v>311.79999999999995</v>
      </c>
      <c r="J183" s="40">
        <v>316.20000000000005</v>
      </c>
      <c r="K183" s="31">
        <v>307.39999999999998</v>
      </c>
      <c r="L183" s="31">
        <v>296</v>
      </c>
      <c r="M183" s="31">
        <v>25.407360000000001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512.15</v>
      </c>
      <c r="D184" s="40">
        <v>514.35</v>
      </c>
      <c r="E184" s="40">
        <v>508.1</v>
      </c>
      <c r="F184" s="40">
        <v>504.05</v>
      </c>
      <c r="G184" s="40">
        <v>497.8</v>
      </c>
      <c r="H184" s="40">
        <v>518.40000000000009</v>
      </c>
      <c r="I184" s="40">
        <v>524.65000000000009</v>
      </c>
      <c r="J184" s="40">
        <v>528.70000000000005</v>
      </c>
      <c r="K184" s="31">
        <v>520.6</v>
      </c>
      <c r="L184" s="31">
        <v>510.3</v>
      </c>
      <c r="M184" s="31">
        <v>4.50441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1823.15</v>
      </c>
      <c r="D185" s="40">
        <v>1838.3833333333332</v>
      </c>
      <c r="E185" s="40">
        <v>1801.7666666666664</v>
      </c>
      <c r="F185" s="40">
        <v>1780.3833333333332</v>
      </c>
      <c r="G185" s="40">
        <v>1743.7666666666664</v>
      </c>
      <c r="H185" s="40">
        <v>1859.7666666666664</v>
      </c>
      <c r="I185" s="40">
        <v>1896.3833333333332</v>
      </c>
      <c r="J185" s="40">
        <v>1917.7666666666664</v>
      </c>
      <c r="K185" s="31">
        <v>1875</v>
      </c>
      <c r="L185" s="31">
        <v>1817</v>
      </c>
      <c r="M185" s="31">
        <v>5.1693199999999999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147.6</v>
      </c>
      <c r="D186" s="40">
        <v>142.94999999999999</v>
      </c>
      <c r="E186" s="40">
        <v>136.69999999999999</v>
      </c>
      <c r="F186" s="40">
        <v>125.80000000000001</v>
      </c>
      <c r="G186" s="40">
        <v>119.55000000000001</v>
      </c>
      <c r="H186" s="40">
        <v>153.84999999999997</v>
      </c>
      <c r="I186" s="40">
        <v>160.09999999999997</v>
      </c>
      <c r="J186" s="40">
        <v>170.99999999999994</v>
      </c>
      <c r="K186" s="31">
        <v>149.19999999999999</v>
      </c>
      <c r="L186" s="31">
        <v>132.05000000000001</v>
      </c>
      <c r="M186" s="31">
        <v>87.44699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1832.2</v>
      </c>
      <c r="D187" s="40">
        <v>1843.8499999999997</v>
      </c>
      <c r="E187" s="40">
        <v>1812.6999999999994</v>
      </c>
      <c r="F187" s="40">
        <v>1793.1999999999996</v>
      </c>
      <c r="G187" s="40">
        <v>1762.0499999999993</v>
      </c>
      <c r="H187" s="40">
        <v>1863.3499999999995</v>
      </c>
      <c r="I187" s="40">
        <v>1894.4999999999995</v>
      </c>
      <c r="J187" s="40">
        <v>1913.9999999999995</v>
      </c>
      <c r="K187" s="31">
        <v>1875</v>
      </c>
      <c r="L187" s="31">
        <v>1824.35</v>
      </c>
      <c r="M187" s="31">
        <v>1.3272699999999999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124.05</v>
      </c>
      <c r="D188" s="40">
        <v>125.05</v>
      </c>
      <c r="E188" s="40">
        <v>122.5</v>
      </c>
      <c r="F188" s="40">
        <v>120.95</v>
      </c>
      <c r="G188" s="40">
        <v>118.4</v>
      </c>
      <c r="H188" s="40">
        <v>126.6</v>
      </c>
      <c r="I188" s="40">
        <v>129.14999999999998</v>
      </c>
      <c r="J188" s="40">
        <v>130.69999999999999</v>
      </c>
      <c r="K188" s="31">
        <v>127.6</v>
      </c>
      <c r="L188" s="31">
        <v>123.5</v>
      </c>
      <c r="M188" s="31">
        <v>14.46354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316.05</v>
      </c>
      <c r="D189" s="40">
        <v>317.23333333333335</v>
      </c>
      <c r="E189" s="40">
        <v>312.61666666666667</v>
      </c>
      <c r="F189" s="40">
        <v>309.18333333333334</v>
      </c>
      <c r="G189" s="40">
        <v>304.56666666666666</v>
      </c>
      <c r="H189" s="40">
        <v>320.66666666666669</v>
      </c>
      <c r="I189" s="40">
        <v>325.28333333333336</v>
      </c>
      <c r="J189" s="40">
        <v>328.7166666666667</v>
      </c>
      <c r="K189" s="31">
        <v>321.85000000000002</v>
      </c>
      <c r="L189" s="31">
        <v>313.8</v>
      </c>
      <c r="M189" s="31">
        <v>5.4497799999999996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678.95</v>
      </c>
      <c r="D190" s="40">
        <v>684.35</v>
      </c>
      <c r="E190" s="40">
        <v>669.7</v>
      </c>
      <c r="F190" s="40">
        <v>660.45</v>
      </c>
      <c r="G190" s="40">
        <v>645.80000000000007</v>
      </c>
      <c r="H190" s="40">
        <v>693.6</v>
      </c>
      <c r="I190" s="40">
        <v>708.24999999999989</v>
      </c>
      <c r="J190" s="40">
        <v>717.5</v>
      </c>
      <c r="K190" s="31">
        <v>699</v>
      </c>
      <c r="L190" s="31">
        <v>675.1</v>
      </c>
      <c r="M190" s="31">
        <v>2.78579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669.65</v>
      </c>
      <c r="D191" s="40">
        <v>671.55000000000007</v>
      </c>
      <c r="E191" s="40">
        <v>659.10000000000014</v>
      </c>
      <c r="F191" s="40">
        <v>648.55000000000007</v>
      </c>
      <c r="G191" s="40">
        <v>636.10000000000014</v>
      </c>
      <c r="H191" s="40">
        <v>682.10000000000014</v>
      </c>
      <c r="I191" s="40">
        <v>694.55000000000018</v>
      </c>
      <c r="J191" s="40">
        <v>705.10000000000014</v>
      </c>
      <c r="K191" s="31">
        <v>684</v>
      </c>
      <c r="L191" s="31">
        <v>661</v>
      </c>
      <c r="M191" s="31">
        <v>10.89751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1429.4</v>
      </c>
      <c r="D192" s="40">
        <v>1433</v>
      </c>
      <c r="E192" s="40">
        <v>1410</v>
      </c>
      <c r="F192" s="40">
        <v>1390.6</v>
      </c>
      <c r="G192" s="40">
        <v>1367.6</v>
      </c>
      <c r="H192" s="40">
        <v>1452.4</v>
      </c>
      <c r="I192" s="40">
        <v>1475.4</v>
      </c>
      <c r="J192" s="40">
        <v>1494.8000000000002</v>
      </c>
      <c r="K192" s="31">
        <v>1456</v>
      </c>
      <c r="L192" s="31">
        <v>1413.6</v>
      </c>
      <c r="M192" s="31">
        <v>9.8788900000000002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1308.2</v>
      </c>
      <c r="D193" s="40">
        <v>1311.7333333333333</v>
      </c>
      <c r="E193" s="40">
        <v>1296.4666666666667</v>
      </c>
      <c r="F193" s="40">
        <v>1284.7333333333333</v>
      </c>
      <c r="G193" s="40">
        <v>1269.4666666666667</v>
      </c>
      <c r="H193" s="40">
        <v>1323.4666666666667</v>
      </c>
      <c r="I193" s="40">
        <v>1338.7333333333336</v>
      </c>
      <c r="J193" s="40">
        <v>1350.4666666666667</v>
      </c>
      <c r="K193" s="31">
        <v>1327</v>
      </c>
      <c r="L193" s="31">
        <v>1300</v>
      </c>
      <c r="M193" s="31">
        <v>1.07101</v>
      </c>
      <c r="N193" s="1"/>
      <c r="O193" s="1"/>
    </row>
    <row r="194" spans="1:15" ht="12.75" customHeight="1">
      <c r="A194" s="31">
        <v>184</v>
      </c>
      <c r="B194" s="31" t="s">
        <v>859</v>
      </c>
      <c r="C194" s="31">
        <v>21.2</v>
      </c>
      <c r="D194" s="40">
        <v>21.216666666666665</v>
      </c>
      <c r="E194" s="40">
        <v>20.983333333333331</v>
      </c>
      <c r="F194" s="40">
        <v>20.766666666666666</v>
      </c>
      <c r="G194" s="40">
        <v>20.533333333333331</v>
      </c>
      <c r="H194" s="40">
        <v>21.43333333333333</v>
      </c>
      <c r="I194" s="40">
        <v>21.666666666666664</v>
      </c>
      <c r="J194" s="40">
        <v>21.883333333333329</v>
      </c>
      <c r="K194" s="31">
        <v>21.45</v>
      </c>
      <c r="L194" s="31">
        <v>21</v>
      </c>
      <c r="M194" s="31">
        <v>23.66705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1339.2</v>
      </c>
      <c r="D195" s="40">
        <v>1350.2333333333333</v>
      </c>
      <c r="E195" s="40">
        <v>1323.5166666666667</v>
      </c>
      <c r="F195" s="40">
        <v>1307.8333333333333</v>
      </c>
      <c r="G195" s="40">
        <v>1281.1166666666666</v>
      </c>
      <c r="H195" s="40">
        <v>1365.9166666666667</v>
      </c>
      <c r="I195" s="40">
        <v>1392.6333333333334</v>
      </c>
      <c r="J195" s="40">
        <v>1408.3166666666668</v>
      </c>
      <c r="K195" s="31">
        <v>1376.95</v>
      </c>
      <c r="L195" s="31">
        <v>1334.55</v>
      </c>
      <c r="M195" s="31">
        <v>0.24490999999999999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1398.85</v>
      </c>
      <c r="D196" s="40">
        <v>1387.9333333333334</v>
      </c>
      <c r="E196" s="40">
        <v>1370.9166666666667</v>
      </c>
      <c r="F196" s="40">
        <v>1342.9833333333333</v>
      </c>
      <c r="G196" s="40">
        <v>1325.9666666666667</v>
      </c>
      <c r="H196" s="40">
        <v>1415.8666666666668</v>
      </c>
      <c r="I196" s="40">
        <v>1432.8833333333332</v>
      </c>
      <c r="J196" s="40">
        <v>1460.8166666666668</v>
      </c>
      <c r="K196" s="31">
        <v>1404.95</v>
      </c>
      <c r="L196" s="31">
        <v>1360</v>
      </c>
      <c r="M196" s="31">
        <v>9.4478200000000001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1163.4000000000001</v>
      </c>
      <c r="D197" s="40">
        <v>1166.45</v>
      </c>
      <c r="E197" s="40">
        <v>1157.4000000000001</v>
      </c>
      <c r="F197" s="40">
        <v>1151.4000000000001</v>
      </c>
      <c r="G197" s="40">
        <v>1142.3500000000001</v>
      </c>
      <c r="H197" s="40">
        <v>1172.45</v>
      </c>
      <c r="I197" s="40">
        <v>1181.4999999999998</v>
      </c>
      <c r="J197" s="40">
        <v>1187.5</v>
      </c>
      <c r="K197" s="31">
        <v>1175.5</v>
      </c>
      <c r="L197" s="31">
        <v>1160.45</v>
      </c>
      <c r="M197" s="31">
        <v>31.41207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2975.45</v>
      </c>
      <c r="D198" s="40">
        <v>2977.4666666666667</v>
      </c>
      <c r="E198" s="40">
        <v>2955.6833333333334</v>
      </c>
      <c r="F198" s="40">
        <v>2935.9166666666665</v>
      </c>
      <c r="G198" s="40">
        <v>2914.1333333333332</v>
      </c>
      <c r="H198" s="40">
        <v>2997.2333333333336</v>
      </c>
      <c r="I198" s="40">
        <v>3019.0166666666673</v>
      </c>
      <c r="J198" s="40">
        <v>3038.7833333333338</v>
      </c>
      <c r="K198" s="31">
        <v>2999.25</v>
      </c>
      <c r="L198" s="31">
        <v>2957.7</v>
      </c>
      <c r="M198" s="31">
        <v>42.420140000000004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2660.55</v>
      </c>
      <c r="D199" s="40">
        <v>2667.85</v>
      </c>
      <c r="E199" s="40">
        <v>2647.7</v>
      </c>
      <c r="F199" s="40">
        <v>2634.85</v>
      </c>
      <c r="G199" s="40">
        <v>2614.6999999999998</v>
      </c>
      <c r="H199" s="40">
        <v>2680.7</v>
      </c>
      <c r="I199" s="40">
        <v>2700.8500000000004</v>
      </c>
      <c r="J199" s="40">
        <v>2713.7</v>
      </c>
      <c r="K199" s="31">
        <v>2688</v>
      </c>
      <c r="L199" s="31">
        <v>2655</v>
      </c>
      <c r="M199" s="31">
        <v>1.4783200000000001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1548</v>
      </c>
      <c r="D200" s="40">
        <v>1548.9333333333332</v>
      </c>
      <c r="E200" s="40">
        <v>1540.6666666666663</v>
      </c>
      <c r="F200" s="40">
        <v>1533.333333333333</v>
      </c>
      <c r="G200" s="40">
        <v>1525.0666666666662</v>
      </c>
      <c r="H200" s="40">
        <v>1556.2666666666664</v>
      </c>
      <c r="I200" s="40">
        <v>1564.5333333333333</v>
      </c>
      <c r="J200" s="40">
        <v>1571.8666666666666</v>
      </c>
      <c r="K200" s="31">
        <v>1557.2</v>
      </c>
      <c r="L200" s="31">
        <v>1541.6</v>
      </c>
      <c r="M200" s="31">
        <v>41.227029999999999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713.6</v>
      </c>
      <c r="D201" s="40">
        <v>714.75</v>
      </c>
      <c r="E201" s="40">
        <v>710.1</v>
      </c>
      <c r="F201" s="40">
        <v>706.6</v>
      </c>
      <c r="G201" s="40">
        <v>701.95</v>
      </c>
      <c r="H201" s="40">
        <v>718.25</v>
      </c>
      <c r="I201" s="40">
        <v>722.90000000000009</v>
      </c>
      <c r="J201" s="40">
        <v>726.4</v>
      </c>
      <c r="K201" s="31">
        <v>719.4</v>
      </c>
      <c r="L201" s="31">
        <v>711.25</v>
      </c>
      <c r="M201" s="31">
        <v>19.001139999999999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2116.6999999999998</v>
      </c>
      <c r="D202" s="40">
        <v>2127.7333333333331</v>
      </c>
      <c r="E202" s="40">
        <v>2090.4666666666662</v>
      </c>
      <c r="F202" s="40">
        <v>2064.2333333333331</v>
      </c>
      <c r="G202" s="40">
        <v>2026.9666666666662</v>
      </c>
      <c r="H202" s="40">
        <v>2153.9666666666662</v>
      </c>
      <c r="I202" s="40">
        <v>2191.2333333333336</v>
      </c>
      <c r="J202" s="40">
        <v>2217.4666666666662</v>
      </c>
      <c r="K202" s="31">
        <v>2165</v>
      </c>
      <c r="L202" s="31">
        <v>2101.5</v>
      </c>
      <c r="M202" s="31">
        <v>0.65578999999999998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242.6</v>
      </c>
      <c r="D203" s="40">
        <v>243.20000000000002</v>
      </c>
      <c r="E203" s="40">
        <v>240.90000000000003</v>
      </c>
      <c r="F203" s="40">
        <v>239.20000000000002</v>
      </c>
      <c r="G203" s="40">
        <v>236.90000000000003</v>
      </c>
      <c r="H203" s="40">
        <v>244.90000000000003</v>
      </c>
      <c r="I203" s="40">
        <v>247.20000000000005</v>
      </c>
      <c r="J203" s="40">
        <v>248.90000000000003</v>
      </c>
      <c r="K203" s="31">
        <v>245.5</v>
      </c>
      <c r="L203" s="31">
        <v>241.5</v>
      </c>
      <c r="M203" s="31">
        <v>0.66315999999999997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140.30000000000001</v>
      </c>
      <c r="D204" s="40">
        <v>141.76666666666665</v>
      </c>
      <c r="E204" s="40">
        <v>138.18333333333331</v>
      </c>
      <c r="F204" s="40">
        <v>136.06666666666666</v>
      </c>
      <c r="G204" s="40">
        <v>132.48333333333332</v>
      </c>
      <c r="H204" s="40">
        <v>143.8833333333333</v>
      </c>
      <c r="I204" s="40">
        <v>147.46666666666667</v>
      </c>
      <c r="J204" s="40">
        <v>149.58333333333329</v>
      </c>
      <c r="K204" s="31">
        <v>145.35</v>
      </c>
      <c r="L204" s="31">
        <v>139.65</v>
      </c>
      <c r="M204" s="31">
        <v>9.6791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2750.9</v>
      </c>
      <c r="D205" s="40">
        <v>2740.2999999999997</v>
      </c>
      <c r="E205" s="40">
        <v>2711.5999999999995</v>
      </c>
      <c r="F205" s="40">
        <v>2672.2999999999997</v>
      </c>
      <c r="G205" s="40">
        <v>2643.5999999999995</v>
      </c>
      <c r="H205" s="40">
        <v>2779.5999999999995</v>
      </c>
      <c r="I205" s="40">
        <v>2808.2999999999993</v>
      </c>
      <c r="J205" s="40">
        <v>2847.5999999999995</v>
      </c>
      <c r="K205" s="31">
        <v>2769</v>
      </c>
      <c r="L205" s="31">
        <v>2701</v>
      </c>
      <c r="M205" s="31">
        <v>12.469609999999999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74.400000000000006</v>
      </c>
      <c r="D206" s="40">
        <v>74.733333333333334</v>
      </c>
      <c r="E206" s="40">
        <v>73.266666666666666</v>
      </c>
      <c r="F206" s="40">
        <v>72.133333333333326</v>
      </c>
      <c r="G206" s="40">
        <v>70.666666666666657</v>
      </c>
      <c r="H206" s="40">
        <v>75.866666666666674</v>
      </c>
      <c r="I206" s="40">
        <v>77.333333333333343</v>
      </c>
      <c r="J206" s="40">
        <v>78.466666666666683</v>
      </c>
      <c r="K206" s="31">
        <v>76.2</v>
      </c>
      <c r="L206" s="31">
        <v>73.599999999999994</v>
      </c>
      <c r="M206" s="31">
        <v>46.78058</v>
      </c>
      <c r="N206" s="1"/>
      <c r="O206" s="1"/>
    </row>
    <row r="207" spans="1:15" ht="12.75" customHeight="1">
      <c r="A207" s="31">
        <v>197</v>
      </c>
      <c r="B207" s="31" t="s">
        <v>860</v>
      </c>
      <c r="C207" s="31">
        <v>2656.1</v>
      </c>
      <c r="D207" s="40">
        <v>2664.4500000000003</v>
      </c>
      <c r="E207" s="40">
        <v>2607.9000000000005</v>
      </c>
      <c r="F207" s="40">
        <v>2559.7000000000003</v>
      </c>
      <c r="G207" s="40">
        <v>2503.1500000000005</v>
      </c>
      <c r="H207" s="40">
        <v>2712.6500000000005</v>
      </c>
      <c r="I207" s="40">
        <v>2769.2000000000007</v>
      </c>
      <c r="J207" s="40">
        <v>2817.4000000000005</v>
      </c>
      <c r="K207" s="31">
        <v>2721</v>
      </c>
      <c r="L207" s="31">
        <v>2616.25</v>
      </c>
      <c r="M207" s="31">
        <v>0.12948000000000001</v>
      </c>
      <c r="N207" s="1"/>
      <c r="O207" s="1"/>
    </row>
    <row r="208" spans="1:15" ht="12.75" customHeight="1">
      <c r="A208" s="31">
        <v>198</v>
      </c>
      <c r="B208" s="31" t="s">
        <v>841</v>
      </c>
      <c r="C208" s="31">
        <v>508.75</v>
      </c>
      <c r="D208" s="40">
        <v>512.68333333333328</v>
      </c>
      <c r="E208" s="40">
        <v>502.06666666666661</v>
      </c>
      <c r="F208" s="40">
        <v>495.38333333333333</v>
      </c>
      <c r="G208" s="40">
        <v>484.76666666666665</v>
      </c>
      <c r="H208" s="40">
        <v>519.36666666666656</v>
      </c>
      <c r="I208" s="40">
        <v>529.98333333333312</v>
      </c>
      <c r="J208" s="40">
        <v>536.66666666666652</v>
      </c>
      <c r="K208" s="31">
        <v>523.29999999999995</v>
      </c>
      <c r="L208" s="31">
        <v>506</v>
      </c>
      <c r="M208" s="31">
        <v>1.58426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445.6</v>
      </c>
      <c r="D209" s="40">
        <v>449.51666666666665</v>
      </c>
      <c r="E209" s="40">
        <v>439.13333333333333</v>
      </c>
      <c r="F209" s="40">
        <v>432.66666666666669</v>
      </c>
      <c r="G209" s="40">
        <v>422.28333333333336</v>
      </c>
      <c r="H209" s="40">
        <v>455.98333333333329</v>
      </c>
      <c r="I209" s="40">
        <v>466.36666666666662</v>
      </c>
      <c r="J209" s="40">
        <v>472.83333333333326</v>
      </c>
      <c r="K209" s="31">
        <v>459.9</v>
      </c>
      <c r="L209" s="31">
        <v>443.05</v>
      </c>
      <c r="M209" s="31">
        <v>89.375249999999994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125</v>
      </c>
      <c r="D210" s="40">
        <v>124.95</v>
      </c>
      <c r="E210" s="40">
        <v>123.2</v>
      </c>
      <c r="F210" s="40">
        <v>121.4</v>
      </c>
      <c r="G210" s="40">
        <v>119.65</v>
      </c>
      <c r="H210" s="40">
        <v>126.75</v>
      </c>
      <c r="I210" s="40">
        <v>128.5</v>
      </c>
      <c r="J210" s="40">
        <v>130.30000000000001</v>
      </c>
      <c r="K210" s="31">
        <v>126.7</v>
      </c>
      <c r="L210" s="31">
        <v>123.15</v>
      </c>
      <c r="M210" s="31">
        <v>22.337689999999998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337.5</v>
      </c>
      <c r="D211" s="40">
        <v>342.09999999999997</v>
      </c>
      <c r="E211" s="40">
        <v>331.59999999999991</v>
      </c>
      <c r="F211" s="40">
        <v>325.69999999999993</v>
      </c>
      <c r="G211" s="40">
        <v>315.19999999999987</v>
      </c>
      <c r="H211" s="40">
        <v>347.99999999999994</v>
      </c>
      <c r="I211" s="40">
        <v>358.50000000000006</v>
      </c>
      <c r="J211" s="40">
        <v>364.4</v>
      </c>
      <c r="K211" s="31">
        <v>352.6</v>
      </c>
      <c r="L211" s="31">
        <v>336.2</v>
      </c>
      <c r="M211" s="31">
        <v>40.283679999999997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2406.65</v>
      </c>
      <c r="D212" s="40">
        <v>2413.7999999999997</v>
      </c>
      <c r="E212" s="40">
        <v>2392.9499999999994</v>
      </c>
      <c r="F212" s="40">
        <v>2379.2499999999995</v>
      </c>
      <c r="G212" s="40">
        <v>2358.3999999999992</v>
      </c>
      <c r="H212" s="40">
        <v>2427.4999999999995</v>
      </c>
      <c r="I212" s="40">
        <v>2448.35</v>
      </c>
      <c r="J212" s="40">
        <v>2462.0499999999997</v>
      </c>
      <c r="K212" s="31">
        <v>2434.65</v>
      </c>
      <c r="L212" s="31">
        <v>2400.1</v>
      </c>
      <c r="M212" s="31">
        <v>12.45209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329.55</v>
      </c>
      <c r="D213" s="40">
        <v>328.43333333333334</v>
      </c>
      <c r="E213" s="40">
        <v>325.7166666666667</v>
      </c>
      <c r="F213" s="40">
        <v>321.88333333333338</v>
      </c>
      <c r="G213" s="40">
        <v>319.16666666666674</v>
      </c>
      <c r="H213" s="40">
        <v>332.26666666666665</v>
      </c>
      <c r="I213" s="40">
        <v>334.98333333333323</v>
      </c>
      <c r="J213" s="40">
        <v>338.81666666666661</v>
      </c>
      <c r="K213" s="31">
        <v>331.15</v>
      </c>
      <c r="L213" s="31">
        <v>324.60000000000002</v>
      </c>
      <c r="M213" s="31">
        <v>9.0296400000000006</v>
      </c>
      <c r="N213" s="1"/>
      <c r="O213" s="1"/>
    </row>
    <row r="214" spans="1:15" ht="12.75" customHeight="1">
      <c r="A214" s="31">
        <v>204</v>
      </c>
      <c r="B214" s="31" t="s">
        <v>861</v>
      </c>
      <c r="C214" s="31">
        <v>737</v>
      </c>
      <c r="D214" s="40">
        <v>736.05000000000007</v>
      </c>
      <c r="E214" s="40">
        <v>726.20000000000016</v>
      </c>
      <c r="F214" s="40">
        <v>715.40000000000009</v>
      </c>
      <c r="G214" s="40">
        <v>705.55000000000018</v>
      </c>
      <c r="H214" s="40">
        <v>746.85000000000014</v>
      </c>
      <c r="I214" s="40">
        <v>756.7</v>
      </c>
      <c r="J214" s="40">
        <v>767.50000000000011</v>
      </c>
      <c r="K214" s="31">
        <v>745.9</v>
      </c>
      <c r="L214" s="31">
        <v>725.25</v>
      </c>
      <c r="M214" s="31">
        <v>1.65082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41653.65</v>
      </c>
      <c r="D215" s="40">
        <v>41999.533333333333</v>
      </c>
      <c r="E215" s="40">
        <v>41054.116666666669</v>
      </c>
      <c r="F215" s="40">
        <v>40454.583333333336</v>
      </c>
      <c r="G215" s="40">
        <v>39509.166666666672</v>
      </c>
      <c r="H215" s="40">
        <v>42599.066666666666</v>
      </c>
      <c r="I215" s="40">
        <v>43544.483333333337</v>
      </c>
      <c r="J215" s="40">
        <v>44144.016666666663</v>
      </c>
      <c r="K215" s="31">
        <v>42944.95</v>
      </c>
      <c r="L215" s="31">
        <v>41400</v>
      </c>
      <c r="M215" s="31">
        <v>3.9879999999999999E-2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42.15</v>
      </c>
      <c r="D216" s="40">
        <v>42.25</v>
      </c>
      <c r="E216" s="40">
        <v>41.9</v>
      </c>
      <c r="F216" s="40">
        <v>41.65</v>
      </c>
      <c r="G216" s="40">
        <v>41.3</v>
      </c>
      <c r="H216" s="40">
        <v>42.5</v>
      </c>
      <c r="I216" s="40">
        <v>42.849999999999994</v>
      </c>
      <c r="J216" s="40">
        <v>43.1</v>
      </c>
      <c r="K216" s="31">
        <v>42.6</v>
      </c>
      <c r="L216" s="31">
        <v>42</v>
      </c>
      <c r="M216" s="31">
        <v>10.627470000000001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183.55</v>
      </c>
      <c r="D217" s="40">
        <v>185.51666666666665</v>
      </c>
      <c r="E217" s="40">
        <v>180.58333333333331</v>
      </c>
      <c r="F217" s="40">
        <v>177.61666666666667</v>
      </c>
      <c r="G217" s="40">
        <v>172.68333333333334</v>
      </c>
      <c r="H217" s="40">
        <v>188.48333333333329</v>
      </c>
      <c r="I217" s="40">
        <v>193.41666666666663</v>
      </c>
      <c r="J217" s="40">
        <v>196.38333333333327</v>
      </c>
      <c r="K217" s="31">
        <v>190.45</v>
      </c>
      <c r="L217" s="31">
        <v>182.55</v>
      </c>
      <c r="M217" s="31">
        <v>85.022220000000004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222.65</v>
      </c>
      <c r="D218" s="40">
        <v>224.13333333333333</v>
      </c>
      <c r="E218" s="40">
        <v>219.51666666666665</v>
      </c>
      <c r="F218" s="40">
        <v>216.38333333333333</v>
      </c>
      <c r="G218" s="40">
        <v>211.76666666666665</v>
      </c>
      <c r="H218" s="40">
        <v>227.26666666666665</v>
      </c>
      <c r="I218" s="40">
        <v>231.88333333333333</v>
      </c>
      <c r="J218" s="40">
        <v>235.01666666666665</v>
      </c>
      <c r="K218" s="31">
        <v>228.75</v>
      </c>
      <c r="L218" s="31">
        <v>221</v>
      </c>
      <c r="M218" s="31">
        <v>68.78931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764.05</v>
      </c>
      <c r="D219" s="40">
        <v>767.26666666666677</v>
      </c>
      <c r="E219" s="40">
        <v>758.78333333333353</v>
      </c>
      <c r="F219" s="40">
        <v>753.51666666666677</v>
      </c>
      <c r="G219" s="40">
        <v>745.03333333333353</v>
      </c>
      <c r="H219" s="40">
        <v>772.53333333333353</v>
      </c>
      <c r="I219" s="40">
        <v>781.01666666666688</v>
      </c>
      <c r="J219" s="40">
        <v>786.28333333333353</v>
      </c>
      <c r="K219" s="31">
        <v>775.75</v>
      </c>
      <c r="L219" s="31">
        <v>762</v>
      </c>
      <c r="M219" s="31">
        <v>127.85836999999999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1520</v>
      </c>
      <c r="D220" s="40">
        <v>1527.8333333333333</v>
      </c>
      <c r="E220" s="40">
        <v>1507.4166666666665</v>
      </c>
      <c r="F220" s="40">
        <v>1494.8333333333333</v>
      </c>
      <c r="G220" s="40">
        <v>1474.4166666666665</v>
      </c>
      <c r="H220" s="40">
        <v>1540.4166666666665</v>
      </c>
      <c r="I220" s="40">
        <v>1560.833333333333</v>
      </c>
      <c r="J220" s="40">
        <v>1573.4166666666665</v>
      </c>
      <c r="K220" s="31">
        <v>1548.25</v>
      </c>
      <c r="L220" s="31">
        <v>1515.25</v>
      </c>
      <c r="M220" s="31">
        <v>2.6507700000000001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653.35</v>
      </c>
      <c r="D221" s="40">
        <v>656.18333333333339</v>
      </c>
      <c r="E221" s="40">
        <v>647.56666666666683</v>
      </c>
      <c r="F221" s="40">
        <v>641.78333333333342</v>
      </c>
      <c r="G221" s="40">
        <v>633.16666666666686</v>
      </c>
      <c r="H221" s="40">
        <v>661.96666666666681</v>
      </c>
      <c r="I221" s="40">
        <v>670.58333333333337</v>
      </c>
      <c r="J221" s="40">
        <v>676.36666666666679</v>
      </c>
      <c r="K221" s="31">
        <v>664.8</v>
      </c>
      <c r="L221" s="31">
        <v>650.4</v>
      </c>
      <c r="M221" s="31">
        <v>8.3104200000000006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259.64999999999998</v>
      </c>
      <c r="D222" s="40">
        <v>261.39999999999998</v>
      </c>
      <c r="E222" s="40">
        <v>256.59999999999997</v>
      </c>
      <c r="F222" s="40">
        <v>253.55</v>
      </c>
      <c r="G222" s="40">
        <v>248.75</v>
      </c>
      <c r="H222" s="40">
        <v>264.44999999999993</v>
      </c>
      <c r="I222" s="40">
        <v>269.24999999999989</v>
      </c>
      <c r="J222" s="40">
        <v>272.2999999999999</v>
      </c>
      <c r="K222" s="31">
        <v>266.2</v>
      </c>
      <c r="L222" s="31">
        <v>258.35000000000002</v>
      </c>
      <c r="M222" s="31">
        <v>1.89218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52.55</v>
      </c>
      <c r="D223" s="40">
        <v>52.716666666666669</v>
      </c>
      <c r="E223" s="40">
        <v>51.833333333333336</v>
      </c>
      <c r="F223" s="40">
        <v>51.116666666666667</v>
      </c>
      <c r="G223" s="40">
        <v>50.233333333333334</v>
      </c>
      <c r="H223" s="40">
        <v>53.433333333333337</v>
      </c>
      <c r="I223" s="40">
        <v>54.316666666666663</v>
      </c>
      <c r="J223" s="40">
        <v>55.033333333333339</v>
      </c>
      <c r="K223" s="31">
        <v>53.6</v>
      </c>
      <c r="L223" s="31">
        <v>52</v>
      </c>
      <c r="M223" s="31">
        <v>64.217950000000002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</v>
      </c>
      <c r="D224" s="40">
        <v>10.066666666666668</v>
      </c>
      <c r="E224" s="40">
        <v>9.8333333333333357</v>
      </c>
      <c r="F224" s="40">
        <v>9.6666666666666679</v>
      </c>
      <c r="G224" s="40">
        <v>9.4333333333333353</v>
      </c>
      <c r="H224" s="40">
        <v>10.233333333333336</v>
      </c>
      <c r="I224" s="40">
        <v>10.466666666666667</v>
      </c>
      <c r="J224" s="40">
        <v>10.633333333333336</v>
      </c>
      <c r="K224" s="31">
        <v>10.3</v>
      </c>
      <c r="L224" s="31">
        <v>9.9</v>
      </c>
      <c r="M224" s="31">
        <v>1292.14157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60.95</v>
      </c>
      <c r="D225" s="40">
        <v>60.866666666666674</v>
      </c>
      <c r="E225" s="40">
        <v>59.883333333333347</v>
      </c>
      <c r="F225" s="40">
        <v>58.81666666666667</v>
      </c>
      <c r="G225" s="40">
        <v>57.833333333333343</v>
      </c>
      <c r="H225" s="40">
        <v>61.933333333333351</v>
      </c>
      <c r="I225" s="40">
        <v>62.916666666666671</v>
      </c>
      <c r="J225" s="40">
        <v>63.983333333333356</v>
      </c>
      <c r="K225" s="31">
        <v>61.85</v>
      </c>
      <c r="L225" s="31">
        <v>59.8</v>
      </c>
      <c r="M225" s="31">
        <v>111.83498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50.25</v>
      </c>
      <c r="D226" s="40">
        <v>50.566666666666663</v>
      </c>
      <c r="E226" s="40">
        <v>49.783333333333324</v>
      </c>
      <c r="F226" s="40">
        <v>49.316666666666663</v>
      </c>
      <c r="G226" s="40">
        <v>48.533333333333324</v>
      </c>
      <c r="H226" s="40">
        <v>51.033333333333324</v>
      </c>
      <c r="I226" s="40">
        <v>51.816666666666656</v>
      </c>
      <c r="J226" s="40">
        <v>52.283333333333324</v>
      </c>
      <c r="K226" s="31">
        <v>51.35</v>
      </c>
      <c r="L226" s="31">
        <v>50.1</v>
      </c>
      <c r="M226" s="31">
        <v>185.90174999999999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809.4</v>
      </c>
      <c r="D227" s="40">
        <v>812.23333333333323</v>
      </c>
      <c r="E227" s="40">
        <v>802.16666666666652</v>
      </c>
      <c r="F227" s="40">
        <v>794.93333333333328</v>
      </c>
      <c r="G227" s="40">
        <v>784.86666666666656</v>
      </c>
      <c r="H227" s="40">
        <v>819.46666666666647</v>
      </c>
      <c r="I227" s="40">
        <v>829.5333333333333</v>
      </c>
      <c r="J227" s="40">
        <v>836.76666666666642</v>
      </c>
      <c r="K227" s="31">
        <v>822.3</v>
      </c>
      <c r="L227" s="31">
        <v>805</v>
      </c>
      <c r="M227" s="31">
        <v>45.251820000000002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1270.0999999999999</v>
      </c>
      <c r="D228" s="40">
        <v>1268.8666666666666</v>
      </c>
      <c r="E228" s="40">
        <v>1252.4833333333331</v>
      </c>
      <c r="F228" s="40">
        <v>1234.8666666666666</v>
      </c>
      <c r="G228" s="40">
        <v>1218.4833333333331</v>
      </c>
      <c r="H228" s="40">
        <v>1286.4833333333331</v>
      </c>
      <c r="I228" s="40">
        <v>1302.8666666666668</v>
      </c>
      <c r="J228" s="40">
        <v>1320.4833333333331</v>
      </c>
      <c r="K228" s="31">
        <v>1285.25</v>
      </c>
      <c r="L228" s="31">
        <v>1251.25</v>
      </c>
      <c r="M228" s="31">
        <v>0.17208999999999999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502.15</v>
      </c>
      <c r="D229" s="40">
        <v>503.41666666666669</v>
      </c>
      <c r="E229" s="40">
        <v>498.73333333333335</v>
      </c>
      <c r="F229" s="40">
        <v>495.31666666666666</v>
      </c>
      <c r="G229" s="40">
        <v>490.63333333333333</v>
      </c>
      <c r="H229" s="40">
        <v>506.83333333333337</v>
      </c>
      <c r="I229" s="40">
        <v>511.51666666666665</v>
      </c>
      <c r="J229" s="40">
        <v>514.93333333333339</v>
      </c>
      <c r="K229" s="31">
        <v>508.1</v>
      </c>
      <c r="L229" s="31">
        <v>500</v>
      </c>
      <c r="M229" s="31">
        <v>17.65634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335.6</v>
      </c>
      <c r="D230" s="40">
        <v>338.75</v>
      </c>
      <c r="E230" s="40">
        <v>329.85</v>
      </c>
      <c r="F230" s="40">
        <v>324.10000000000002</v>
      </c>
      <c r="G230" s="40">
        <v>315.20000000000005</v>
      </c>
      <c r="H230" s="40">
        <v>344.5</v>
      </c>
      <c r="I230" s="40">
        <v>353.4</v>
      </c>
      <c r="J230" s="40">
        <v>359.15</v>
      </c>
      <c r="K230" s="31">
        <v>347.65</v>
      </c>
      <c r="L230" s="31">
        <v>333</v>
      </c>
      <c r="M230" s="31">
        <v>3.9622299999999999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1581.4</v>
      </c>
      <c r="D231" s="40">
        <v>1586.4666666666665</v>
      </c>
      <c r="E231" s="40">
        <v>1564.9333333333329</v>
      </c>
      <c r="F231" s="40">
        <v>1548.4666666666665</v>
      </c>
      <c r="G231" s="40">
        <v>1526.9333333333329</v>
      </c>
      <c r="H231" s="40">
        <v>1602.9333333333329</v>
      </c>
      <c r="I231" s="40">
        <v>1624.4666666666662</v>
      </c>
      <c r="J231" s="40">
        <v>1640.9333333333329</v>
      </c>
      <c r="K231" s="31">
        <v>1608</v>
      </c>
      <c r="L231" s="31">
        <v>1570</v>
      </c>
      <c r="M231" s="31">
        <v>0.17810000000000001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216.9</v>
      </c>
      <c r="D232" s="40">
        <v>219.11666666666667</v>
      </c>
      <c r="E232" s="40">
        <v>214.03333333333336</v>
      </c>
      <c r="F232" s="40">
        <v>211.16666666666669</v>
      </c>
      <c r="G232" s="40">
        <v>206.08333333333337</v>
      </c>
      <c r="H232" s="40">
        <v>221.98333333333335</v>
      </c>
      <c r="I232" s="40">
        <v>227.06666666666666</v>
      </c>
      <c r="J232" s="40">
        <v>229.93333333333334</v>
      </c>
      <c r="K232" s="31">
        <v>224.2</v>
      </c>
      <c r="L232" s="31">
        <v>216.25</v>
      </c>
      <c r="M232" s="31">
        <v>110.19325000000001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202.45</v>
      </c>
      <c r="D233" s="40">
        <v>203.88333333333333</v>
      </c>
      <c r="E233" s="40">
        <v>199.41666666666666</v>
      </c>
      <c r="F233" s="40">
        <v>196.38333333333333</v>
      </c>
      <c r="G233" s="40">
        <v>191.91666666666666</v>
      </c>
      <c r="H233" s="40">
        <v>206.91666666666666</v>
      </c>
      <c r="I233" s="40">
        <v>211.38333333333335</v>
      </c>
      <c r="J233" s="40">
        <v>214.41666666666666</v>
      </c>
      <c r="K233" s="31">
        <v>208.35</v>
      </c>
      <c r="L233" s="31">
        <v>200.85</v>
      </c>
      <c r="M233" s="31">
        <v>24.401199999999999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7763.3</v>
      </c>
      <c r="D234" s="40">
        <v>7747.583333333333</v>
      </c>
      <c r="E234" s="40">
        <v>7620.7166666666662</v>
      </c>
      <c r="F234" s="40">
        <v>7478.1333333333332</v>
      </c>
      <c r="G234" s="40">
        <v>7351.2666666666664</v>
      </c>
      <c r="H234" s="40">
        <v>7890.1666666666661</v>
      </c>
      <c r="I234" s="40">
        <v>8017.0333333333328</v>
      </c>
      <c r="J234" s="40">
        <v>8159.6166666666659</v>
      </c>
      <c r="K234" s="31">
        <v>7874.45</v>
      </c>
      <c r="L234" s="31">
        <v>7605</v>
      </c>
      <c r="M234" s="31">
        <v>2.54312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164.05</v>
      </c>
      <c r="D235" s="40">
        <v>165.13333333333333</v>
      </c>
      <c r="E235" s="40">
        <v>161.81666666666666</v>
      </c>
      <c r="F235" s="40">
        <v>159.58333333333334</v>
      </c>
      <c r="G235" s="40">
        <v>156.26666666666668</v>
      </c>
      <c r="H235" s="40">
        <v>167.36666666666665</v>
      </c>
      <c r="I235" s="40">
        <v>170.68333333333331</v>
      </c>
      <c r="J235" s="40">
        <v>172.91666666666663</v>
      </c>
      <c r="K235" s="31">
        <v>168.45</v>
      </c>
      <c r="L235" s="31">
        <v>162.9</v>
      </c>
      <c r="M235" s="31">
        <v>21.247330000000002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2364.4</v>
      </c>
      <c r="D236" s="40">
        <v>2356.5833333333335</v>
      </c>
      <c r="E236" s="40">
        <v>2333.166666666667</v>
      </c>
      <c r="F236" s="40">
        <v>2301.9333333333334</v>
      </c>
      <c r="G236" s="40">
        <v>2278.5166666666669</v>
      </c>
      <c r="H236" s="40">
        <v>2387.8166666666671</v>
      </c>
      <c r="I236" s="40">
        <v>2411.233333333334</v>
      </c>
      <c r="J236" s="40">
        <v>2442.4666666666672</v>
      </c>
      <c r="K236" s="31">
        <v>2380</v>
      </c>
      <c r="L236" s="31">
        <v>2325.35</v>
      </c>
      <c r="M236" s="31">
        <v>8.3073700000000006</v>
      </c>
      <c r="N236" s="1"/>
      <c r="O236" s="1"/>
    </row>
    <row r="237" spans="1:15" ht="12.75" customHeight="1">
      <c r="A237" s="31">
        <v>227</v>
      </c>
      <c r="B237" s="31" t="s">
        <v>862</v>
      </c>
      <c r="C237" s="31">
        <v>2316.9499999999998</v>
      </c>
      <c r="D237" s="40">
        <v>2307.7166666666667</v>
      </c>
      <c r="E237" s="40">
        <v>2285.4333333333334</v>
      </c>
      <c r="F237" s="40">
        <v>2253.9166666666665</v>
      </c>
      <c r="G237" s="40">
        <v>2231.6333333333332</v>
      </c>
      <c r="H237" s="40">
        <v>2339.2333333333336</v>
      </c>
      <c r="I237" s="40">
        <v>2361.5166666666673</v>
      </c>
      <c r="J237" s="40">
        <v>2393.0333333333338</v>
      </c>
      <c r="K237" s="31">
        <v>2330</v>
      </c>
      <c r="L237" s="31">
        <v>2276.1999999999998</v>
      </c>
      <c r="M237" s="31">
        <v>0.44040000000000001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415.6</v>
      </c>
      <c r="D238" s="40">
        <v>419.0333333333333</v>
      </c>
      <c r="E238" s="40">
        <v>410.71666666666658</v>
      </c>
      <c r="F238" s="40">
        <v>405.83333333333326</v>
      </c>
      <c r="G238" s="40">
        <v>397.51666666666654</v>
      </c>
      <c r="H238" s="40">
        <v>423.91666666666663</v>
      </c>
      <c r="I238" s="40">
        <v>432.23333333333335</v>
      </c>
      <c r="J238" s="40">
        <v>437.11666666666667</v>
      </c>
      <c r="K238" s="31">
        <v>427.35</v>
      </c>
      <c r="L238" s="31">
        <v>414.15</v>
      </c>
      <c r="M238" s="31">
        <v>0.83557000000000003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1020.9</v>
      </c>
      <c r="D239" s="40">
        <v>1028.3833333333334</v>
      </c>
      <c r="E239" s="40">
        <v>1010.7666666666669</v>
      </c>
      <c r="F239" s="40">
        <v>1000.6333333333334</v>
      </c>
      <c r="G239" s="40">
        <v>983.01666666666688</v>
      </c>
      <c r="H239" s="40">
        <v>1038.5166666666669</v>
      </c>
      <c r="I239" s="40">
        <v>1056.1333333333332</v>
      </c>
      <c r="J239" s="40">
        <v>1066.2666666666669</v>
      </c>
      <c r="K239" s="31">
        <v>1046</v>
      </c>
      <c r="L239" s="31">
        <v>1018.25</v>
      </c>
      <c r="M239" s="31">
        <v>26.858260000000001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296.10000000000002</v>
      </c>
      <c r="D240" s="40">
        <v>294.78333333333336</v>
      </c>
      <c r="E240" s="40">
        <v>291.31666666666672</v>
      </c>
      <c r="F240" s="40">
        <v>286.53333333333336</v>
      </c>
      <c r="G240" s="40">
        <v>283.06666666666672</v>
      </c>
      <c r="H240" s="40">
        <v>299.56666666666672</v>
      </c>
      <c r="I240" s="40">
        <v>303.0333333333333</v>
      </c>
      <c r="J240" s="40">
        <v>307.81666666666672</v>
      </c>
      <c r="K240" s="31">
        <v>298.25</v>
      </c>
      <c r="L240" s="31">
        <v>290</v>
      </c>
      <c r="M240" s="31">
        <v>26.243010000000002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44.25</v>
      </c>
      <c r="D241" s="40">
        <v>44.233333333333327</v>
      </c>
      <c r="E241" s="40">
        <v>43.866666666666653</v>
      </c>
      <c r="F241" s="40">
        <v>43.483333333333327</v>
      </c>
      <c r="G241" s="40">
        <v>43.116666666666653</v>
      </c>
      <c r="H241" s="40">
        <v>44.616666666666653</v>
      </c>
      <c r="I241" s="40">
        <v>44.983333333333327</v>
      </c>
      <c r="J241" s="40">
        <v>45.366666666666653</v>
      </c>
      <c r="K241" s="31">
        <v>44.6</v>
      </c>
      <c r="L241" s="31">
        <v>43.85</v>
      </c>
      <c r="M241" s="31">
        <v>18.423439999999999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1792.3</v>
      </c>
      <c r="D242" s="40">
        <v>1792.75</v>
      </c>
      <c r="E242" s="40">
        <v>1776.55</v>
      </c>
      <c r="F242" s="40">
        <v>1760.8</v>
      </c>
      <c r="G242" s="40">
        <v>1744.6</v>
      </c>
      <c r="H242" s="40">
        <v>1808.5</v>
      </c>
      <c r="I242" s="40">
        <v>1824.6999999999998</v>
      </c>
      <c r="J242" s="40">
        <v>1840.45</v>
      </c>
      <c r="K242" s="31">
        <v>1808.95</v>
      </c>
      <c r="L242" s="31">
        <v>1777</v>
      </c>
      <c r="M242" s="31">
        <v>60.342329999999997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1310</v>
      </c>
      <c r="D243" s="40">
        <v>1272.45</v>
      </c>
      <c r="E243" s="40">
        <v>1218.9000000000001</v>
      </c>
      <c r="F243" s="40">
        <v>1127.8</v>
      </c>
      <c r="G243" s="40">
        <v>1074.25</v>
      </c>
      <c r="H243" s="40">
        <v>1363.5500000000002</v>
      </c>
      <c r="I243" s="40">
        <v>1417.1</v>
      </c>
      <c r="J243" s="40">
        <v>1508.2000000000003</v>
      </c>
      <c r="K243" s="31">
        <v>1326</v>
      </c>
      <c r="L243" s="31">
        <v>1181.3499999999999</v>
      </c>
      <c r="M243" s="31">
        <v>3.0415399999999999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425.95</v>
      </c>
      <c r="D244" s="40">
        <v>427.0333333333333</v>
      </c>
      <c r="E244" s="40">
        <v>422.06666666666661</v>
      </c>
      <c r="F244" s="40">
        <v>418.18333333333328</v>
      </c>
      <c r="G244" s="40">
        <v>413.21666666666658</v>
      </c>
      <c r="H244" s="40">
        <v>430.91666666666663</v>
      </c>
      <c r="I244" s="40">
        <v>435.88333333333333</v>
      </c>
      <c r="J244" s="40">
        <v>439.76666666666665</v>
      </c>
      <c r="K244" s="31">
        <v>432</v>
      </c>
      <c r="L244" s="31">
        <v>423.15</v>
      </c>
      <c r="M244" s="31">
        <v>2.03735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696</v>
      </c>
      <c r="D245" s="40">
        <v>700.69999999999993</v>
      </c>
      <c r="E245" s="40">
        <v>685.39999999999986</v>
      </c>
      <c r="F245" s="40">
        <v>674.8</v>
      </c>
      <c r="G245" s="40">
        <v>659.49999999999989</v>
      </c>
      <c r="H245" s="40">
        <v>711.29999999999984</v>
      </c>
      <c r="I245" s="40">
        <v>726.5999999999998</v>
      </c>
      <c r="J245" s="40">
        <v>737.19999999999982</v>
      </c>
      <c r="K245" s="31">
        <v>716</v>
      </c>
      <c r="L245" s="31">
        <v>690.1</v>
      </c>
      <c r="M245" s="31">
        <v>2.6080399999999999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20.95</v>
      </c>
      <c r="D246" s="40">
        <v>21.016666666666666</v>
      </c>
      <c r="E246" s="40">
        <v>20.833333333333332</v>
      </c>
      <c r="F246" s="40">
        <v>20.716666666666665</v>
      </c>
      <c r="G246" s="40">
        <v>20.533333333333331</v>
      </c>
      <c r="H246" s="40">
        <v>21.133333333333333</v>
      </c>
      <c r="I246" s="40">
        <v>21.31666666666667</v>
      </c>
      <c r="J246" s="40">
        <v>21.433333333333334</v>
      </c>
      <c r="K246" s="31">
        <v>21.2</v>
      </c>
      <c r="L246" s="31">
        <v>20.9</v>
      </c>
      <c r="M246" s="31">
        <v>14.16695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131</v>
      </c>
      <c r="D247" s="40">
        <v>131.71666666666667</v>
      </c>
      <c r="E247" s="40">
        <v>129.93333333333334</v>
      </c>
      <c r="F247" s="40">
        <v>128.86666666666667</v>
      </c>
      <c r="G247" s="40">
        <v>127.08333333333334</v>
      </c>
      <c r="H247" s="40">
        <v>132.78333333333333</v>
      </c>
      <c r="I247" s="40">
        <v>134.56666666666669</v>
      </c>
      <c r="J247" s="40">
        <v>135.63333333333333</v>
      </c>
      <c r="K247" s="31">
        <v>133.5</v>
      </c>
      <c r="L247" s="31">
        <v>130.65</v>
      </c>
      <c r="M247" s="31">
        <v>64.92595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495.3</v>
      </c>
      <c r="D248" s="40">
        <v>499.76666666666665</v>
      </c>
      <c r="E248" s="40">
        <v>485.5333333333333</v>
      </c>
      <c r="F248" s="40">
        <v>475.76666666666665</v>
      </c>
      <c r="G248" s="40">
        <v>461.5333333333333</v>
      </c>
      <c r="H248" s="40">
        <v>509.5333333333333</v>
      </c>
      <c r="I248" s="40">
        <v>523.76666666666665</v>
      </c>
      <c r="J248" s="40">
        <v>533.5333333333333</v>
      </c>
      <c r="K248" s="31">
        <v>514</v>
      </c>
      <c r="L248" s="31">
        <v>490</v>
      </c>
      <c r="M248" s="31">
        <v>3.4135399999999998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2153.35</v>
      </c>
      <c r="D249" s="40">
        <v>2158.1333333333337</v>
      </c>
      <c r="E249" s="40">
        <v>2116.2666666666673</v>
      </c>
      <c r="F249" s="40">
        <v>2079.1833333333338</v>
      </c>
      <c r="G249" s="40">
        <v>2037.3166666666675</v>
      </c>
      <c r="H249" s="40">
        <v>2195.2166666666672</v>
      </c>
      <c r="I249" s="40">
        <v>2237.083333333333</v>
      </c>
      <c r="J249" s="40">
        <v>2274.166666666667</v>
      </c>
      <c r="K249" s="31">
        <v>2200</v>
      </c>
      <c r="L249" s="31">
        <v>2121.0500000000002</v>
      </c>
      <c r="M249" s="31">
        <v>8.4051100000000005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218.9</v>
      </c>
      <c r="D250" s="40">
        <v>220.96666666666667</v>
      </c>
      <c r="E250" s="40">
        <v>215.53333333333333</v>
      </c>
      <c r="F250" s="40">
        <v>212.16666666666666</v>
      </c>
      <c r="G250" s="40">
        <v>206.73333333333332</v>
      </c>
      <c r="H250" s="40">
        <v>224.33333333333334</v>
      </c>
      <c r="I250" s="40">
        <v>229.76666666666668</v>
      </c>
      <c r="J250" s="40">
        <v>233.13333333333335</v>
      </c>
      <c r="K250" s="31">
        <v>226.4</v>
      </c>
      <c r="L250" s="31">
        <v>217.6</v>
      </c>
      <c r="M250" s="31">
        <v>13.526400000000001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47.65</v>
      </c>
      <c r="D251" s="40">
        <v>47.783333333333331</v>
      </c>
      <c r="E251" s="40">
        <v>46.966666666666661</v>
      </c>
      <c r="F251" s="40">
        <v>46.283333333333331</v>
      </c>
      <c r="G251" s="40">
        <v>45.466666666666661</v>
      </c>
      <c r="H251" s="40">
        <v>48.466666666666661</v>
      </c>
      <c r="I251" s="40">
        <v>49.283333333333324</v>
      </c>
      <c r="J251" s="40">
        <v>49.966666666666661</v>
      </c>
      <c r="K251" s="31">
        <v>48.6</v>
      </c>
      <c r="L251" s="31">
        <v>47.1</v>
      </c>
      <c r="M251" s="31">
        <v>13.50544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921.05</v>
      </c>
      <c r="D252" s="40">
        <v>920.4666666666667</v>
      </c>
      <c r="E252" s="40">
        <v>911.93333333333339</v>
      </c>
      <c r="F252" s="40">
        <v>902.81666666666672</v>
      </c>
      <c r="G252" s="40">
        <v>894.28333333333342</v>
      </c>
      <c r="H252" s="40">
        <v>929.58333333333337</v>
      </c>
      <c r="I252" s="40">
        <v>938.11666666666667</v>
      </c>
      <c r="J252" s="40">
        <v>947.23333333333335</v>
      </c>
      <c r="K252" s="31">
        <v>929</v>
      </c>
      <c r="L252" s="31">
        <v>911.35</v>
      </c>
      <c r="M252" s="31">
        <v>92.989440000000002</v>
      </c>
      <c r="N252" s="1"/>
      <c r="O252" s="1"/>
    </row>
    <row r="253" spans="1:15" ht="12.75" customHeight="1">
      <c r="A253" s="31">
        <v>243</v>
      </c>
      <c r="B253" s="31" t="s">
        <v>855</v>
      </c>
      <c r="C253" s="31">
        <v>24.25</v>
      </c>
      <c r="D253" s="40">
        <v>24.283333333333331</v>
      </c>
      <c r="E253" s="40">
        <v>24.166666666666664</v>
      </c>
      <c r="F253" s="40">
        <v>24.083333333333332</v>
      </c>
      <c r="G253" s="40">
        <v>23.966666666666665</v>
      </c>
      <c r="H253" s="40">
        <v>24.366666666666664</v>
      </c>
      <c r="I253" s="40">
        <v>24.483333333333331</v>
      </c>
      <c r="J253" s="40">
        <v>24.566666666666663</v>
      </c>
      <c r="K253" s="31">
        <v>24.4</v>
      </c>
      <c r="L253" s="31">
        <v>24.2</v>
      </c>
      <c r="M253" s="31">
        <v>44.933169999999997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794.65</v>
      </c>
      <c r="D254" s="40">
        <v>792.83333333333337</v>
      </c>
      <c r="E254" s="40">
        <v>786.81666666666672</v>
      </c>
      <c r="F254" s="40">
        <v>778.98333333333335</v>
      </c>
      <c r="G254" s="40">
        <v>772.9666666666667</v>
      </c>
      <c r="H254" s="40">
        <v>800.66666666666674</v>
      </c>
      <c r="I254" s="40">
        <v>806.68333333333339</v>
      </c>
      <c r="J254" s="40">
        <v>814.51666666666677</v>
      </c>
      <c r="K254" s="31">
        <v>798.85</v>
      </c>
      <c r="L254" s="31">
        <v>785</v>
      </c>
      <c r="M254" s="31">
        <v>4.5024300000000004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235.45</v>
      </c>
      <c r="D255" s="40">
        <v>236.70000000000002</v>
      </c>
      <c r="E255" s="40">
        <v>233.75000000000003</v>
      </c>
      <c r="F255" s="40">
        <v>232.05</v>
      </c>
      <c r="G255" s="40">
        <v>229.10000000000002</v>
      </c>
      <c r="H255" s="40">
        <v>238.40000000000003</v>
      </c>
      <c r="I255" s="40">
        <v>241.35000000000002</v>
      </c>
      <c r="J255" s="40">
        <v>243.05000000000004</v>
      </c>
      <c r="K255" s="31">
        <v>239.65</v>
      </c>
      <c r="L255" s="31">
        <v>235</v>
      </c>
      <c r="M255" s="31">
        <v>146.75969000000001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116.75</v>
      </c>
      <c r="D256" s="40">
        <v>116.64999999999999</v>
      </c>
      <c r="E256" s="40">
        <v>115.29999999999998</v>
      </c>
      <c r="F256" s="40">
        <v>113.85</v>
      </c>
      <c r="G256" s="40">
        <v>112.49999999999999</v>
      </c>
      <c r="H256" s="40">
        <v>118.09999999999998</v>
      </c>
      <c r="I256" s="40">
        <v>119.44999999999997</v>
      </c>
      <c r="J256" s="40">
        <v>120.89999999999998</v>
      </c>
      <c r="K256" s="31">
        <v>118</v>
      </c>
      <c r="L256" s="31">
        <v>115.2</v>
      </c>
      <c r="M256" s="31">
        <v>1.70458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107.4</v>
      </c>
      <c r="D257" s="40">
        <v>108.28333333333335</v>
      </c>
      <c r="E257" s="40">
        <v>103.81666666666669</v>
      </c>
      <c r="F257" s="40">
        <v>100.23333333333335</v>
      </c>
      <c r="G257" s="40">
        <v>95.766666666666694</v>
      </c>
      <c r="H257" s="40">
        <v>111.86666666666669</v>
      </c>
      <c r="I257" s="40">
        <v>116.33333333333336</v>
      </c>
      <c r="J257" s="40">
        <v>119.91666666666669</v>
      </c>
      <c r="K257" s="31">
        <v>112.75</v>
      </c>
      <c r="L257" s="31">
        <v>104.7</v>
      </c>
      <c r="M257" s="31">
        <v>31.097149999999999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1680.9</v>
      </c>
      <c r="D258" s="40">
        <v>1672.9666666666665</v>
      </c>
      <c r="E258" s="40">
        <v>1657.9333333333329</v>
      </c>
      <c r="F258" s="40">
        <v>1634.9666666666665</v>
      </c>
      <c r="G258" s="40">
        <v>1619.9333333333329</v>
      </c>
      <c r="H258" s="40">
        <v>1695.9333333333329</v>
      </c>
      <c r="I258" s="40">
        <v>1710.9666666666662</v>
      </c>
      <c r="J258" s="40">
        <v>1733.9333333333329</v>
      </c>
      <c r="K258" s="31">
        <v>1688</v>
      </c>
      <c r="L258" s="31">
        <v>1650</v>
      </c>
      <c r="M258" s="31">
        <v>0.64717000000000002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2067.4</v>
      </c>
      <c r="D259" s="40">
        <v>2073.4333333333334</v>
      </c>
      <c r="E259" s="40">
        <v>2056.9666666666667</v>
      </c>
      <c r="F259" s="40">
        <v>2046.5333333333333</v>
      </c>
      <c r="G259" s="40">
        <v>2030.0666666666666</v>
      </c>
      <c r="H259" s="40">
        <v>2083.8666666666668</v>
      </c>
      <c r="I259" s="40">
        <v>2100.3333333333339</v>
      </c>
      <c r="J259" s="40">
        <v>2110.7666666666669</v>
      </c>
      <c r="K259" s="31">
        <v>2089.9</v>
      </c>
      <c r="L259" s="31">
        <v>2063</v>
      </c>
      <c r="M259" s="31">
        <v>5.176E-2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107.15</v>
      </c>
      <c r="D260" s="40">
        <v>107.46666666666665</v>
      </c>
      <c r="E260" s="40">
        <v>105.33333333333331</v>
      </c>
      <c r="F260" s="40">
        <v>103.51666666666667</v>
      </c>
      <c r="G260" s="40">
        <v>101.38333333333333</v>
      </c>
      <c r="H260" s="40">
        <v>109.2833333333333</v>
      </c>
      <c r="I260" s="40">
        <v>111.41666666666666</v>
      </c>
      <c r="J260" s="40">
        <v>113.23333333333329</v>
      </c>
      <c r="K260" s="31">
        <v>109.6</v>
      </c>
      <c r="L260" s="31">
        <v>105.65</v>
      </c>
      <c r="M260" s="31">
        <v>11.4078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385.05</v>
      </c>
      <c r="D261" s="40">
        <v>387.33333333333331</v>
      </c>
      <c r="E261" s="40">
        <v>381.11666666666662</v>
      </c>
      <c r="F261" s="40">
        <v>377.18333333333328</v>
      </c>
      <c r="G261" s="40">
        <v>370.96666666666658</v>
      </c>
      <c r="H261" s="40">
        <v>391.26666666666665</v>
      </c>
      <c r="I261" s="40">
        <v>397.48333333333335</v>
      </c>
      <c r="J261" s="40">
        <v>401.41666666666669</v>
      </c>
      <c r="K261" s="31">
        <v>393.55</v>
      </c>
      <c r="L261" s="31">
        <v>383.4</v>
      </c>
      <c r="M261" s="31">
        <v>57.36307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3518.2</v>
      </c>
      <c r="D262" s="40">
        <v>3531.35</v>
      </c>
      <c r="E262" s="40">
        <v>3462.7</v>
      </c>
      <c r="F262" s="40">
        <v>3407.2</v>
      </c>
      <c r="G262" s="40">
        <v>3338.5499999999997</v>
      </c>
      <c r="H262" s="40">
        <v>3586.85</v>
      </c>
      <c r="I262" s="40">
        <v>3655.5000000000005</v>
      </c>
      <c r="J262" s="40">
        <v>3711</v>
      </c>
      <c r="K262" s="31">
        <v>3600</v>
      </c>
      <c r="L262" s="31">
        <v>3475.85</v>
      </c>
      <c r="M262" s="31">
        <v>0.91696999999999995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644.85</v>
      </c>
      <c r="D263" s="40">
        <v>646.51666666666677</v>
      </c>
      <c r="E263" s="40">
        <v>636.73333333333358</v>
      </c>
      <c r="F263" s="40">
        <v>628.61666666666679</v>
      </c>
      <c r="G263" s="40">
        <v>618.8333333333336</v>
      </c>
      <c r="H263" s="40">
        <v>654.63333333333355</v>
      </c>
      <c r="I263" s="40">
        <v>664.41666666666663</v>
      </c>
      <c r="J263" s="40">
        <v>672.53333333333353</v>
      </c>
      <c r="K263" s="31">
        <v>656.3</v>
      </c>
      <c r="L263" s="31">
        <v>638.4</v>
      </c>
      <c r="M263" s="31">
        <v>3.2223299999999999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219.9</v>
      </c>
      <c r="D264" s="40">
        <v>220.93333333333331</v>
      </c>
      <c r="E264" s="40">
        <v>217.91666666666663</v>
      </c>
      <c r="F264" s="40">
        <v>215.93333333333331</v>
      </c>
      <c r="G264" s="40">
        <v>212.91666666666663</v>
      </c>
      <c r="H264" s="40">
        <v>222.91666666666663</v>
      </c>
      <c r="I264" s="40">
        <v>225.93333333333334</v>
      </c>
      <c r="J264" s="40">
        <v>227.91666666666663</v>
      </c>
      <c r="K264" s="31">
        <v>223.95</v>
      </c>
      <c r="L264" s="31">
        <v>218.95</v>
      </c>
      <c r="M264" s="31">
        <v>4.9788399999999999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138.80000000000001</v>
      </c>
      <c r="D265" s="40">
        <v>139.43333333333334</v>
      </c>
      <c r="E265" s="40">
        <v>137.86666666666667</v>
      </c>
      <c r="F265" s="40">
        <v>136.93333333333334</v>
      </c>
      <c r="G265" s="40">
        <v>135.36666666666667</v>
      </c>
      <c r="H265" s="40">
        <v>140.36666666666667</v>
      </c>
      <c r="I265" s="40">
        <v>141.93333333333334</v>
      </c>
      <c r="J265" s="40">
        <v>142.86666666666667</v>
      </c>
      <c r="K265" s="31">
        <v>141</v>
      </c>
      <c r="L265" s="31">
        <v>138.5</v>
      </c>
      <c r="M265" s="31">
        <v>8.4139400000000002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79.7</v>
      </c>
      <c r="D266" s="40">
        <v>80.166666666666671</v>
      </c>
      <c r="E266" s="40">
        <v>78.533333333333346</v>
      </c>
      <c r="F266" s="40">
        <v>77.366666666666674</v>
      </c>
      <c r="G266" s="40">
        <v>75.733333333333348</v>
      </c>
      <c r="H266" s="40">
        <v>81.333333333333343</v>
      </c>
      <c r="I266" s="40">
        <v>82.966666666666669</v>
      </c>
      <c r="J266" s="40">
        <v>84.13333333333334</v>
      </c>
      <c r="K266" s="31">
        <v>81.8</v>
      </c>
      <c r="L266" s="31">
        <v>79</v>
      </c>
      <c r="M266" s="31">
        <v>8.0269600000000008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182.2</v>
      </c>
      <c r="D267" s="40">
        <v>182.75</v>
      </c>
      <c r="E267" s="40">
        <v>180.7</v>
      </c>
      <c r="F267" s="40">
        <v>179.2</v>
      </c>
      <c r="G267" s="40">
        <v>177.14999999999998</v>
      </c>
      <c r="H267" s="40">
        <v>184.25</v>
      </c>
      <c r="I267" s="40">
        <v>186.3</v>
      </c>
      <c r="J267" s="40">
        <v>187.8</v>
      </c>
      <c r="K267" s="31">
        <v>184.8</v>
      </c>
      <c r="L267" s="31">
        <v>181.25</v>
      </c>
      <c r="M267" s="31">
        <v>7.7270000000000003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329.9</v>
      </c>
      <c r="D268" s="40">
        <v>331.75</v>
      </c>
      <c r="E268" s="40">
        <v>324.5</v>
      </c>
      <c r="F268" s="40">
        <v>319.10000000000002</v>
      </c>
      <c r="G268" s="40">
        <v>311.85000000000002</v>
      </c>
      <c r="H268" s="40">
        <v>337.15</v>
      </c>
      <c r="I268" s="40">
        <v>344.4</v>
      </c>
      <c r="J268" s="40">
        <v>349.79999999999995</v>
      </c>
      <c r="K268" s="31">
        <v>339</v>
      </c>
      <c r="L268" s="31">
        <v>326.35000000000002</v>
      </c>
      <c r="M268" s="31">
        <v>3.1703800000000002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322.39999999999998</v>
      </c>
      <c r="D269" s="40">
        <v>324.73333333333335</v>
      </c>
      <c r="E269" s="40">
        <v>316.66666666666669</v>
      </c>
      <c r="F269" s="40">
        <v>310.93333333333334</v>
      </c>
      <c r="G269" s="40">
        <v>302.86666666666667</v>
      </c>
      <c r="H269" s="40">
        <v>330.4666666666667</v>
      </c>
      <c r="I269" s="40">
        <v>338.5333333333333</v>
      </c>
      <c r="J269" s="40">
        <v>344.26666666666671</v>
      </c>
      <c r="K269" s="31">
        <v>332.8</v>
      </c>
      <c r="L269" s="31">
        <v>319</v>
      </c>
      <c r="M269" s="31">
        <v>16.078520000000001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664.9</v>
      </c>
      <c r="D270" s="40">
        <v>664.86666666666667</v>
      </c>
      <c r="E270" s="40">
        <v>655.73333333333335</v>
      </c>
      <c r="F270" s="40">
        <v>646.56666666666672</v>
      </c>
      <c r="G270" s="40">
        <v>637.43333333333339</v>
      </c>
      <c r="H270" s="40">
        <v>674.0333333333333</v>
      </c>
      <c r="I270" s="40">
        <v>683.16666666666674</v>
      </c>
      <c r="J270" s="40">
        <v>692.33333333333326</v>
      </c>
      <c r="K270" s="31">
        <v>674</v>
      </c>
      <c r="L270" s="31">
        <v>655.7</v>
      </c>
      <c r="M270" s="31">
        <v>27.955580000000001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4012</v>
      </c>
      <c r="D271" s="40">
        <v>4024.8833333333332</v>
      </c>
      <c r="E271" s="40">
        <v>3972.3666666666663</v>
      </c>
      <c r="F271" s="40">
        <v>3932.7333333333331</v>
      </c>
      <c r="G271" s="40">
        <v>3880.2166666666662</v>
      </c>
      <c r="H271" s="40">
        <v>4064.5166666666664</v>
      </c>
      <c r="I271" s="40">
        <v>4117.0333333333328</v>
      </c>
      <c r="J271" s="40">
        <v>4156.6666666666661</v>
      </c>
      <c r="K271" s="31">
        <v>4077.4</v>
      </c>
      <c r="L271" s="31">
        <v>3985.25</v>
      </c>
      <c r="M271" s="31">
        <v>5.3642399999999997</v>
      </c>
      <c r="N271" s="1"/>
      <c r="O271" s="1"/>
    </row>
    <row r="272" spans="1:15" ht="12.75" customHeight="1">
      <c r="A272" s="31">
        <v>262</v>
      </c>
      <c r="B272" s="31" t="s">
        <v>863</v>
      </c>
      <c r="C272" s="31">
        <v>643.4</v>
      </c>
      <c r="D272" s="40">
        <v>647.08333333333326</v>
      </c>
      <c r="E272" s="40">
        <v>637.36666666666656</v>
      </c>
      <c r="F272" s="40">
        <v>631.33333333333326</v>
      </c>
      <c r="G272" s="40">
        <v>621.61666666666656</v>
      </c>
      <c r="H272" s="40">
        <v>653.11666666666656</v>
      </c>
      <c r="I272" s="40">
        <v>662.83333333333326</v>
      </c>
      <c r="J272" s="40">
        <v>668.86666666666656</v>
      </c>
      <c r="K272" s="31">
        <v>656.8</v>
      </c>
      <c r="L272" s="31">
        <v>641.04999999999995</v>
      </c>
      <c r="M272" s="31">
        <v>3.8088000000000002</v>
      </c>
      <c r="N272" s="1"/>
      <c r="O272" s="1"/>
    </row>
    <row r="273" spans="1:15" ht="12.75" customHeight="1">
      <c r="A273" s="31">
        <v>263</v>
      </c>
      <c r="B273" s="31" t="s">
        <v>864</v>
      </c>
      <c r="C273" s="31">
        <v>615.45000000000005</v>
      </c>
      <c r="D273" s="40">
        <v>615.81666666666672</v>
      </c>
      <c r="E273" s="40">
        <v>608.63333333333344</v>
      </c>
      <c r="F273" s="40">
        <v>601.81666666666672</v>
      </c>
      <c r="G273" s="40">
        <v>594.63333333333344</v>
      </c>
      <c r="H273" s="40">
        <v>622.63333333333344</v>
      </c>
      <c r="I273" s="40">
        <v>629.81666666666661</v>
      </c>
      <c r="J273" s="40">
        <v>636.63333333333344</v>
      </c>
      <c r="K273" s="31">
        <v>623</v>
      </c>
      <c r="L273" s="31">
        <v>609</v>
      </c>
      <c r="M273" s="31">
        <v>1.22603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766.7</v>
      </c>
      <c r="D274" s="40">
        <v>769.33333333333337</v>
      </c>
      <c r="E274" s="40">
        <v>760.66666666666674</v>
      </c>
      <c r="F274" s="40">
        <v>754.63333333333333</v>
      </c>
      <c r="G274" s="40">
        <v>745.9666666666667</v>
      </c>
      <c r="H274" s="40">
        <v>775.36666666666679</v>
      </c>
      <c r="I274" s="40">
        <v>784.03333333333353</v>
      </c>
      <c r="J274" s="40">
        <v>790.06666666666683</v>
      </c>
      <c r="K274" s="31">
        <v>778</v>
      </c>
      <c r="L274" s="31">
        <v>763.3</v>
      </c>
      <c r="M274" s="31">
        <v>2.2959700000000001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155.6</v>
      </c>
      <c r="D275" s="40">
        <v>155.9</v>
      </c>
      <c r="E275" s="40">
        <v>153.80000000000001</v>
      </c>
      <c r="F275" s="40">
        <v>152</v>
      </c>
      <c r="G275" s="40">
        <v>149.9</v>
      </c>
      <c r="H275" s="40">
        <v>157.70000000000002</v>
      </c>
      <c r="I275" s="40">
        <v>159.79999999999998</v>
      </c>
      <c r="J275" s="40">
        <v>161.60000000000002</v>
      </c>
      <c r="K275" s="31">
        <v>158</v>
      </c>
      <c r="L275" s="31">
        <v>154.1</v>
      </c>
      <c r="M275" s="31">
        <v>2.5168400000000002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1178.05</v>
      </c>
      <c r="D276" s="40">
        <v>1173.95</v>
      </c>
      <c r="E276" s="40">
        <v>1167.9000000000001</v>
      </c>
      <c r="F276" s="40">
        <v>1157.75</v>
      </c>
      <c r="G276" s="40">
        <v>1151.7</v>
      </c>
      <c r="H276" s="40">
        <v>1184.1000000000001</v>
      </c>
      <c r="I276" s="40">
        <v>1190.1499999999999</v>
      </c>
      <c r="J276" s="40">
        <v>1200.3000000000002</v>
      </c>
      <c r="K276" s="31">
        <v>1180</v>
      </c>
      <c r="L276" s="31">
        <v>1163.8</v>
      </c>
      <c r="M276" s="31">
        <v>2.4929999999999999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417.1</v>
      </c>
      <c r="D277" s="40">
        <v>417.08333333333331</v>
      </c>
      <c r="E277" s="40">
        <v>414.06666666666661</v>
      </c>
      <c r="F277" s="40">
        <v>411.0333333333333</v>
      </c>
      <c r="G277" s="40">
        <v>408.01666666666659</v>
      </c>
      <c r="H277" s="40">
        <v>420.11666666666662</v>
      </c>
      <c r="I277" s="40">
        <v>423.13333333333338</v>
      </c>
      <c r="J277" s="40">
        <v>426.16666666666663</v>
      </c>
      <c r="K277" s="31">
        <v>420.1</v>
      </c>
      <c r="L277" s="31">
        <v>414.05</v>
      </c>
      <c r="M277" s="31">
        <v>6.20913</v>
      </c>
      <c r="N277" s="1"/>
      <c r="O277" s="1"/>
    </row>
    <row r="278" spans="1:15" ht="12.75" customHeight="1">
      <c r="A278" s="31">
        <v>268</v>
      </c>
      <c r="B278" s="31" t="s">
        <v>865</v>
      </c>
      <c r="C278" s="31">
        <v>75.349999999999994</v>
      </c>
      <c r="D278" s="40">
        <v>75.7</v>
      </c>
      <c r="E278" s="40">
        <v>74.800000000000011</v>
      </c>
      <c r="F278" s="40">
        <v>74.250000000000014</v>
      </c>
      <c r="G278" s="40">
        <v>73.350000000000023</v>
      </c>
      <c r="H278" s="40">
        <v>76.25</v>
      </c>
      <c r="I278" s="40">
        <v>77.150000000000006</v>
      </c>
      <c r="J278" s="40">
        <v>77.699999999999989</v>
      </c>
      <c r="K278" s="31">
        <v>76.599999999999994</v>
      </c>
      <c r="L278" s="31">
        <v>75.150000000000006</v>
      </c>
      <c r="M278" s="31">
        <v>7.9799300000000004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619.4</v>
      </c>
      <c r="D279" s="40">
        <v>618.23333333333335</v>
      </c>
      <c r="E279" s="40">
        <v>612.4666666666667</v>
      </c>
      <c r="F279" s="40">
        <v>605.5333333333333</v>
      </c>
      <c r="G279" s="40">
        <v>599.76666666666665</v>
      </c>
      <c r="H279" s="40">
        <v>625.16666666666674</v>
      </c>
      <c r="I279" s="40">
        <v>630.93333333333339</v>
      </c>
      <c r="J279" s="40">
        <v>637.86666666666679</v>
      </c>
      <c r="K279" s="31">
        <v>624</v>
      </c>
      <c r="L279" s="31">
        <v>611.29999999999995</v>
      </c>
      <c r="M279" s="31">
        <v>3.9750399999999999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56.1</v>
      </c>
      <c r="D280" s="40">
        <v>56.050000000000004</v>
      </c>
      <c r="E280" s="40">
        <v>54.900000000000006</v>
      </c>
      <c r="F280" s="40">
        <v>53.7</v>
      </c>
      <c r="G280" s="40">
        <v>52.550000000000004</v>
      </c>
      <c r="H280" s="40">
        <v>57.250000000000007</v>
      </c>
      <c r="I280" s="40">
        <v>58.4</v>
      </c>
      <c r="J280" s="40">
        <v>59.600000000000009</v>
      </c>
      <c r="K280" s="31">
        <v>57.2</v>
      </c>
      <c r="L280" s="31">
        <v>54.85</v>
      </c>
      <c r="M280" s="31">
        <v>72.665210000000002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480</v>
      </c>
      <c r="D281" s="40">
        <v>476.2166666666667</v>
      </c>
      <c r="E281" s="40">
        <v>467.83333333333337</v>
      </c>
      <c r="F281" s="40">
        <v>455.66666666666669</v>
      </c>
      <c r="G281" s="40">
        <v>447.28333333333336</v>
      </c>
      <c r="H281" s="40">
        <v>488.38333333333338</v>
      </c>
      <c r="I281" s="40">
        <v>496.76666666666671</v>
      </c>
      <c r="J281" s="40">
        <v>508.93333333333339</v>
      </c>
      <c r="K281" s="31">
        <v>484.6</v>
      </c>
      <c r="L281" s="31">
        <v>464.05</v>
      </c>
      <c r="M281" s="31">
        <v>3.18167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1036.75</v>
      </c>
      <c r="D282" s="40">
        <v>1038.1499999999999</v>
      </c>
      <c r="E282" s="40">
        <v>1021.6499999999996</v>
      </c>
      <c r="F282" s="40">
        <v>1006.5499999999997</v>
      </c>
      <c r="G282" s="40">
        <v>990.0499999999995</v>
      </c>
      <c r="H282" s="40">
        <v>1053.2499999999998</v>
      </c>
      <c r="I282" s="40">
        <v>1069.7500000000002</v>
      </c>
      <c r="J282" s="40">
        <v>1084.8499999999999</v>
      </c>
      <c r="K282" s="31">
        <v>1054.6500000000001</v>
      </c>
      <c r="L282" s="31">
        <v>1023.05</v>
      </c>
      <c r="M282" s="31">
        <v>3.8045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297.10000000000002</v>
      </c>
      <c r="D283" s="40">
        <v>294.00000000000006</v>
      </c>
      <c r="E283" s="40">
        <v>285.7000000000001</v>
      </c>
      <c r="F283" s="40">
        <v>274.30000000000007</v>
      </c>
      <c r="G283" s="40">
        <v>266.00000000000011</v>
      </c>
      <c r="H283" s="40">
        <v>305.40000000000009</v>
      </c>
      <c r="I283" s="40">
        <v>313.70000000000005</v>
      </c>
      <c r="J283" s="40">
        <v>325.10000000000008</v>
      </c>
      <c r="K283" s="31">
        <v>302.3</v>
      </c>
      <c r="L283" s="31">
        <v>282.60000000000002</v>
      </c>
      <c r="M283" s="31">
        <v>14.468870000000001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2082.85</v>
      </c>
      <c r="D284" s="40">
        <v>2085.5666666666666</v>
      </c>
      <c r="E284" s="40">
        <v>2067.2833333333333</v>
      </c>
      <c r="F284" s="40">
        <v>2051.7166666666667</v>
      </c>
      <c r="G284" s="40">
        <v>2033.4333333333334</v>
      </c>
      <c r="H284" s="40">
        <v>2101.1333333333332</v>
      </c>
      <c r="I284" s="40">
        <v>2119.4166666666661</v>
      </c>
      <c r="J284" s="40">
        <v>2134.9833333333331</v>
      </c>
      <c r="K284" s="31">
        <v>2103.85</v>
      </c>
      <c r="L284" s="31">
        <v>2070</v>
      </c>
      <c r="M284" s="31">
        <v>15.45107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437</v>
      </c>
      <c r="D285" s="40">
        <v>437.58333333333331</v>
      </c>
      <c r="E285" s="40">
        <v>415.26666666666665</v>
      </c>
      <c r="F285" s="40">
        <v>393.53333333333336</v>
      </c>
      <c r="G285" s="40">
        <v>371.2166666666667</v>
      </c>
      <c r="H285" s="40">
        <v>459.31666666666661</v>
      </c>
      <c r="I285" s="40">
        <v>481.63333333333333</v>
      </c>
      <c r="J285" s="40">
        <v>503.36666666666656</v>
      </c>
      <c r="K285" s="31">
        <v>459.9</v>
      </c>
      <c r="L285" s="31">
        <v>415.85</v>
      </c>
      <c r="M285" s="31">
        <v>30.877520000000001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518.75</v>
      </c>
      <c r="D286" s="40">
        <v>524.33333333333337</v>
      </c>
      <c r="E286" s="40">
        <v>509.61666666666679</v>
      </c>
      <c r="F286" s="40">
        <v>500.48333333333346</v>
      </c>
      <c r="G286" s="40">
        <v>485.76666666666688</v>
      </c>
      <c r="H286" s="40">
        <v>533.4666666666667</v>
      </c>
      <c r="I286" s="40">
        <v>548.18333333333317</v>
      </c>
      <c r="J286" s="40">
        <v>557.31666666666661</v>
      </c>
      <c r="K286" s="31">
        <v>539.04999999999995</v>
      </c>
      <c r="L286" s="31">
        <v>515.20000000000005</v>
      </c>
      <c r="M286" s="31">
        <v>2.5098500000000001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256.5</v>
      </c>
      <c r="D287" s="40">
        <v>255.38333333333333</v>
      </c>
      <c r="E287" s="40">
        <v>248.11666666666667</v>
      </c>
      <c r="F287" s="40">
        <v>239.73333333333335</v>
      </c>
      <c r="G287" s="40">
        <v>232.4666666666667</v>
      </c>
      <c r="H287" s="40">
        <v>263.76666666666665</v>
      </c>
      <c r="I287" s="40">
        <v>271.0333333333333</v>
      </c>
      <c r="J287" s="40">
        <v>279.41666666666663</v>
      </c>
      <c r="K287" s="31">
        <v>262.64999999999998</v>
      </c>
      <c r="L287" s="31">
        <v>247</v>
      </c>
      <c r="M287" s="31">
        <v>5.0621200000000002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1201.05</v>
      </c>
      <c r="D288" s="40">
        <v>1211.4833333333333</v>
      </c>
      <c r="E288" s="40">
        <v>1184.5166666666667</v>
      </c>
      <c r="F288" s="40">
        <v>1167.9833333333333</v>
      </c>
      <c r="G288" s="40">
        <v>1141.0166666666667</v>
      </c>
      <c r="H288" s="40">
        <v>1228.0166666666667</v>
      </c>
      <c r="I288" s="40">
        <v>1254.9833333333333</v>
      </c>
      <c r="J288" s="40">
        <v>1271.5166666666667</v>
      </c>
      <c r="K288" s="31">
        <v>1238.45</v>
      </c>
      <c r="L288" s="31">
        <v>1194.95</v>
      </c>
      <c r="M288" s="31">
        <v>0.44649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511.55</v>
      </c>
      <c r="D289" s="40">
        <v>513.81666666666672</v>
      </c>
      <c r="E289" s="40">
        <v>508.18333333333339</v>
      </c>
      <c r="F289" s="40">
        <v>504.81666666666666</v>
      </c>
      <c r="G289" s="40">
        <v>499.18333333333334</v>
      </c>
      <c r="H289" s="40">
        <v>517.18333333333339</v>
      </c>
      <c r="I289" s="40">
        <v>522.81666666666683</v>
      </c>
      <c r="J289" s="40">
        <v>526.18333333333351</v>
      </c>
      <c r="K289" s="31">
        <v>519.45000000000005</v>
      </c>
      <c r="L289" s="31">
        <v>510.45</v>
      </c>
      <c r="M289" s="31">
        <v>0.78222999999999998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82.9</v>
      </c>
      <c r="D290" s="40">
        <v>83.316666666666663</v>
      </c>
      <c r="E290" s="40">
        <v>82.133333333333326</v>
      </c>
      <c r="F290" s="40">
        <v>81.36666666666666</v>
      </c>
      <c r="G290" s="40">
        <v>80.183333333333323</v>
      </c>
      <c r="H290" s="40">
        <v>84.083333333333329</v>
      </c>
      <c r="I290" s="40">
        <v>85.266666666666666</v>
      </c>
      <c r="J290" s="40">
        <v>86.033333333333331</v>
      </c>
      <c r="K290" s="31">
        <v>84.5</v>
      </c>
      <c r="L290" s="31">
        <v>82.55</v>
      </c>
      <c r="M290" s="31">
        <v>42.929099999999998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3606.65</v>
      </c>
      <c r="D291" s="40">
        <v>3634.2166666666667</v>
      </c>
      <c r="E291" s="40">
        <v>3572.4333333333334</v>
      </c>
      <c r="F291" s="40">
        <v>3538.2166666666667</v>
      </c>
      <c r="G291" s="40">
        <v>3476.4333333333334</v>
      </c>
      <c r="H291" s="40">
        <v>3668.4333333333334</v>
      </c>
      <c r="I291" s="40">
        <v>3730.2166666666672</v>
      </c>
      <c r="J291" s="40">
        <v>3764.4333333333334</v>
      </c>
      <c r="K291" s="31">
        <v>3696</v>
      </c>
      <c r="L291" s="31">
        <v>3600</v>
      </c>
      <c r="M291" s="31">
        <v>2.2275100000000001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344.9</v>
      </c>
      <c r="D292" s="40">
        <v>344.86666666666662</v>
      </c>
      <c r="E292" s="40">
        <v>337.03333333333325</v>
      </c>
      <c r="F292" s="40">
        <v>329.16666666666663</v>
      </c>
      <c r="G292" s="40">
        <v>321.33333333333326</v>
      </c>
      <c r="H292" s="40">
        <v>352.73333333333323</v>
      </c>
      <c r="I292" s="40">
        <v>360.56666666666661</v>
      </c>
      <c r="J292" s="40">
        <v>368.43333333333322</v>
      </c>
      <c r="K292" s="31">
        <v>352.7</v>
      </c>
      <c r="L292" s="31">
        <v>337</v>
      </c>
      <c r="M292" s="31">
        <v>1.8207500000000001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491.5</v>
      </c>
      <c r="D293" s="40">
        <v>491.36666666666662</v>
      </c>
      <c r="E293" s="40">
        <v>483.23333333333323</v>
      </c>
      <c r="F293" s="40">
        <v>474.96666666666664</v>
      </c>
      <c r="G293" s="40">
        <v>466.83333333333326</v>
      </c>
      <c r="H293" s="40">
        <v>499.63333333333321</v>
      </c>
      <c r="I293" s="40">
        <v>507.76666666666654</v>
      </c>
      <c r="J293" s="40">
        <v>516.03333333333319</v>
      </c>
      <c r="K293" s="31">
        <v>499.5</v>
      </c>
      <c r="L293" s="31">
        <v>483.1</v>
      </c>
      <c r="M293" s="31">
        <v>32.48113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9566.25</v>
      </c>
      <c r="D294" s="40">
        <v>9622.4166666666661</v>
      </c>
      <c r="E294" s="40">
        <v>9474.8333333333321</v>
      </c>
      <c r="F294" s="40">
        <v>9383.4166666666661</v>
      </c>
      <c r="G294" s="40">
        <v>9235.8333333333321</v>
      </c>
      <c r="H294" s="40">
        <v>9713.8333333333321</v>
      </c>
      <c r="I294" s="40">
        <v>9861.4166666666642</v>
      </c>
      <c r="J294" s="40">
        <v>9952.8333333333321</v>
      </c>
      <c r="K294" s="31">
        <v>9770</v>
      </c>
      <c r="L294" s="31">
        <v>9531</v>
      </c>
      <c r="M294" s="31">
        <v>4.4350000000000001E-2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58.3</v>
      </c>
      <c r="D295" s="40">
        <v>58.516666666666659</v>
      </c>
      <c r="E295" s="40">
        <v>57.133333333333319</v>
      </c>
      <c r="F295" s="40">
        <v>55.966666666666661</v>
      </c>
      <c r="G295" s="40">
        <v>54.583333333333321</v>
      </c>
      <c r="H295" s="40">
        <v>59.683333333333316</v>
      </c>
      <c r="I295" s="40">
        <v>61.066666666666656</v>
      </c>
      <c r="J295" s="40">
        <v>62.233333333333313</v>
      </c>
      <c r="K295" s="31">
        <v>59.9</v>
      </c>
      <c r="L295" s="31">
        <v>57.35</v>
      </c>
      <c r="M295" s="31">
        <v>155.24236999999999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415.3</v>
      </c>
      <c r="D296" s="40">
        <v>417.65000000000003</v>
      </c>
      <c r="E296" s="40">
        <v>409.75000000000006</v>
      </c>
      <c r="F296" s="40">
        <v>404.20000000000005</v>
      </c>
      <c r="G296" s="40">
        <v>396.30000000000007</v>
      </c>
      <c r="H296" s="40">
        <v>423.20000000000005</v>
      </c>
      <c r="I296" s="40">
        <v>431.1</v>
      </c>
      <c r="J296" s="40">
        <v>436.65000000000003</v>
      </c>
      <c r="K296" s="31">
        <v>425.55</v>
      </c>
      <c r="L296" s="31">
        <v>412.1</v>
      </c>
      <c r="M296" s="31">
        <v>17.10229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2494</v>
      </c>
      <c r="D297" s="40">
        <v>2509.1</v>
      </c>
      <c r="E297" s="40">
        <v>2472.8999999999996</v>
      </c>
      <c r="F297" s="40">
        <v>2451.7999999999997</v>
      </c>
      <c r="G297" s="40">
        <v>2415.5999999999995</v>
      </c>
      <c r="H297" s="40">
        <v>2530.1999999999998</v>
      </c>
      <c r="I297" s="40">
        <v>2566.3999999999996</v>
      </c>
      <c r="J297" s="40">
        <v>2587.5</v>
      </c>
      <c r="K297" s="31">
        <v>2545.3000000000002</v>
      </c>
      <c r="L297" s="31">
        <v>2488</v>
      </c>
      <c r="M297" s="31">
        <v>0.68401999999999996</v>
      </c>
      <c r="N297" s="1"/>
      <c r="O297" s="1"/>
    </row>
    <row r="298" spans="1:15" ht="12.75" customHeight="1">
      <c r="A298" s="31">
        <v>288</v>
      </c>
      <c r="B298" s="31" t="s">
        <v>866</v>
      </c>
      <c r="C298" s="31">
        <v>1416.45</v>
      </c>
      <c r="D298" s="40">
        <v>1386.7</v>
      </c>
      <c r="E298" s="40">
        <v>1314.75</v>
      </c>
      <c r="F298" s="40">
        <v>1213.05</v>
      </c>
      <c r="G298" s="40">
        <v>1141.0999999999999</v>
      </c>
      <c r="H298" s="40">
        <v>1488.4</v>
      </c>
      <c r="I298" s="40">
        <v>1560.3500000000004</v>
      </c>
      <c r="J298" s="40">
        <v>1662.0500000000002</v>
      </c>
      <c r="K298" s="31">
        <v>1458.65</v>
      </c>
      <c r="L298" s="31">
        <v>1285</v>
      </c>
      <c r="M298" s="31">
        <v>24.192270000000001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1955.3</v>
      </c>
      <c r="D299" s="40">
        <v>1959.75</v>
      </c>
      <c r="E299" s="40">
        <v>1939.55</v>
      </c>
      <c r="F299" s="40">
        <v>1923.8</v>
      </c>
      <c r="G299" s="40">
        <v>1903.6</v>
      </c>
      <c r="H299" s="40">
        <v>1975.5</v>
      </c>
      <c r="I299" s="40">
        <v>1995.6999999999998</v>
      </c>
      <c r="J299" s="40">
        <v>2011.45</v>
      </c>
      <c r="K299" s="31">
        <v>1979.95</v>
      </c>
      <c r="L299" s="31">
        <v>1944</v>
      </c>
      <c r="M299" s="31">
        <v>22.795310000000001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7291.3</v>
      </c>
      <c r="D300" s="40">
        <v>7265.4333333333334</v>
      </c>
      <c r="E300" s="40">
        <v>7205.8666666666668</v>
      </c>
      <c r="F300" s="40">
        <v>7120.4333333333334</v>
      </c>
      <c r="G300" s="40">
        <v>7060.8666666666668</v>
      </c>
      <c r="H300" s="40">
        <v>7350.8666666666668</v>
      </c>
      <c r="I300" s="40">
        <v>7410.4333333333343</v>
      </c>
      <c r="J300" s="40">
        <v>7495.8666666666668</v>
      </c>
      <c r="K300" s="31">
        <v>7325</v>
      </c>
      <c r="L300" s="31">
        <v>7180</v>
      </c>
      <c r="M300" s="31">
        <v>3.0497000000000001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5367</v>
      </c>
      <c r="D301" s="40">
        <v>5368.9000000000005</v>
      </c>
      <c r="E301" s="40">
        <v>5309.1000000000013</v>
      </c>
      <c r="F301" s="40">
        <v>5251.2000000000007</v>
      </c>
      <c r="G301" s="40">
        <v>5191.4000000000015</v>
      </c>
      <c r="H301" s="40">
        <v>5426.8000000000011</v>
      </c>
      <c r="I301" s="40">
        <v>5486.6</v>
      </c>
      <c r="J301" s="40">
        <v>5544.5000000000009</v>
      </c>
      <c r="K301" s="31">
        <v>5428.7</v>
      </c>
      <c r="L301" s="31">
        <v>5311</v>
      </c>
      <c r="M301" s="31">
        <v>2.9258099999999998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931.5</v>
      </c>
      <c r="D302" s="40">
        <v>937</v>
      </c>
      <c r="E302" s="40">
        <v>923.3</v>
      </c>
      <c r="F302" s="40">
        <v>915.09999999999991</v>
      </c>
      <c r="G302" s="40">
        <v>901.39999999999986</v>
      </c>
      <c r="H302" s="40">
        <v>945.2</v>
      </c>
      <c r="I302" s="40">
        <v>958.90000000000009</v>
      </c>
      <c r="J302" s="40">
        <v>967.10000000000014</v>
      </c>
      <c r="K302" s="31">
        <v>950.7</v>
      </c>
      <c r="L302" s="31">
        <v>928.8</v>
      </c>
      <c r="M302" s="31">
        <v>7.8731799999999996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4222.55</v>
      </c>
      <c r="D303" s="40">
        <v>4221.9333333333334</v>
      </c>
      <c r="E303" s="40">
        <v>4168.8666666666668</v>
      </c>
      <c r="F303" s="40">
        <v>4115.1833333333334</v>
      </c>
      <c r="G303" s="40">
        <v>4062.1166666666668</v>
      </c>
      <c r="H303" s="40">
        <v>4275.6166666666668</v>
      </c>
      <c r="I303" s="40">
        <v>4328.6833333333343</v>
      </c>
      <c r="J303" s="40">
        <v>4382.3666666666668</v>
      </c>
      <c r="K303" s="31">
        <v>4275</v>
      </c>
      <c r="L303" s="31">
        <v>4168.25</v>
      </c>
      <c r="M303" s="31">
        <v>0.44832</v>
      </c>
      <c r="N303" s="1"/>
      <c r="O303" s="1"/>
    </row>
    <row r="304" spans="1:15" ht="12.75" customHeight="1">
      <c r="A304" s="31">
        <v>294</v>
      </c>
      <c r="B304" s="31" t="s">
        <v>867</v>
      </c>
      <c r="C304" s="31">
        <v>437.35</v>
      </c>
      <c r="D304" s="40">
        <v>430.89999999999992</v>
      </c>
      <c r="E304" s="40">
        <v>423.34999999999985</v>
      </c>
      <c r="F304" s="40">
        <v>409.34999999999991</v>
      </c>
      <c r="G304" s="40">
        <v>401.79999999999984</v>
      </c>
      <c r="H304" s="40">
        <v>444.89999999999986</v>
      </c>
      <c r="I304" s="40">
        <v>452.44999999999993</v>
      </c>
      <c r="J304" s="40">
        <v>466.44999999999987</v>
      </c>
      <c r="K304" s="31">
        <v>438.45</v>
      </c>
      <c r="L304" s="31">
        <v>416.9</v>
      </c>
      <c r="M304" s="31">
        <v>19.73358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960.3</v>
      </c>
      <c r="D305" s="40">
        <v>950.6</v>
      </c>
      <c r="E305" s="40">
        <v>935.25</v>
      </c>
      <c r="F305" s="40">
        <v>910.19999999999993</v>
      </c>
      <c r="G305" s="40">
        <v>894.84999999999991</v>
      </c>
      <c r="H305" s="40">
        <v>975.65000000000009</v>
      </c>
      <c r="I305" s="40">
        <v>991.00000000000023</v>
      </c>
      <c r="J305" s="40">
        <v>1016.0500000000002</v>
      </c>
      <c r="K305" s="31">
        <v>965.95</v>
      </c>
      <c r="L305" s="31">
        <v>925.55</v>
      </c>
      <c r="M305" s="31">
        <v>73.687799999999996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183</v>
      </c>
      <c r="D306" s="40">
        <v>184.43333333333331</v>
      </c>
      <c r="E306" s="40">
        <v>180.86666666666662</v>
      </c>
      <c r="F306" s="40">
        <v>178.73333333333332</v>
      </c>
      <c r="G306" s="40">
        <v>175.16666666666663</v>
      </c>
      <c r="H306" s="40">
        <v>186.56666666666661</v>
      </c>
      <c r="I306" s="40">
        <v>190.13333333333327</v>
      </c>
      <c r="J306" s="40">
        <v>192.26666666666659</v>
      </c>
      <c r="K306" s="31">
        <v>188</v>
      </c>
      <c r="L306" s="31">
        <v>182.3</v>
      </c>
      <c r="M306" s="31">
        <v>35.148809999999997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20.25</v>
      </c>
      <c r="D307" s="40">
        <v>20.366666666666664</v>
      </c>
      <c r="E307" s="40">
        <v>20.083333333333329</v>
      </c>
      <c r="F307" s="40">
        <v>19.916666666666664</v>
      </c>
      <c r="G307" s="40">
        <v>19.633333333333329</v>
      </c>
      <c r="H307" s="40">
        <v>20.533333333333328</v>
      </c>
      <c r="I307" s="40">
        <v>20.816666666666666</v>
      </c>
      <c r="J307" s="40">
        <v>20.983333333333327</v>
      </c>
      <c r="K307" s="31">
        <v>20.65</v>
      </c>
      <c r="L307" s="31">
        <v>20.2</v>
      </c>
      <c r="M307" s="31">
        <v>23.097259999999999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298.45</v>
      </c>
      <c r="D308" s="40">
        <v>297.7</v>
      </c>
      <c r="E308" s="40">
        <v>283.39999999999998</v>
      </c>
      <c r="F308" s="40">
        <v>268.34999999999997</v>
      </c>
      <c r="G308" s="40">
        <v>254.04999999999995</v>
      </c>
      <c r="H308" s="40">
        <v>312.75</v>
      </c>
      <c r="I308" s="40">
        <v>327.05000000000007</v>
      </c>
      <c r="J308" s="40">
        <v>342.1</v>
      </c>
      <c r="K308" s="31">
        <v>312</v>
      </c>
      <c r="L308" s="31">
        <v>282.64999999999998</v>
      </c>
      <c r="M308" s="31">
        <v>29.27093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760.65</v>
      </c>
      <c r="D309" s="40">
        <v>758.4</v>
      </c>
      <c r="E309" s="40">
        <v>744.3</v>
      </c>
      <c r="F309" s="40">
        <v>727.94999999999993</v>
      </c>
      <c r="G309" s="40">
        <v>713.84999999999991</v>
      </c>
      <c r="H309" s="40">
        <v>774.75</v>
      </c>
      <c r="I309" s="40">
        <v>788.85000000000014</v>
      </c>
      <c r="J309" s="40">
        <v>805.2</v>
      </c>
      <c r="K309" s="31">
        <v>772.5</v>
      </c>
      <c r="L309" s="31">
        <v>742.05</v>
      </c>
      <c r="M309" s="31">
        <v>1.1048800000000001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189.5</v>
      </c>
      <c r="D310" s="40">
        <v>191.94999999999996</v>
      </c>
      <c r="E310" s="40">
        <v>185.74999999999991</v>
      </c>
      <c r="F310" s="40">
        <v>181.99999999999994</v>
      </c>
      <c r="G310" s="40">
        <v>175.7999999999999</v>
      </c>
      <c r="H310" s="40">
        <v>195.69999999999993</v>
      </c>
      <c r="I310" s="40">
        <v>201.89999999999998</v>
      </c>
      <c r="J310" s="40">
        <v>205.64999999999995</v>
      </c>
      <c r="K310" s="31">
        <v>198.15</v>
      </c>
      <c r="L310" s="31">
        <v>188.2</v>
      </c>
      <c r="M310" s="31">
        <v>81.339979999999997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552.9</v>
      </c>
      <c r="D311" s="40">
        <v>553.81666666666672</v>
      </c>
      <c r="E311" s="40">
        <v>548.13333333333344</v>
      </c>
      <c r="F311" s="40">
        <v>543.36666666666667</v>
      </c>
      <c r="G311" s="40">
        <v>537.68333333333339</v>
      </c>
      <c r="H311" s="40">
        <v>558.58333333333348</v>
      </c>
      <c r="I311" s="40">
        <v>564.26666666666665</v>
      </c>
      <c r="J311" s="40">
        <v>569.03333333333353</v>
      </c>
      <c r="K311" s="31">
        <v>559.5</v>
      </c>
      <c r="L311" s="31">
        <v>549.04999999999995</v>
      </c>
      <c r="M311" s="31">
        <v>11.28877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8050.35</v>
      </c>
      <c r="D312" s="40">
        <v>7904.7166666666672</v>
      </c>
      <c r="E312" s="40">
        <v>7680.6833333333343</v>
      </c>
      <c r="F312" s="40">
        <v>7311.0166666666673</v>
      </c>
      <c r="G312" s="40">
        <v>7086.9833333333345</v>
      </c>
      <c r="H312" s="40">
        <v>8274.383333333335</v>
      </c>
      <c r="I312" s="40">
        <v>8498.4166666666679</v>
      </c>
      <c r="J312" s="40">
        <v>8868.0833333333339</v>
      </c>
      <c r="K312" s="31">
        <v>8128.75</v>
      </c>
      <c r="L312" s="31">
        <v>7535.05</v>
      </c>
      <c r="M312" s="31">
        <v>26.193549999999998</v>
      </c>
      <c r="N312" s="1"/>
      <c r="O312" s="1"/>
    </row>
    <row r="313" spans="1:15" ht="12.75" customHeight="1">
      <c r="A313" s="31">
        <v>303</v>
      </c>
      <c r="B313" s="31" t="s">
        <v>868</v>
      </c>
      <c r="C313" s="31">
        <v>2932.1</v>
      </c>
      <c r="D313" s="40">
        <v>2924.8333333333335</v>
      </c>
      <c r="E313" s="40">
        <v>2906.416666666667</v>
      </c>
      <c r="F313" s="40">
        <v>2880.7333333333336</v>
      </c>
      <c r="G313" s="40">
        <v>2862.3166666666671</v>
      </c>
      <c r="H313" s="40">
        <v>2950.5166666666669</v>
      </c>
      <c r="I313" s="40">
        <v>2968.9333333333338</v>
      </c>
      <c r="J313" s="40">
        <v>2994.6166666666668</v>
      </c>
      <c r="K313" s="31">
        <v>2943.25</v>
      </c>
      <c r="L313" s="31">
        <v>2899.15</v>
      </c>
      <c r="M313" s="31">
        <v>0.63446999999999998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364.95</v>
      </c>
      <c r="D314" s="40">
        <v>365.7166666666667</v>
      </c>
      <c r="E314" s="40">
        <v>359.83333333333337</v>
      </c>
      <c r="F314" s="40">
        <v>354.7166666666667</v>
      </c>
      <c r="G314" s="40">
        <v>348.83333333333337</v>
      </c>
      <c r="H314" s="40">
        <v>370.83333333333337</v>
      </c>
      <c r="I314" s="40">
        <v>376.7166666666667</v>
      </c>
      <c r="J314" s="40">
        <v>381.83333333333337</v>
      </c>
      <c r="K314" s="31">
        <v>371.6</v>
      </c>
      <c r="L314" s="31">
        <v>360.6</v>
      </c>
      <c r="M314" s="31">
        <v>10.3565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299.10000000000002</v>
      </c>
      <c r="D315" s="40">
        <v>300.90000000000003</v>
      </c>
      <c r="E315" s="40">
        <v>293.40000000000009</v>
      </c>
      <c r="F315" s="40">
        <v>287.70000000000005</v>
      </c>
      <c r="G315" s="40">
        <v>280.2000000000001</v>
      </c>
      <c r="H315" s="40">
        <v>306.60000000000008</v>
      </c>
      <c r="I315" s="40">
        <v>314.09999999999997</v>
      </c>
      <c r="J315" s="40">
        <v>319.80000000000007</v>
      </c>
      <c r="K315" s="31">
        <v>308.39999999999998</v>
      </c>
      <c r="L315" s="31">
        <v>295.2</v>
      </c>
      <c r="M315" s="31">
        <v>3.9949699999999999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935.2</v>
      </c>
      <c r="D316" s="40">
        <v>938.5333333333333</v>
      </c>
      <c r="E316" s="40">
        <v>927.26666666666665</v>
      </c>
      <c r="F316" s="40">
        <v>919.33333333333337</v>
      </c>
      <c r="G316" s="40">
        <v>908.06666666666672</v>
      </c>
      <c r="H316" s="40">
        <v>946.46666666666658</v>
      </c>
      <c r="I316" s="40">
        <v>957.73333333333323</v>
      </c>
      <c r="J316" s="40">
        <v>965.66666666666652</v>
      </c>
      <c r="K316" s="31">
        <v>949.8</v>
      </c>
      <c r="L316" s="31">
        <v>930.6</v>
      </c>
      <c r="M316" s="31">
        <v>15.197950000000001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1936.5</v>
      </c>
      <c r="D317" s="40">
        <v>1962.1499999999999</v>
      </c>
      <c r="E317" s="40">
        <v>1902.3499999999997</v>
      </c>
      <c r="F317" s="40">
        <v>1868.1999999999998</v>
      </c>
      <c r="G317" s="40">
        <v>1808.3999999999996</v>
      </c>
      <c r="H317" s="40">
        <v>1996.2999999999997</v>
      </c>
      <c r="I317" s="40">
        <v>2056.1</v>
      </c>
      <c r="J317" s="40">
        <v>2090.25</v>
      </c>
      <c r="K317" s="31">
        <v>2021.95</v>
      </c>
      <c r="L317" s="31">
        <v>1928</v>
      </c>
      <c r="M317" s="31">
        <v>10.18906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3146.15</v>
      </c>
      <c r="D318" s="40">
        <v>3205.35</v>
      </c>
      <c r="E318" s="40">
        <v>3073.7</v>
      </c>
      <c r="F318" s="40">
        <v>3001.25</v>
      </c>
      <c r="G318" s="40">
        <v>2869.6</v>
      </c>
      <c r="H318" s="40">
        <v>3277.7999999999997</v>
      </c>
      <c r="I318" s="40">
        <v>3409.4500000000003</v>
      </c>
      <c r="J318" s="40">
        <v>3481.8999999999996</v>
      </c>
      <c r="K318" s="31">
        <v>3337</v>
      </c>
      <c r="L318" s="31">
        <v>3132.9</v>
      </c>
      <c r="M318" s="31">
        <v>5.5230499999999996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959.3</v>
      </c>
      <c r="D319" s="40">
        <v>963.08333333333337</v>
      </c>
      <c r="E319" s="40">
        <v>950.31666666666672</v>
      </c>
      <c r="F319" s="40">
        <v>941.33333333333337</v>
      </c>
      <c r="G319" s="40">
        <v>928.56666666666672</v>
      </c>
      <c r="H319" s="40">
        <v>972.06666666666672</v>
      </c>
      <c r="I319" s="40">
        <v>984.83333333333337</v>
      </c>
      <c r="J319" s="40">
        <v>993.81666666666672</v>
      </c>
      <c r="K319" s="31">
        <v>975.85</v>
      </c>
      <c r="L319" s="31">
        <v>954.1</v>
      </c>
      <c r="M319" s="31">
        <v>4.2944000000000004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1007.8</v>
      </c>
      <c r="D320" s="40">
        <v>1011.8000000000001</v>
      </c>
      <c r="E320" s="40">
        <v>1000.0000000000001</v>
      </c>
      <c r="F320" s="40">
        <v>992.2</v>
      </c>
      <c r="G320" s="40">
        <v>980.40000000000009</v>
      </c>
      <c r="H320" s="40">
        <v>1019.6000000000001</v>
      </c>
      <c r="I320" s="40">
        <v>1031.4000000000001</v>
      </c>
      <c r="J320" s="40">
        <v>1039.2000000000003</v>
      </c>
      <c r="K320" s="31">
        <v>1023.6</v>
      </c>
      <c r="L320" s="31">
        <v>1004</v>
      </c>
      <c r="M320" s="31">
        <v>1.3643700000000001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238.95</v>
      </c>
      <c r="D321" s="40">
        <v>240.9</v>
      </c>
      <c r="E321" s="40">
        <v>233</v>
      </c>
      <c r="F321" s="40">
        <v>227.04999999999998</v>
      </c>
      <c r="G321" s="40">
        <v>219.14999999999998</v>
      </c>
      <c r="H321" s="40">
        <v>246.85000000000002</v>
      </c>
      <c r="I321" s="40">
        <v>254.75000000000006</v>
      </c>
      <c r="J321" s="40">
        <v>260.70000000000005</v>
      </c>
      <c r="K321" s="31">
        <v>248.8</v>
      </c>
      <c r="L321" s="31">
        <v>234.95</v>
      </c>
      <c r="M321" s="31">
        <v>2.5177200000000002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195.95</v>
      </c>
      <c r="D322" s="40">
        <v>195.88333333333333</v>
      </c>
      <c r="E322" s="40">
        <v>194.81666666666666</v>
      </c>
      <c r="F322" s="40">
        <v>193.68333333333334</v>
      </c>
      <c r="G322" s="40">
        <v>192.61666666666667</v>
      </c>
      <c r="H322" s="40">
        <v>197.01666666666665</v>
      </c>
      <c r="I322" s="40">
        <v>198.08333333333331</v>
      </c>
      <c r="J322" s="40">
        <v>199.21666666666664</v>
      </c>
      <c r="K322" s="31">
        <v>196.95</v>
      </c>
      <c r="L322" s="31">
        <v>194.75</v>
      </c>
      <c r="M322" s="31">
        <v>1.4892099999999999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173.85</v>
      </c>
      <c r="D323" s="40">
        <v>175.53333333333333</v>
      </c>
      <c r="E323" s="40">
        <v>171.21666666666667</v>
      </c>
      <c r="F323" s="40">
        <v>168.58333333333334</v>
      </c>
      <c r="G323" s="40">
        <v>164.26666666666668</v>
      </c>
      <c r="H323" s="40">
        <v>178.16666666666666</v>
      </c>
      <c r="I323" s="40">
        <v>182.48333333333332</v>
      </c>
      <c r="J323" s="40">
        <v>185.11666666666665</v>
      </c>
      <c r="K323" s="31">
        <v>179.85</v>
      </c>
      <c r="L323" s="31">
        <v>172.9</v>
      </c>
      <c r="M323" s="31">
        <v>7.2200699999999998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923.1</v>
      </c>
      <c r="D324" s="40">
        <v>927.35</v>
      </c>
      <c r="E324" s="40">
        <v>905.75</v>
      </c>
      <c r="F324" s="40">
        <v>888.4</v>
      </c>
      <c r="G324" s="40">
        <v>866.8</v>
      </c>
      <c r="H324" s="40">
        <v>944.7</v>
      </c>
      <c r="I324" s="40">
        <v>966.30000000000018</v>
      </c>
      <c r="J324" s="40">
        <v>983.65000000000009</v>
      </c>
      <c r="K324" s="31">
        <v>948.95</v>
      </c>
      <c r="L324" s="31">
        <v>910</v>
      </c>
      <c r="M324" s="31">
        <v>7.1910100000000003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4958.1499999999996</v>
      </c>
      <c r="D325" s="40">
        <v>4967.416666666667</v>
      </c>
      <c r="E325" s="40">
        <v>4895.7333333333336</v>
      </c>
      <c r="F325" s="40">
        <v>4833.3166666666666</v>
      </c>
      <c r="G325" s="40">
        <v>4761.6333333333332</v>
      </c>
      <c r="H325" s="40">
        <v>5029.8333333333339</v>
      </c>
      <c r="I325" s="40">
        <v>5101.5166666666664</v>
      </c>
      <c r="J325" s="40">
        <v>5163.9333333333343</v>
      </c>
      <c r="K325" s="31">
        <v>5039.1000000000004</v>
      </c>
      <c r="L325" s="31">
        <v>4905</v>
      </c>
      <c r="M325" s="31">
        <v>10.26088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41.5</v>
      </c>
      <c r="D326" s="40">
        <v>41.616666666666667</v>
      </c>
      <c r="E326" s="40">
        <v>41.033333333333331</v>
      </c>
      <c r="F326" s="40">
        <v>40.566666666666663</v>
      </c>
      <c r="G326" s="40">
        <v>39.983333333333327</v>
      </c>
      <c r="H326" s="40">
        <v>42.083333333333336</v>
      </c>
      <c r="I326" s="40">
        <v>42.666666666666664</v>
      </c>
      <c r="J326" s="40">
        <v>43.13333333333334</v>
      </c>
      <c r="K326" s="31">
        <v>42.2</v>
      </c>
      <c r="L326" s="31">
        <v>41.15</v>
      </c>
      <c r="M326" s="31">
        <v>8.9247099999999993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173.7</v>
      </c>
      <c r="D327" s="40">
        <v>174.58333333333334</v>
      </c>
      <c r="E327" s="40">
        <v>171.66666666666669</v>
      </c>
      <c r="F327" s="40">
        <v>169.63333333333335</v>
      </c>
      <c r="G327" s="40">
        <v>166.7166666666667</v>
      </c>
      <c r="H327" s="40">
        <v>176.61666666666667</v>
      </c>
      <c r="I327" s="40">
        <v>179.53333333333336</v>
      </c>
      <c r="J327" s="40">
        <v>181.56666666666666</v>
      </c>
      <c r="K327" s="31">
        <v>177.5</v>
      </c>
      <c r="L327" s="31">
        <v>172.55</v>
      </c>
      <c r="M327" s="31">
        <v>7.3566099999999999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945.1</v>
      </c>
      <c r="D328" s="40">
        <v>953.33333333333337</v>
      </c>
      <c r="E328" s="40">
        <v>931.76666666666677</v>
      </c>
      <c r="F328" s="40">
        <v>918.43333333333339</v>
      </c>
      <c r="G328" s="40">
        <v>896.86666666666679</v>
      </c>
      <c r="H328" s="40">
        <v>966.66666666666674</v>
      </c>
      <c r="I328" s="40">
        <v>988.23333333333335</v>
      </c>
      <c r="J328" s="40">
        <v>1001.5666666666667</v>
      </c>
      <c r="K328" s="31">
        <v>974.9</v>
      </c>
      <c r="L328" s="31">
        <v>940</v>
      </c>
      <c r="M328" s="31">
        <v>1.3583700000000001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3454.35</v>
      </c>
      <c r="D329" s="40">
        <v>3458.7166666666667</v>
      </c>
      <c r="E329" s="40">
        <v>3422.6333333333332</v>
      </c>
      <c r="F329" s="40">
        <v>3390.9166666666665</v>
      </c>
      <c r="G329" s="40">
        <v>3354.833333333333</v>
      </c>
      <c r="H329" s="40">
        <v>3490.4333333333334</v>
      </c>
      <c r="I329" s="40">
        <v>3526.5166666666664</v>
      </c>
      <c r="J329" s="40">
        <v>3558.2333333333336</v>
      </c>
      <c r="K329" s="31">
        <v>3494.8</v>
      </c>
      <c r="L329" s="31">
        <v>3427</v>
      </c>
      <c r="M329" s="31">
        <v>7.8537999999999997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78444.800000000003</v>
      </c>
      <c r="D330" s="40">
        <v>78701.016666666663</v>
      </c>
      <c r="E330" s="40">
        <v>77954.033333333326</v>
      </c>
      <c r="F330" s="40">
        <v>77463.266666666663</v>
      </c>
      <c r="G330" s="40">
        <v>76716.283333333326</v>
      </c>
      <c r="H330" s="40">
        <v>79191.783333333326</v>
      </c>
      <c r="I330" s="40">
        <v>79938.766666666663</v>
      </c>
      <c r="J330" s="40">
        <v>80429.533333333326</v>
      </c>
      <c r="K330" s="31">
        <v>79448</v>
      </c>
      <c r="L330" s="31">
        <v>78210.25</v>
      </c>
      <c r="M330" s="31">
        <v>0.16137000000000001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48.15</v>
      </c>
      <c r="D331" s="40">
        <v>48.466666666666669</v>
      </c>
      <c r="E331" s="40">
        <v>47.683333333333337</v>
      </c>
      <c r="F331" s="40">
        <v>47.216666666666669</v>
      </c>
      <c r="G331" s="40">
        <v>46.433333333333337</v>
      </c>
      <c r="H331" s="40">
        <v>48.933333333333337</v>
      </c>
      <c r="I331" s="40">
        <v>49.716666666666669</v>
      </c>
      <c r="J331" s="40">
        <v>50.183333333333337</v>
      </c>
      <c r="K331" s="31">
        <v>49.25</v>
      </c>
      <c r="L331" s="31">
        <v>48</v>
      </c>
      <c r="M331" s="31">
        <v>7.1567499999999997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1662.1</v>
      </c>
      <c r="D332" s="40">
        <v>1675.8166666666666</v>
      </c>
      <c r="E332" s="40">
        <v>1642.6333333333332</v>
      </c>
      <c r="F332" s="40">
        <v>1623.1666666666665</v>
      </c>
      <c r="G332" s="40">
        <v>1589.9833333333331</v>
      </c>
      <c r="H332" s="40">
        <v>1695.2833333333333</v>
      </c>
      <c r="I332" s="40">
        <v>1728.4666666666667</v>
      </c>
      <c r="J332" s="40">
        <v>1747.9333333333334</v>
      </c>
      <c r="K332" s="31">
        <v>1709</v>
      </c>
      <c r="L332" s="31">
        <v>1656.35</v>
      </c>
      <c r="M332" s="31">
        <v>10.62269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418.3</v>
      </c>
      <c r="D333" s="40">
        <v>419.33333333333331</v>
      </c>
      <c r="E333" s="40">
        <v>414.96666666666664</v>
      </c>
      <c r="F333" s="40">
        <v>411.63333333333333</v>
      </c>
      <c r="G333" s="40">
        <v>407.26666666666665</v>
      </c>
      <c r="H333" s="40">
        <v>422.66666666666663</v>
      </c>
      <c r="I333" s="40">
        <v>427.0333333333333</v>
      </c>
      <c r="J333" s="40">
        <v>430.36666666666662</v>
      </c>
      <c r="K333" s="31">
        <v>423.7</v>
      </c>
      <c r="L333" s="31">
        <v>416</v>
      </c>
      <c r="M333" s="31">
        <v>2.9888300000000001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832</v>
      </c>
      <c r="D334" s="40">
        <v>837.4666666666667</v>
      </c>
      <c r="E334" s="40">
        <v>824.53333333333342</v>
      </c>
      <c r="F334" s="40">
        <v>817.06666666666672</v>
      </c>
      <c r="G334" s="40">
        <v>804.13333333333344</v>
      </c>
      <c r="H334" s="40">
        <v>844.93333333333339</v>
      </c>
      <c r="I334" s="40">
        <v>857.86666666666679</v>
      </c>
      <c r="J334" s="40">
        <v>865.33333333333337</v>
      </c>
      <c r="K334" s="31">
        <v>850.4</v>
      </c>
      <c r="L334" s="31">
        <v>830</v>
      </c>
      <c r="M334" s="31">
        <v>0.65859999999999996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99.8</v>
      </c>
      <c r="D335" s="40">
        <v>100.18333333333332</v>
      </c>
      <c r="E335" s="40">
        <v>98.71666666666664</v>
      </c>
      <c r="F335" s="40">
        <v>97.633333333333312</v>
      </c>
      <c r="G335" s="40">
        <v>96.166666666666629</v>
      </c>
      <c r="H335" s="40">
        <v>101.26666666666665</v>
      </c>
      <c r="I335" s="40">
        <v>102.73333333333332</v>
      </c>
      <c r="J335" s="40">
        <v>103.81666666666666</v>
      </c>
      <c r="K335" s="31">
        <v>101.65</v>
      </c>
      <c r="L335" s="31">
        <v>99.1</v>
      </c>
      <c r="M335" s="31">
        <v>182.87716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6533.45</v>
      </c>
      <c r="D336" s="40">
        <v>6481.1500000000005</v>
      </c>
      <c r="E336" s="40">
        <v>6382.3000000000011</v>
      </c>
      <c r="F336" s="40">
        <v>6231.1500000000005</v>
      </c>
      <c r="G336" s="40">
        <v>6132.3000000000011</v>
      </c>
      <c r="H336" s="40">
        <v>6632.3000000000011</v>
      </c>
      <c r="I336" s="40">
        <v>6731.1500000000015</v>
      </c>
      <c r="J336" s="40">
        <v>6882.3000000000011</v>
      </c>
      <c r="K336" s="31">
        <v>6580</v>
      </c>
      <c r="L336" s="31">
        <v>6330</v>
      </c>
      <c r="M336" s="31">
        <v>5.1943000000000001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3525</v>
      </c>
      <c r="D337" s="40">
        <v>3533.65</v>
      </c>
      <c r="E337" s="40">
        <v>3493.3500000000004</v>
      </c>
      <c r="F337" s="40">
        <v>3461.7000000000003</v>
      </c>
      <c r="G337" s="40">
        <v>3421.4000000000005</v>
      </c>
      <c r="H337" s="40">
        <v>3565.3</v>
      </c>
      <c r="I337" s="40">
        <v>3605.6000000000004</v>
      </c>
      <c r="J337" s="40">
        <v>3637.25</v>
      </c>
      <c r="K337" s="31">
        <v>3573.95</v>
      </c>
      <c r="L337" s="31">
        <v>3502</v>
      </c>
      <c r="M337" s="31">
        <v>1.26857</v>
      </c>
      <c r="N337" s="1"/>
      <c r="O337" s="1"/>
    </row>
    <row r="338" spans="1:15" ht="12.75" customHeight="1">
      <c r="A338" s="31">
        <v>328</v>
      </c>
      <c r="B338" s="31" t="s">
        <v>869</v>
      </c>
      <c r="C338" s="31">
        <v>2309</v>
      </c>
      <c r="D338" s="40">
        <v>2320</v>
      </c>
      <c r="E338" s="40">
        <v>2290</v>
      </c>
      <c r="F338" s="40">
        <v>2271</v>
      </c>
      <c r="G338" s="40">
        <v>2241</v>
      </c>
      <c r="H338" s="40">
        <v>2339</v>
      </c>
      <c r="I338" s="40">
        <v>2369</v>
      </c>
      <c r="J338" s="40">
        <v>2388</v>
      </c>
      <c r="K338" s="31">
        <v>2350</v>
      </c>
      <c r="L338" s="31">
        <v>2301</v>
      </c>
      <c r="M338" s="31">
        <v>0.31790000000000002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45.8</v>
      </c>
      <c r="D339" s="40">
        <v>46.016666666666673</v>
      </c>
      <c r="E339" s="40">
        <v>45.433333333333344</v>
      </c>
      <c r="F339" s="40">
        <v>45.06666666666667</v>
      </c>
      <c r="G339" s="40">
        <v>44.483333333333341</v>
      </c>
      <c r="H339" s="40">
        <v>46.383333333333347</v>
      </c>
      <c r="I339" s="40">
        <v>46.966666666666676</v>
      </c>
      <c r="J339" s="40">
        <v>47.33333333333335</v>
      </c>
      <c r="K339" s="31">
        <v>46.6</v>
      </c>
      <c r="L339" s="31">
        <v>45.65</v>
      </c>
      <c r="M339" s="31">
        <v>25.006589999999999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80.400000000000006</v>
      </c>
      <c r="D340" s="40">
        <v>81.2</v>
      </c>
      <c r="E340" s="40">
        <v>79.400000000000006</v>
      </c>
      <c r="F340" s="40">
        <v>78.400000000000006</v>
      </c>
      <c r="G340" s="40">
        <v>76.600000000000009</v>
      </c>
      <c r="H340" s="40">
        <v>82.2</v>
      </c>
      <c r="I340" s="40">
        <v>83.999999999999986</v>
      </c>
      <c r="J340" s="40">
        <v>85</v>
      </c>
      <c r="K340" s="31">
        <v>83</v>
      </c>
      <c r="L340" s="31">
        <v>80.2</v>
      </c>
      <c r="M340" s="31">
        <v>45.974040000000002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629.4</v>
      </c>
      <c r="D341" s="40">
        <v>628.16666666666663</v>
      </c>
      <c r="E341" s="40">
        <v>623.68333333333328</v>
      </c>
      <c r="F341" s="40">
        <v>617.9666666666667</v>
      </c>
      <c r="G341" s="40">
        <v>613.48333333333335</v>
      </c>
      <c r="H341" s="40">
        <v>633.88333333333321</v>
      </c>
      <c r="I341" s="40">
        <v>638.36666666666656</v>
      </c>
      <c r="J341" s="40">
        <v>644.08333333333314</v>
      </c>
      <c r="K341" s="31">
        <v>632.65</v>
      </c>
      <c r="L341" s="31">
        <v>622.45000000000005</v>
      </c>
      <c r="M341" s="31">
        <v>0.24095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19462.099999999999</v>
      </c>
      <c r="D342" s="40">
        <v>19460.7</v>
      </c>
      <c r="E342" s="40">
        <v>19322.400000000001</v>
      </c>
      <c r="F342" s="40">
        <v>19182.7</v>
      </c>
      <c r="G342" s="40">
        <v>19044.400000000001</v>
      </c>
      <c r="H342" s="40">
        <v>19600.400000000001</v>
      </c>
      <c r="I342" s="40">
        <v>19738.699999999997</v>
      </c>
      <c r="J342" s="40">
        <v>19878.400000000001</v>
      </c>
      <c r="K342" s="31">
        <v>19599</v>
      </c>
      <c r="L342" s="31">
        <v>19321</v>
      </c>
      <c r="M342" s="31">
        <v>0.4612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81.25</v>
      </c>
      <c r="D343" s="40">
        <v>81.766666666666666</v>
      </c>
      <c r="E343" s="40">
        <v>79.783333333333331</v>
      </c>
      <c r="F343" s="40">
        <v>78.316666666666663</v>
      </c>
      <c r="G343" s="40">
        <v>76.333333333333329</v>
      </c>
      <c r="H343" s="40">
        <v>83.233333333333334</v>
      </c>
      <c r="I343" s="40">
        <v>85.216666666666654</v>
      </c>
      <c r="J343" s="40">
        <v>86.683333333333337</v>
      </c>
      <c r="K343" s="31">
        <v>83.75</v>
      </c>
      <c r="L343" s="31">
        <v>80.3</v>
      </c>
      <c r="M343" s="31">
        <v>20.549389999999999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53.95</v>
      </c>
      <c r="D344" s="40">
        <v>54.25</v>
      </c>
      <c r="E344" s="40">
        <v>53.5</v>
      </c>
      <c r="F344" s="40">
        <v>53.05</v>
      </c>
      <c r="G344" s="40">
        <v>52.3</v>
      </c>
      <c r="H344" s="40">
        <v>54.7</v>
      </c>
      <c r="I344" s="40">
        <v>55.45</v>
      </c>
      <c r="J344" s="40">
        <v>55.900000000000006</v>
      </c>
      <c r="K344" s="31">
        <v>55</v>
      </c>
      <c r="L344" s="31">
        <v>53.8</v>
      </c>
      <c r="M344" s="31">
        <v>4.5916199999999998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569.4</v>
      </c>
      <c r="D345" s="40">
        <v>571.0333333333333</v>
      </c>
      <c r="E345" s="40">
        <v>557.26666666666665</v>
      </c>
      <c r="F345" s="40">
        <v>545.13333333333333</v>
      </c>
      <c r="G345" s="40">
        <v>531.36666666666667</v>
      </c>
      <c r="H345" s="40">
        <v>583.16666666666663</v>
      </c>
      <c r="I345" s="40">
        <v>596.93333333333328</v>
      </c>
      <c r="J345" s="40">
        <v>609.06666666666661</v>
      </c>
      <c r="K345" s="31">
        <v>584.79999999999995</v>
      </c>
      <c r="L345" s="31">
        <v>558.9</v>
      </c>
      <c r="M345" s="31">
        <v>9.0896799999999995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33.9</v>
      </c>
      <c r="D346" s="40">
        <v>33.466666666666661</v>
      </c>
      <c r="E346" s="40">
        <v>32.23333333333332</v>
      </c>
      <c r="F346" s="40">
        <v>30.566666666666659</v>
      </c>
      <c r="G346" s="40">
        <v>29.333333333333318</v>
      </c>
      <c r="H346" s="40">
        <v>35.133333333333326</v>
      </c>
      <c r="I346" s="40">
        <v>36.36666666666666</v>
      </c>
      <c r="J346" s="40">
        <v>38.033333333333324</v>
      </c>
      <c r="K346" s="31">
        <v>34.700000000000003</v>
      </c>
      <c r="L346" s="31">
        <v>31.8</v>
      </c>
      <c r="M346" s="31">
        <v>228.72228999999999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154</v>
      </c>
      <c r="D347" s="40">
        <v>154.16666666666666</v>
      </c>
      <c r="E347" s="40">
        <v>152.33333333333331</v>
      </c>
      <c r="F347" s="40">
        <v>150.66666666666666</v>
      </c>
      <c r="G347" s="40">
        <v>148.83333333333331</v>
      </c>
      <c r="H347" s="40">
        <v>155.83333333333331</v>
      </c>
      <c r="I347" s="40">
        <v>157.66666666666663</v>
      </c>
      <c r="J347" s="40">
        <v>159.33333333333331</v>
      </c>
      <c r="K347" s="31">
        <v>156</v>
      </c>
      <c r="L347" s="31">
        <v>152.5</v>
      </c>
      <c r="M347" s="31">
        <v>1.32942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2380.6999999999998</v>
      </c>
      <c r="D348" s="40">
        <v>2390.5833333333335</v>
      </c>
      <c r="E348" s="40">
        <v>2360.166666666667</v>
      </c>
      <c r="F348" s="40">
        <v>2339.6333333333337</v>
      </c>
      <c r="G348" s="40">
        <v>2309.2166666666672</v>
      </c>
      <c r="H348" s="40">
        <v>2411.1166666666668</v>
      </c>
      <c r="I348" s="40">
        <v>2441.5333333333338</v>
      </c>
      <c r="J348" s="40">
        <v>2462.0666666666666</v>
      </c>
      <c r="K348" s="31">
        <v>2421</v>
      </c>
      <c r="L348" s="31">
        <v>2370.0500000000002</v>
      </c>
      <c r="M348" s="31">
        <v>6.0159999999999998E-2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66.5</v>
      </c>
      <c r="D349" s="40">
        <v>67</v>
      </c>
      <c r="E349" s="40">
        <v>65.7</v>
      </c>
      <c r="F349" s="40">
        <v>64.900000000000006</v>
      </c>
      <c r="G349" s="40">
        <v>63.600000000000009</v>
      </c>
      <c r="H349" s="40">
        <v>67.8</v>
      </c>
      <c r="I349" s="40">
        <v>69.100000000000009</v>
      </c>
      <c r="J349" s="40">
        <v>69.899999999999991</v>
      </c>
      <c r="K349" s="31">
        <v>68.3</v>
      </c>
      <c r="L349" s="31">
        <v>66.2</v>
      </c>
      <c r="M349" s="31">
        <v>29.518260000000001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139.44999999999999</v>
      </c>
      <c r="D350" s="40">
        <v>139.95000000000002</v>
      </c>
      <c r="E350" s="40">
        <v>138.00000000000003</v>
      </c>
      <c r="F350" s="40">
        <v>136.55000000000001</v>
      </c>
      <c r="G350" s="40">
        <v>134.60000000000002</v>
      </c>
      <c r="H350" s="40">
        <v>141.40000000000003</v>
      </c>
      <c r="I350" s="40">
        <v>143.35000000000002</v>
      </c>
      <c r="J350" s="40">
        <v>144.80000000000004</v>
      </c>
      <c r="K350" s="31">
        <v>141.9</v>
      </c>
      <c r="L350" s="31">
        <v>138.5</v>
      </c>
      <c r="M350" s="31">
        <v>55.358530000000002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256.64999999999998</v>
      </c>
      <c r="D351" s="40">
        <v>258.39999999999998</v>
      </c>
      <c r="E351" s="40">
        <v>253.14999999999998</v>
      </c>
      <c r="F351" s="40">
        <v>249.65</v>
      </c>
      <c r="G351" s="40">
        <v>244.4</v>
      </c>
      <c r="H351" s="40">
        <v>261.89999999999998</v>
      </c>
      <c r="I351" s="40">
        <v>267.14999999999998</v>
      </c>
      <c r="J351" s="40">
        <v>270.64999999999992</v>
      </c>
      <c r="K351" s="31">
        <v>263.64999999999998</v>
      </c>
      <c r="L351" s="31">
        <v>254.9</v>
      </c>
      <c r="M351" s="31">
        <v>6.92767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134.30000000000001</v>
      </c>
      <c r="D352" s="40">
        <v>135.36666666666667</v>
      </c>
      <c r="E352" s="40">
        <v>132.93333333333334</v>
      </c>
      <c r="F352" s="40">
        <v>131.56666666666666</v>
      </c>
      <c r="G352" s="40">
        <v>129.13333333333333</v>
      </c>
      <c r="H352" s="40">
        <v>136.73333333333335</v>
      </c>
      <c r="I352" s="40">
        <v>139.16666666666669</v>
      </c>
      <c r="J352" s="40">
        <v>140.53333333333336</v>
      </c>
      <c r="K352" s="31">
        <v>137.80000000000001</v>
      </c>
      <c r="L352" s="31">
        <v>134</v>
      </c>
      <c r="M352" s="31">
        <v>57.621279999999999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970.05</v>
      </c>
      <c r="D353" s="40">
        <v>973.19999999999993</v>
      </c>
      <c r="E353" s="40">
        <v>954.59999999999991</v>
      </c>
      <c r="F353" s="40">
        <v>939.15</v>
      </c>
      <c r="G353" s="40">
        <v>920.55</v>
      </c>
      <c r="H353" s="40">
        <v>988.64999999999986</v>
      </c>
      <c r="I353" s="40">
        <v>1007.25</v>
      </c>
      <c r="J353" s="40">
        <v>1022.6999999999998</v>
      </c>
      <c r="K353" s="31">
        <v>991.8</v>
      </c>
      <c r="L353" s="31">
        <v>957.75</v>
      </c>
      <c r="M353" s="31">
        <v>14.30064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4466.6000000000004</v>
      </c>
      <c r="D354" s="40">
        <v>4474.916666666667</v>
      </c>
      <c r="E354" s="40">
        <v>4442.2333333333336</v>
      </c>
      <c r="F354" s="40">
        <v>4417.8666666666668</v>
      </c>
      <c r="G354" s="40">
        <v>4385.1833333333334</v>
      </c>
      <c r="H354" s="40">
        <v>4499.2833333333338</v>
      </c>
      <c r="I354" s="40">
        <v>4531.9666666666662</v>
      </c>
      <c r="J354" s="40">
        <v>4556.3333333333339</v>
      </c>
      <c r="K354" s="31">
        <v>4507.6000000000004</v>
      </c>
      <c r="L354" s="31">
        <v>4450.55</v>
      </c>
      <c r="M354" s="31">
        <v>0.94443999999999995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222.95</v>
      </c>
      <c r="D355" s="40">
        <v>222.38333333333333</v>
      </c>
      <c r="E355" s="40">
        <v>220.76666666666665</v>
      </c>
      <c r="F355" s="40">
        <v>218.58333333333331</v>
      </c>
      <c r="G355" s="40">
        <v>216.96666666666664</v>
      </c>
      <c r="H355" s="40">
        <v>224.56666666666666</v>
      </c>
      <c r="I355" s="40">
        <v>226.18333333333334</v>
      </c>
      <c r="J355" s="40">
        <v>228.36666666666667</v>
      </c>
      <c r="K355" s="31">
        <v>224</v>
      </c>
      <c r="L355" s="31">
        <v>220.2</v>
      </c>
      <c r="M355" s="31">
        <v>4.4485200000000003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157.15</v>
      </c>
      <c r="D356" s="40">
        <v>157.88333333333335</v>
      </c>
      <c r="E356" s="40">
        <v>156.06666666666672</v>
      </c>
      <c r="F356" s="40">
        <v>154.98333333333338</v>
      </c>
      <c r="G356" s="40">
        <v>153.16666666666674</v>
      </c>
      <c r="H356" s="40">
        <v>158.9666666666667</v>
      </c>
      <c r="I356" s="40">
        <v>160.78333333333336</v>
      </c>
      <c r="J356" s="40">
        <v>161.86666666666667</v>
      </c>
      <c r="K356" s="31">
        <v>159.69999999999999</v>
      </c>
      <c r="L356" s="31">
        <v>156.80000000000001</v>
      </c>
      <c r="M356" s="31">
        <v>129.56282999999999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377.3</v>
      </c>
      <c r="D357" s="40">
        <v>375.95</v>
      </c>
      <c r="E357" s="40">
        <v>371.5</v>
      </c>
      <c r="F357" s="40">
        <v>365.7</v>
      </c>
      <c r="G357" s="40">
        <v>361.25</v>
      </c>
      <c r="H357" s="40">
        <v>381.75</v>
      </c>
      <c r="I357" s="40">
        <v>386.19999999999993</v>
      </c>
      <c r="J357" s="40">
        <v>392</v>
      </c>
      <c r="K357" s="31">
        <v>380.4</v>
      </c>
      <c r="L357" s="31">
        <v>370.15</v>
      </c>
      <c r="M357" s="31">
        <v>2.7126100000000002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41193.599999999999</v>
      </c>
      <c r="D358" s="40">
        <v>41179.550000000003</v>
      </c>
      <c r="E358" s="40">
        <v>40584.100000000006</v>
      </c>
      <c r="F358" s="40">
        <v>39974.600000000006</v>
      </c>
      <c r="G358" s="40">
        <v>39379.150000000009</v>
      </c>
      <c r="H358" s="40">
        <v>41789.050000000003</v>
      </c>
      <c r="I358" s="40">
        <v>42384.5</v>
      </c>
      <c r="J358" s="40">
        <v>42994</v>
      </c>
      <c r="K358" s="31">
        <v>41775</v>
      </c>
      <c r="L358" s="31">
        <v>40570.050000000003</v>
      </c>
      <c r="M358" s="31">
        <v>0.32013999999999998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2623.85</v>
      </c>
      <c r="D359" s="40">
        <v>2627.1</v>
      </c>
      <c r="E359" s="40">
        <v>2594.2999999999997</v>
      </c>
      <c r="F359" s="40">
        <v>2564.75</v>
      </c>
      <c r="G359" s="40">
        <v>2531.9499999999998</v>
      </c>
      <c r="H359" s="40">
        <v>2656.6499999999996</v>
      </c>
      <c r="I359" s="40">
        <v>2689.45</v>
      </c>
      <c r="J359" s="40">
        <v>2718.9999999999995</v>
      </c>
      <c r="K359" s="31">
        <v>2659.9</v>
      </c>
      <c r="L359" s="31">
        <v>2597.5500000000002</v>
      </c>
      <c r="M359" s="31">
        <v>5.02182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4301.2</v>
      </c>
      <c r="D360" s="40">
        <v>4288.4000000000005</v>
      </c>
      <c r="E360" s="40">
        <v>4257.8000000000011</v>
      </c>
      <c r="F360" s="40">
        <v>4214.4000000000005</v>
      </c>
      <c r="G360" s="40">
        <v>4183.8000000000011</v>
      </c>
      <c r="H360" s="40">
        <v>4331.8000000000011</v>
      </c>
      <c r="I360" s="40">
        <v>4362.4000000000015</v>
      </c>
      <c r="J360" s="40">
        <v>4405.8000000000011</v>
      </c>
      <c r="K360" s="31">
        <v>4319</v>
      </c>
      <c r="L360" s="31">
        <v>4245</v>
      </c>
      <c r="M360" s="31">
        <v>2.96522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237</v>
      </c>
      <c r="D361" s="40">
        <v>237.06666666666669</v>
      </c>
      <c r="E361" s="40">
        <v>235.53333333333339</v>
      </c>
      <c r="F361" s="40">
        <v>234.06666666666669</v>
      </c>
      <c r="G361" s="40">
        <v>232.53333333333339</v>
      </c>
      <c r="H361" s="40">
        <v>238.53333333333339</v>
      </c>
      <c r="I361" s="40">
        <v>240.06666666666669</v>
      </c>
      <c r="J361" s="40">
        <v>241.53333333333339</v>
      </c>
      <c r="K361" s="31">
        <v>238.6</v>
      </c>
      <c r="L361" s="31">
        <v>235.6</v>
      </c>
      <c r="M361" s="31">
        <v>24.27514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133.05000000000001</v>
      </c>
      <c r="D362" s="40">
        <v>133.85000000000002</v>
      </c>
      <c r="E362" s="40">
        <v>131.80000000000004</v>
      </c>
      <c r="F362" s="40">
        <v>130.55000000000001</v>
      </c>
      <c r="G362" s="40">
        <v>128.50000000000003</v>
      </c>
      <c r="H362" s="40">
        <v>135.10000000000005</v>
      </c>
      <c r="I362" s="40">
        <v>137.15</v>
      </c>
      <c r="J362" s="40">
        <v>138.40000000000006</v>
      </c>
      <c r="K362" s="31">
        <v>135.9</v>
      </c>
      <c r="L362" s="31">
        <v>132.6</v>
      </c>
      <c r="M362" s="31">
        <v>23.48516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5172.55</v>
      </c>
      <c r="D363" s="40">
        <v>5167.5166666666664</v>
      </c>
      <c r="E363" s="40">
        <v>5135.0333333333328</v>
      </c>
      <c r="F363" s="40">
        <v>5097.5166666666664</v>
      </c>
      <c r="G363" s="40">
        <v>5065.0333333333328</v>
      </c>
      <c r="H363" s="40">
        <v>5205.0333333333328</v>
      </c>
      <c r="I363" s="40">
        <v>5237.5166666666664</v>
      </c>
      <c r="J363" s="40">
        <v>5275.0333333333328</v>
      </c>
      <c r="K363" s="31">
        <v>5200</v>
      </c>
      <c r="L363" s="31">
        <v>5130</v>
      </c>
      <c r="M363" s="31">
        <v>0.18393000000000001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15100</v>
      </c>
      <c r="D364" s="40">
        <v>15147.233333333332</v>
      </c>
      <c r="E364" s="40">
        <v>15050.766666666663</v>
      </c>
      <c r="F364" s="40">
        <v>15001.533333333331</v>
      </c>
      <c r="G364" s="40">
        <v>14905.066666666662</v>
      </c>
      <c r="H364" s="40">
        <v>15196.466666666664</v>
      </c>
      <c r="I364" s="40">
        <v>15292.933333333334</v>
      </c>
      <c r="J364" s="40">
        <v>15342.166666666664</v>
      </c>
      <c r="K364" s="31">
        <v>15243.7</v>
      </c>
      <c r="L364" s="31">
        <v>15098</v>
      </c>
      <c r="M364" s="31">
        <v>8.0229999999999996E-2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5117</v>
      </c>
      <c r="D365" s="40">
        <v>5127.333333333333</v>
      </c>
      <c r="E365" s="40">
        <v>5099.6666666666661</v>
      </c>
      <c r="F365" s="40">
        <v>5082.333333333333</v>
      </c>
      <c r="G365" s="40">
        <v>5054.6666666666661</v>
      </c>
      <c r="H365" s="40">
        <v>5144.6666666666661</v>
      </c>
      <c r="I365" s="40">
        <v>5172.3333333333321</v>
      </c>
      <c r="J365" s="40">
        <v>5189.6666666666661</v>
      </c>
      <c r="K365" s="31">
        <v>5155</v>
      </c>
      <c r="L365" s="31">
        <v>5110</v>
      </c>
      <c r="M365" s="31">
        <v>7.2090000000000001E-2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229.6</v>
      </c>
      <c r="D366" s="40">
        <v>230.55000000000004</v>
      </c>
      <c r="E366" s="40">
        <v>225.10000000000008</v>
      </c>
      <c r="F366" s="40">
        <v>220.60000000000005</v>
      </c>
      <c r="G366" s="40">
        <v>215.15000000000009</v>
      </c>
      <c r="H366" s="40">
        <v>235.05000000000007</v>
      </c>
      <c r="I366" s="40">
        <v>240.50000000000006</v>
      </c>
      <c r="J366" s="40">
        <v>245.00000000000006</v>
      </c>
      <c r="K366" s="31">
        <v>236</v>
      </c>
      <c r="L366" s="31">
        <v>226.05</v>
      </c>
      <c r="M366" s="31">
        <v>15.645160000000001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1072.8499999999999</v>
      </c>
      <c r="D367" s="40">
        <v>1105.9833333333333</v>
      </c>
      <c r="E367" s="40">
        <v>1016.9666666666667</v>
      </c>
      <c r="F367" s="40">
        <v>961.08333333333326</v>
      </c>
      <c r="G367" s="40">
        <v>872.06666666666661</v>
      </c>
      <c r="H367" s="40">
        <v>1161.8666666666668</v>
      </c>
      <c r="I367" s="40">
        <v>1250.8833333333337</v>
      </c>
      <c r="J367" s="40">
        <v>1306.7666666666669</v>
      </c>
      <c r="K367" s="31">
        <v>1195</v>
      </c>
      <c r="L367" s="31">
        <v>1050.0999999999999</v>
      </c>
      <c r="M367" s="31">
        <v>7.1757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2444.75</v>
      </c>
      <c r="D368" s="40">
        <v>2433.1166666666668</v>
      </c>
      <c r="E368" s="40">
        <v>2412.6333333333337</v>
      </c>
      <c r="F368" s="40">
        <v>2380.5166666666669</v>
      </c>
      <c r="G368" s="40">
        <v>2360.0333333333338</v>
      </c>
      <c r="H368" s="40">
        <v>2465.2333333333336</v>
      </c>
      <c r="I368" s="40">
        <v>2485.7166666666672</v>
      </c>
      <c r="J368" s="40">
        <v>2517.8333333333335</v>
      </c>
      <c r="K368" s="31">
        <v>2453.6</v>
      </c>
      <c r="L368" s="31">
        <v>2401</v>
      </c>
      <c r="M368" s="31">
        <v>4.5244299999999997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2922.55</v>
      </c>
      <c r="D369" s="40">
        <v>2912.4833333333336</v>
      </c>
      <c r="E369" s="40">
        <v>2892.0666666666671</v>
      </c>
      <c r="F369" s="40">
        <v>2861.5833333333335</v>
      </c>
      <c r="G369" s="40">
        <v>2841.166666666667</v>
      </c>
      <c r="H369" s="40">
        <v>2942.9666666666672</v>
      </c>
      <c r="I369" s="40">
        <v>2963.3833333333332</v>
      </c>
      <c r="J369" s="40">
        <v>2993.8666666666672</v>
      </c>
      <c r="K369" s="31">
        <v>2932.9</v>
      </c>
      <c r="L369" s="31">
        <v>2882</v>
      </c>
      <c r="M369" s="31">
        <v>2.8313600000000001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41.1</v>
      </c>
      <c r="D370" s="40">
        <v>41.300000000000004</v>
      </c>
      <c r="E370" s="40">
        <v>40.750000000000007</v>
      </c>
      <c r="F370" s="40">
        <v>40.400000000000006</v>
      </c>
      <c r="G370" s="40">
        <v>39.850000000000009</v>
      </c>
      <c r="H370" s="40">
        <v>41.650000000000006</v>
      </c>
      <c r="I370" s="40">
        <v>42.2</v>
      </c>
      <c r="J370" s="40">
        <v>42.550000000000004</v>
      </c>
      <c r="K370" s="31">
        <v>41.85</v>
      </c>
      <c r="L370" s="31">
        <v>40.950000000000003</v>
      </c>
      <c r="M370" s="31">
        <v>370.98707999999999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467.5</v>
      </c>
      <c r="D371" s="40">
        <v>469.5</v>
      </c>
      <c r="E371" s="40">
        <v>463</v>
      </c>
      <c r="F371" s="40">
        <v>458.5</v>
      </c>
      <c r="G371" s="40">
        <v>452</v>
      </c>
      <c r="H371" s="40">
        <v>474</v>
      </c>
      <c r="I371" s="40">
        <v>480.5</v>
      </c>
      <c r="J371" s="40">
        <v>485</v>
      </c>
      <c r="K371" s="31">
        <v>476</v>
      </c>
      <c r="L371" s="31">
        <v>465</v>
      </c>
      <c r="M371" s="31">
        <v>1.03149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324.64999999999998</v>
      </c>
      <c r="D372" s="40">
        <v>327.65000000000003</v>
      </c>
      <c r="E372" s="40">
        <v>319.05000000000007</v>
      </c>
      <c r="F372" s="40">
        <v>313.45000000000005</v>
      </c>
      <c r="G372" s="40">
        <v>304.85000000000008</v>
      </c>
      <c r="H372" s="40">
        <v>333.25000000000006</v>
      </c>
      <c r="I372" s="40">
        <v>341.85000000000008</v>
      </c>
      <c r="J372" s="40">
        <v>347.45000000000005</v>
      </c>
      <c r="K372" s="31">
        <v>336.25</v>
      </c>
      <c r="L372" s="31">
        <v>322.05</v>
      </c>
      <c r="M372" s="31">
        <v>3.48014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2532.5</v>
      </c>
      <c r="D373" s="40">
        <v>2527.9833333333331</v>
      </c>
      <c r="E373" s="40">
        <v>2515.2166666666662</v>
      </c>
      <c r="F373" s="40">
        <v>2497.9333333333329</v>
      </c>
      <c r="G373" s="40">
        <v>2485.1666666666661</v>
      </c>
      <c r="H373" s="40">
        <v>2545.2666666666664</v>
      </c>
      <c r="I373" s="40">
        <v>2558.0333333333338</v>
      </c>
      <c r="J373" s="40">
        <v>2575.3166666666666</v>
      </c>
      <c r="K373" s="31">
        <v>2540.75</v>
      </c>
      <c r="L373" s="31">
        <v>2510.6999999999998</v>
      </c>
      <c r="M373" s="31">
        <v>1.99472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937.5</v>
      </c>
      <c r="D374" s="40">
        <v>930.88333333333333</v>
      </c>
      <c r="E374" s="40">
        <v>918.31666666666661</v>
      </c>
      <c r="F374" s="40">
        <v>899.13333333333333</v>
      </c>
      <c r="G374" s="40">
        <v>886.56666666666661</v>
      </c>
      <c r="H374" s="40">
        <v>950.06666666666661</v>
      </c>
      <c r="I374" s="40">
        <v>962.63333333333344</v>
      </c>
      <c r="J374" s="40">
        <v>981.81666666666661</v>
      </c>
      <c r="K374" s="31">
        <v>943.45</v>
      </c>
      <c r="L374" s="31">
        <v>911.7</v>
      </c>
      <c r="M374" s="31">
        <v>0.93771000000000004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1694.4</v>
      </c>
      <c r="D375" s="40">
        <v>1697.4666666666665</v>
      </c>
      <c r="E375" s="40">
        <v>1679.9333333333329</v>
      </c>
      <c r="F375" s="40">
        <v>1665.4666666666665</v>
      </c>
      <c r="G375" s="40">
        <v>1647.9333333333329</v>
      </c>
      <c r="H375" s="40">
        <v>1711.9333333333329</v>
      </c>
      <c r="I375" s="40">
        <v>1729.4666666666662</v>
      </c>
      <c r="J375" s="40">
        <v>1743.9333333333329</v>
      </c>
      <c r="K375" s="31">
        <v>1715</v>
      </c>
      <c r="L375" s="31">
        <v>1683</v>
      </c>
      <c r="M375" s="31">
        <v>0.70992999999999995</v>
      </c>
      <c r="N375" s="1"/>
      <c r="O375" s="1"/>
    </row>
    <row r="376" spans="1:15" ht="12.75" customHeight="1">
      <c r="A376" s="31">
        <v>366</v>
      </c>
      <c r="B376" s="31" t="s">
        <v>870</v>
      </c>
      <c r="C376" s="31">
        <v>201.8</v>
      </c>
      <c r="D376" s="40">
        <v>199.78333333333333</v>
      </c>
      <c r="E376" s="40">
        <v>196.61666666666667</v>
      </c>
      <c r="F376" s="40">
        <v>191.43333333333334</v>
      </c>
      <c r="G376" s="40">
        <v>188.26666666666668</v>
      </c>
      <c r="H376" s="40">
        <v>204.96666666666667</v>
      </c>
      <c r="I376" s="40">
        <v>208.13333333333335</v>
      </c>
      <c r="J376" s="40">
        <v>213.31666666666666</v>
      </c>
      <c r="K376" s="31">
        <v>202.95</v>
      </c>
      <c r="L376" s="31">
        <v>194.6</v>
      </c>
      <c r="M376" s="31">
        <v>244.93491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187.6</v>
      </c>
      <c r="D377" s="40">
        <v>188.48333333333335</v>
      </c>
      <c r="E377" s="40">
        <v>185.6166666666667</v>
      </c>
      <c r="F377" s="40">
        <v>183.63333333333335</v>
      </c>
      <c r="G377" s="40">
        <v>180.76666666666671</v>
      </c>
      <c r="H377" s="40">
        <v>190.4666666666667</v>
      </c>
      <c r="I377" s="40">
        <v>193.33333333333337</v>
      </c>
      <c r="J377" s="40">
        <v>195.31666666666669</v>
      </c>
      <c r="K377" s="31">
        <v>191.35</v>
      </c>
      <c r="L377" s="31">
        <v>186.5</v>
      </c>
      <c r="M377" s="31">
        <v>174.04748000000001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2575.5500000000002</v>
      </c>
      <c r="D378" s="40">
        <v>2566.85</v>
      </c>
      <c r="E378" s="40">
        <v>2533.6999999999998</v>
      </c>
      <c r="F378" s="40">
        <v>2491.85</v>
      </c>
      <c r="G378" s="40">
        <v>2458.6999999999998</v>
      </c>
      <c r="H378" s="40">
        <v>2608.6999999999998</v>
      </c>
      <c r="I378" s="40">
        <v>2641.8500000000004</v>
      </c>
      <c r="J378" s="40">
        <v>2683.7</v>
      </c>
      <c r="K378" s="31">
        <v>2600</v>
      </c>
      <c r="L378" s="31">
        <v>2525</v>
      </c>
      <c r="M378" s="31">
        <v>0.49803999999999998</v>
      </c>
      <c r="N378" s="1"/>
      <c r="O378" s="1"/>
    </row>
    <row r="379" spans="1:15" ht="12.75" customHeight="1">
      <c r="A379" s="31">
        <v>369</v>
      </c>
      <c r="B379" s="31" t="s">
        <v>871</v>
      </c>
      <c r="C379" s="31">
        <v>354.3</v>
      </c>
      <c r="D379" s="40">
        <v>356.65000000000003</v>
      </c>
      <c r="E379" s="40">
        <v>348.90000000000009</v>
      </c>
      <c r="F379" s="40">
        <v>343.50000000000006</v>
      </c>
      <c r="G379" s="40">
        <v>335.75000000000011</v>
      </c>
      <c r="H379" s="40">
        <v>362.05000000000007</v>
      </c>
      <c r="I379" s="40">
        <v>369.79999999999995</v>
      </c>
      <c r="J379" s="40">
        <v>375.20000000000005</v>
      </c>
      <c r="K379" s="31">
        <v>364.4</v>
      </c>
      <c r="L379" s="31">
        <v>351.25</v>
      </c>
      <c r="M379" s="31">
        <v>2.7166600000000001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479.65</v>
      </c>
      <c r="D380" s="40">
        <v>485.68333333333334</v>
      </c>
      <c r="E380" s="40">
        <v>469.76666666666665</v>
      </c>
      <c r="F380" s="40">
        <v>459.88333333333333</v>
      </c>
      <c r="G380" s="40">
        <v>443.96666666666664</v>
      </c>
      <c r="H380" s="40">
        <v>495.56666666666666</v>
      </c>
      <c r="I380" s="40">
        <v>511.48333333333329</v>
      </c>
      <c r="J380" s="40">
        <v>521.36666666666667</v>
      </c>
      <c r="K380" s="31">
        <v>501.6</v>
      </c>
      <c r="L380" s="31">
        <v>475.8</v>
      </c>
      <c r="M380" s="31">
        <v>8.3498300000000008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837.9</v>
      </c>
      <c r="D381" s="40">
        <v>835.68333333333328</v>
      </c>
      <c r="E381" s="40">
        <v>827.81666666666661</v>
      </c>
      <c r="F381" s="40">
        <v>817.73333333333335</v>
      </c>
      <c r="G381" s="40">
        <v>809.86666666666667</v>
      </c>
      <c r="H381" s="40">
        <v>845.76666666666654</v>
      </c>
      <c r="I381" s="40">
        <v>853.6333333333331</v>
      </c>
      <c r="J381" s="40">
        <v>863.71666666666647</v>
      </c>
      <c r="K381" s="31">
        <v>843.55</v>
      </c>
      <c r="L381" s="31">
        <v>825.6</v>
      </c>
      <c r="M381" s="31">
        <v>1.9590799999999999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134.80000000000001</v>
      </c>
      <c r="D382" s="40">
        <v>134.15</v>
      </c>
      <c r="E382" s="40">
        <v>132.4</v>
      </c>
      <c r="F382" s="40">
        <v>130</v>
      </c>
      <c r="G382" s="40">
        <v>128.25</v>
      </c>
      <c r="H382" s="40">
        <v>136.55000000000001</v>
      </c>
      <c r="I382" s="40">
        <v>138.30000000000001</v>
      </c>
      <c r="J382" s="40">
        <v>140.70000000000002</v>
      </c>
      <c r="K382" s="31">
        <v>135.9</v>
      </c>
      <c r="L382" s="31">
        <v>131.75</v>
      </c>
      <c r="M382" s="31">
        <v>2.9020000000000001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1709.85</v>
      </c>
      <c r="D383" s="40">
        <v>1714.4166666666667</v>
      </c>
      <c r="E383" s="40">
        <v>1693.4333333333334</v>
      </c>
      <c r="F383" s="40">
        <v>1677.0166666666667</v>
      </c>
      <c r="G383" s="40">
        <v>1656.0333333333333</v>
      </c>
      <c r="H383" s="40">
        <v>1730.8333333333335</v>
      </c>
      <c r="I383" s="40">
        <v>1751.8166666666666</v>
      </c>
      <c r="J383" s="40">
        <v>1768.2333333333336</v>
      </c>
      <c r="K383" s="31">
        <v>1735.4</v>
      </c>
      <c r="L383" s="31">
        <v>1698</v>
      </c>
      <c r="M383" s="31">
        <v>3.2629600000000001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914.45</v>
      </c>
      <c r="D384" s="40">
        <v>923.15</v>
      </c>
      <c r="E384" s="40">
        <v>901.3</v>
      </c>
      <c r="F384" s="40">
        <v>888.15</v>
      </c>
      <c r="G384" s="40">
        <v>866.3</v>
      </c>
      <c r="H384" s="40">
        <v>936.3</v>
      </c>
      <c r="I384" s="40">
        <v>958.15000000000009</v>
      </c>
      <c r="J384" s="40">
        <v>971.3</v>
      </c>
      <c r="K384" s="31">
        <v>945</v>
      </c>
      <c r="L384" s="31">
        <v>910</v>
      </c>
      <c r="M384" s="31">
        <v>0.90049999999999997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1114.2</v>
      </c>
      <c r="D385" s="40">
        <v>1112.8999999999999</v>
      </c>
      <c r="E385" s="40">
        <v>1081.2999999999997</v>
      </c>
      <c r="F385" s="40">
        <v>1048.3999999999999</v>
      </c>
      <c r="G385" s="40">
        <v>1016.7999999999997</v>
      </c>
      <c r="H385" s="40">
        <v>1145.7999999999997</v>
      </c>
      <c r="I385" s="40">
        <v>1177.3999999999996</v>
      </c>
      <c r="J385" s="40">
        <v>1210.2999999999997</v>
      </c>
      <c r="K385" s="31">
        <v>1144.5</v>
      </c>
      <c r="L385" s="31">
        <v>1080</v>
      </c>
      <c r="M385" s="31">
        <v>6.1795799999999996</v>
      </c>
      <c r="N385" s="1"/>
      <c r="O385" s="1"/>
    </row>
    <row r="386" spans="1:15" ht="12.75" customHeight="1">
      <c r="A386" s="31">
        <v>376</v>
      </c>
      <c r="B386" s="31" t="s">
        <v>872</v>
      </c>
      <c r="C386" s="31">
        <v>123.65</v>
      </c>
      <c r="D386" s="40">
        <v>123.93333333333334</v>
      </c>
      <c r="E386" s="40">
        <v>122.91666666666667</v>
      </c>
      <c r="F386" s="40">
        <v>122.18333333333334</v>
      </c>
      <c r="G386" s="40">
        <v>121.16666666666667</v>
      </c>
      <c r="H386" s="40">
        <v>124.66666666666667</v>
      </c>
      <c r="I386" s="40">
        <v>125.68333333333332</v>
      </c>
      <c r="J386" s="40">
        <v>126.41666666666667</v>
      </c>
      <c r="K386" s="31">
        <v>124.95</v>
      </c>
      <c r="L386" s="31">
        <v>123.2</v>
      </c>
      <c r="M386" s="31">
        <v>5.2301500000000001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202.75</v>
      </c>
      <c r="D387" s="40">
        <v>203.54999999999998</v>
      </c>
      <c r="E387" s="40">
        <v>201.09999999999997</v>
      </c>
      <c r="F387" s="40">
        <v>199.45</v>
      </c>
      <c r="G387" s="40">
        <v>196.99999999999997</v>
      </c>
      <c r="H387" s="40">
        <v>205.19999999999996</v>
      </c>
      <c r="I387" s="40">
        <v>207.64999999999995</v>
      </c>
      <c r="J387" s="40">
        <v>209.29999999999995</v>
      </c>
      <c r="K387" s="31">
        <v>206</v>
      </c>
      <c r="L387" s="31">
        <v>201.9</v>
      </c>
      <c r="M387" s="31">
        <v>16.921130000000002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686.85</v>
      </c>
      <c r="D388" s="40">
        <v>696.41666666666663</v>
      </c>
      <c r="E388" s="40">
        <v>651.08333333333326</v>
      </c>
      <c r="F388" s="40">
        <v>615.31666666666661</v>
      </c>
      <c r="G388" s="40">
        <v>569.98333333333323</v>
      </c>
      <c r="H388" s="40">
        <v>732.18333333333328</v>
      </c>
      <c r="I388" s="40">
        <v>777.51666666666654</v>
      </c>
      <c r="J388" s="40">
        <v>813.2833333333333</v>
      </c>
      <c r="K388" s="31">
        <v>741.75</v>
      </c>
      <c r="L388" s="31">
        <v>660.65</v>
      </c>
      <c r="M388" s="31">
        <v>15.24572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267.8</v>
      </c>
      <c r="D389" s="40">
        <v>268.25000000000006</v>
      </c>
      <c r="E389" s="40">
        <v>264.65000000000009</v>
      </c>
      <c r="F389" s="40">
        <v>261.50000000000006</v>
      </c>
      <c r="G389" s="40">
        <v>257.90000000000009</v>
      </c>
      <c r="H389" s="40">
        <v>271.40000000000009</v>
      </c>
      <c r="I389" s="40">
        <v>275.00000000000011</v>
      </c>
      <c r="J389" s="40">
        <v>278.15000000000009</v>
      </c>
      <c r="K389" s="31">
        <v>271.85000000000002</v>
      </c>
      <c r="L389" s="31">
        <v>265.10000000000002</v>
      </c>
      <c r="M389" s="31">
        <v>2.1771099999999999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1034</v>
      </c>
      <c r="D390" s="40">
        <v>1040.9666666666667</v>
      </c>
      <c r="E390" s="40">
        <v>1017.4333333333334</v>
      </c>
      <c r="F390" s="40">
        <v>1000.8666666666668</v>
      </c>
      <c r="G390" s="40">
        <v>977.33333333333348</v>
      </c>
      <c r="H390" s="40">
        <v>1057.5333333333333</v>
      </c>
      <c r="I390" s="40">
        <v>1081.0666666666666</v>
      </c>
      <c r="J390" s="40">
        <v>1097.6333333333332</v>
      </c>
      <c r="K390" s="31">
        <v>1064.5</v>
      </c>
      <c r="L390" s="31">
        <v>1024.4000000000001</v>
      </c>
      <c r="M390" s="31">
        <v>2.7708400000000002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2168.65</v>
      </c>
      <c r="D391" s="40">
        <v>2201.2166666666667</v>
      </c>
      <c r="E391" s="40">
        <v>2103.4333333333334</v>
      </c>
      <c r="F391" s="40">
        <v>2038.2166666666667</v>
      </c>
      <c r="G391" s="40">
        <v>1940.4333333333334</v>
      </c>
      <c r="H391" s="40">
        <v>2266.4333333333334</v>
      </c>
      <c r="I391" s="40">
        <v>2364.2166666666672</v>
      </c>
      <c r="J391" s="40">
        <v>2429.4333333333334</v>
      </c>
      <c r="K391" s="31">
        <v>2299</v>
      </c>
      <c r="L391" s="31">
        <v>2136</v>
      </c>
      <c r="M391" s="31">
        <v>2.9329999999999998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209.85</v>
      </c>
      <c r="D392" s="40">
        <v>209.28333333333333</v>
      </c>
      <c r="E392" s="40">
        <v>205.81666666666666</v>
      </c>
      <c r="F392" s="40">
        <v>201.78333333333333</v>
      </c>
      <c r="G392" s="40">
        <v>198.31666666666666</v>
      </c>
      <c r="H392" s="40">
        <v>213.31666666666666</v>
      </c>
      <c r="I392" s="40">
        <v>216.7833333333333</v>
      </c>
      <c r="J392" s="40">
        <v>220.81666666666666</v>
      </c>
      <c r="K392" s="31">
        <v>212.75</v>
      </c>
      <c r="L392" s="31">
        <v>205.25</v>
      </c>
      <c r="M392" s="31">
        <v>60.213520000000003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79</v>
      </c>
      <c r="D393" s="40">
        <v>79.216666666666654</v>
      </c>
      <c r="E393" s="40">
        <v>78.333333333333314</v>
      </c>
      <c r="F393" s="40">
        <v>77.666666666666657</v>
      </c>
      <c r="G393" s="40">
        <v>76.783333333333317</v>
      </c>
      <c r="H393" s="40">
        <v>79.883333333333312</v>
      </c>
      <c r="I393" s="40">
        <v>80.766666666666666</v>
      </c>
      <c r="J393" s="40">
        <v>81.433333333333309</v>
      </c>
      <c r="K393" s="31">
        <v>80.099999999999994</v>
      </c>
      <c r="L393" s="31">
        <v>78.55</v>
      </c>
      <c r="M393" s="31">
        <v>11.16165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140</v>
      </c>
      <c r="D394" s="40">
        <v>140.70000000000002</v>
      </c>
      <c r="E394" s="40">
        <v>138.70000000000005</v>
      </c>
      <c r="F394" s="40">
        <v>137.40000000000003</v>
      </c>
      <c r="G394" s="40">
        <v>135.40000000000006</v>
      </c>
      <c r="H394" s="40">
        <v>142.00000000000003</v>
      </c>
      <c r="I394" s="40">
        <v>143.99999999999997</v>
      </c>
      <c r="J394" s="40">
        <v>145.30000000000001</v>
      </c>
      <c r="K394" s="31">
        <v>142.69999999999999</v>
      </c>
      <c r="L394" s="31">
        <v>139.4</v>
      </c>
      <c r="M394" s="31">
        <v>58.012540000000001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149.05000000000001</v>
      </c>
      <c r="D395" s="40">
        <v>149.25</v>
      </c>
      <c r="E395" s="40">
        <v>144.30000000000001</v>
      </c>
      <c r="F395" s="40">
        <v>139.55000000000001</v>
      </c>
      <c r="G395" s="40">
        <v>134.60000000000002</v>
      </c>
      <c r="H395" s="40">
        <v>154</v>
      </c>
      <c r="I395" s="40">
        <v>158.94999999999999</v>
      </c>
      <c r="J395" s="40">
        <v>163.69999999999999</v>
      </c>
      <c r="K395" s="31">
        <v>154.19999999999999</v>
      </c>
      <c r="L395" s="31">
        <v>144.5</v>
      </c>
      <c r="M395" s="31">
        <v>89.414680000000004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1392.5</v>
      </c>
      <c r="D396" s="40">
        <v>1398.8</v>
      </c>
      <c r="E396" s="40">
        <v>1379.6999999999998</v>
      </c>
      <c r="F396" s="40">
        <v>1366.8999999999999</v>
      </c>
      <c r="G396" s="40">
        <v>1347.7999999999997</v>
      </c>
      <c r="H396" s="40">
        <v>1411.6</v>
      </c>
      <c r="I396" s="40">
        <v>1430.6999999999998</v>
      </c>
      <c r="J396" s="40">
        <v>1443.5</v>
      </c>
      <c r="K396" s="31">
        <v>1417.9</v>
      </c>
      <c r="L396" s="31">
        <v>1386</v>
      </c>
      <c r="M396" s="31">
        <v>1.1342300000000001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2517.9</v>
      </c>
      <c r="D397" s="40">
        <v>2529.2999999999997</v>
      </c>
      <c r="E397" s="40">
        <v>2483.5999999999995</v>
      </c>
      <c r="F397" s="40">
        <v>2449.2999999999997</v>
      </c>
      <c r="G397" s="40">
        <v>2403.5999999999995</v>
      </c>
      <c r="H397" s="40">
        <v>2563.5999999999995</v>
      </c>
      <c r="I397" s="40">
        <v>2609.2999999999993</v>
      </c>
      <c r="J397" s="40">
        <v>2643.5999999999995</v>
      </c>
      <c r="K397" s="31">
        <v>2575</v>
      </c>
      <c r="L397" s="31">
        <v>2495</v>
      </c>
      <c r="M397" s="31">
        <v>52.322920000000003</v>
      </c>
      <c r="N397" s="1"/>
      <c r="O397" s="1"/>
    </row>
    <row r="398" spans="1:15" ht="12.75" customHeight="1">
      <c r="A398" s="31">
        <v>388</v>
      </c>
      <c r="B398" s="31" t="s">
        <v>873</v>
      </c>
      <c r="C398" s="31">
        <v>339.75</v>
      </c>
      <c r="D398" s="40">
        <v>339.9</v>
      </c>
      <c r="E398" s="40">
        <v>335.74999999999994</v>
      </c>
      <c r="F398" s="40">
        <v>331.74999999999994</v>
      </c>
      <c r="G398" s="40">
        <v>327.59999999999991</v>
      </c>
      <c r="H398" s="40">
        <v>343.9</v>
      </c>
      <c r="I398" s="40">
        <v>348.05000000000007</v>
      </c>
      <c r="J398" s="40">
        <v>352.05</v>
      </c>
      <c r="K398" s="31">
        <v>344.05</v>
      </c>
      <c r="L398" s="31">
        <v>335.9</v>
      </c>
      <c r="M398" s="31">
        <v>1.5258799999999999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286.75</v>
      </c>
      <c r="D399" s="40">
        <v>289.10000000000002</v>
      </c>
      <c r="E399" s="40">
        <v>283.75000000000006</v>
      </c>
      <c r="F399" s="40">
        <v>280.75000000000006</v>
      </c>
      <c r="G399" s="40">
        <v>275.40000000000009</v>
      </c>
      <c r="H399" s="40">
        <v>292.10000000000002</v>
      </c>
      <c r="I399" s="40">
        <v>297.44999999999993</v>
      </c>
      <c r="J399" s="40">
        <v>300.45</v>
      </c>
      <c r="K399" s="31">
        <v>294.45</v>
      </c>
      <c r="L399" s="31">
        <v>286.10000000000002</v>
      </c>
      <c r="M399" s="31">
        <v>1.43286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1428.8</v>
      </c>
      <c r="D400" s="40">
        <v>1422.3</v>
      </c>
      <c r="E400" s="40">
        <v>1409.75</v>
      </c>
      <c r="F400" s="40">
        <v>1390.7</v>
      </c>
      <c r="G400" s="40">
        <v>1378.15</v>
      </c>
      <c r="H400" s="40">
        <v>1441.35</v>
      </c>
      <c r="I400" s="40">
        <v>1453.8999999999996</v>
      </c>
      <c r="J400" s="40">
        <v>1472.9499999999998</v>
      </c>
      <c r="K400" s="31">
        <v>1434.85</v>
      </c>
      <c r="L400" s="31">
        <v>1403.25</v>
      </c>
      <c r="M400" s="31">
        <v>0.79756000000000005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1958.55</v>
      </c>
      <c r="D401" s="40">
        <v>1961.1833333333334</v>
      </c>
      <c r="E401" s="40">
        <v>1932.3666666666668</v>
      </c>
      <c r="F401" s="40">
        <v>1906.1833333333334</v>
      </c>
      <c r="G401" s="40">
        <v>1877.3666666666668</v>
      </c>
      <c r="H401" s="40">
        <v>1987.3666666666668</v>
      </c>
      <c r="I401" s="40">
        <v>2016.1833333333334</v>
      </c>
      <c r="J401" s="40">
        <v>2042.3666666666668</v>
      </c>
      <c r="K401" s="31">
        <v>1990</v>
      </c>
      <c r="L401" s="31">
        <v>1935</v>
      </c>
      <c r="M401" s="31">
        <v>1.7090099999999999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36.799999999999997</v>
      </c>
      <c r="D402" s="40">
        <v>37.166666666666664</v>
      </c>
      <c r="E402" s="40">
        <v>36.233333333333327</v>
      </c>
      <c r="F402" s="40">
        <v>35.666666666666664</v>
      </c>
      <c r="G402" s="40">
        <v>34.733333333333327</v>
      </c>
      <c r="H402" s="40">
        <v>37.733333333333327</v>
      </c>
      <c r="I402" s="40">
        <v>38.666666666666664</v>
      </c>
      <c r="J402" s="40">
        <v>39.233333333333327</v>
      </c>
      <c r="K402" s="31">
        <v>38.1</v>
      </c>
      <c r="L402" s="31">
        <v>36.6</v>
      </c>
      <c r="M402" s="31">
        <v>59.701250000000002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114.55</v>
      </c>
      <c r="D403" s="40">
        <v>115.13333333333333</v>
      </c>
      <c r="E403" s="40">
        <v>113.46666666666665</v>
      </c>
      <c r="F403" s="40">
        <v>112.38333333333333</v>
      </c>
      <c r="G403" s="40">
        <v>110.71666666666665</v>
      </c>
      <c r="H403" s="40">
        <v>116.21666666666665</v>
      </c>
      <c r="I403" s="40">
        <v>117.88333333333334</v>
      </c>
      <c r="J403" s="40">
        <v>118.96666666666665</v>
      </c>
      <c r="K403" s="31">
        <v>116.8</v>
      </c>
      <c r="L403" s="31">
        <v>114.05</v>
      </c>
      <c r="M403" s="31">
        <v>224.17892000000001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8341.2000000000007</v>
      </c>
      <c r="D404" s="40">
        <v>8324.6833333333343</v>
      </c>
      <c r="E404" s="40">
        <v>8280.5166666666682</v>
      </c>
      <c r="F404" s="40">
        <v>8219.8333333333339</v>
      </c>
      <c r="G404" s="40">
        <v>8175.6666666666679</v>
      </c>
      <c r="H404" s="40">
        <v>8385.3666666666686</v>
      </c>
      <c r="I404" s="40">
        <v>8429.5333333333328</v>
      </c>
      <c r="J404" s="40">
        <v>8490.216666666669</v>
      </c>
      <c r="K404" s="31">
        <v>8368.85</v>
      </c>
      <c r="L404" s="31">
        <v>8264</v>
      </c>
      <c r="M404" s="31">
        <v>9.0310000000000001E-2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1080.5999999999999</v>
      </c>
      <c r="D405" s="40">
        <v>1080.8999999999999</v>
      </c>
      <c r="E405" s="40">
        <v>1072.7999999999997</v>
      </c>
      <c r="F405" s="40">
        <v>1064.9999999999998</v>
      </c>
      <c r="G405" s="40">
        <v>1056.8999999999996</v>
      </c>
      <c r="H405" s="40">
        <v>1088.6999999999998</v>
      </c>
      <c r="I405" s="40">
        <v>1096.7999999999997</v>
      </c>
      <c r="J405" s="40">
        <v>1104.5999999999999</v>
      </c>
      <c r="K405" s="31">
        <v>1089</v>
      </c>
      <c r="L405" s="31">
        <v>1073.0999999999999</v>
      </c>
      <c r="M405" s="31">
        <v>5.6331499999999997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1153</v>
      </c>
      <c r="D406" s="40">
        <v>1159.2666666666667</v>
      </c>
      <c r="E406" s="40">
        <v>1144.3833333333332</v>
      </c>
      <c r="F406" s="40">
        <v>1135.7666666666667</v>
      </c>
      <c r="G406" s="40">
        <v>1120.8833333333332</v>
      </c>
      <c r="H406" s="40">
        <v>1167.8833333333332</v>
      </c>
      <c r="I406" s="40">
        <v>1182.7666666666669</v>
      </c>
      <c r="J406" s="40">
        <v>1191.3833333333332</v>
      </c>
      <c r="K406" s="31">
        <v>1174.1500000000001</v>
      </c>
      <c r="L406" s="31">
        <v>1150.6500000000001</v>
      </c>
      <c r="M406" s="31">
        <v>6.9469599999999998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495.1</v>
      </c>
      <c r="D407" s="40">
        <v>498.66666666666669</v>
      </c>
      <c r="E407" s="40">
        <v>489.93333333333339</v>
      </c>
      <c r="F407" s="40">
        <v>484.76666666666671</v>
      </c>
      <c r="G407" s="40">
        <v>476.03333333333342</v>
      </c>
      <c r="H407" s="40">
        <v>503.83333333333337</v>
      </c>
      <c r="I407" s="40">
        <v>512.56666666666661</v>
      </c>
      <c r="J407" s="40">
        <v>517.73333333333335</v>
      </c>
      <c r="K407" s="31">
        <v>507.4</v>
      </c>
      <c r="L407" s="31">
        <v>493.5</v>
      </c>
      <c r="M407" s="31">
        <v>195.53216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7750.75</v>
      </c>
      <c r="D408" s="40">
        <v>7786.2666666666664</v>
      </c>
      <c r="E408" s="40">
        <v>7695.4833333333327</v>
      </c>
      <c r="F408" s="40">
        <v>7640.2166666666662</v>
      </c>
      <c r="G408" s="40">
        <v>7549.4333333333325</v>
      </c>
      <c r="H408" s="40">
        <v>7841.5333333333328</v>
      </c>
      <c r="I408" s="40">
        <v>7932.3166666666657</v>
      </c>
      <c r="J408" s="40">
        <v>7987.583333333333</v>
      </c>
      <c r="K408" s="31">
        <v>7877.05</v>
      </c>
      <c r="L408" s="31">
        <v>7731</v>
      </c>
      <c r="M408" s="31">
        <v>0.13641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118.45</v>
      </c>
      <c r="D409" s="40">
        <v>117.21666666666665</v>
      </c>
      <c r="E409" s="40">
        <v>113.43333333333331</v>
      </c>
      <c r="F409" s="40">
        <v>108.41666666666666</v>
      </c>
      <c r="G409" s="40">
        <v>104.63333333333331</v>
      </c>
      <c r="H409" s="40">
        <v>122.23333333333331</v>
      </c>
      <c r="I409" s="40">
        <v>126.01666666666664</v>
      </c>
      <c r="J409" s="40">
        <v>131.0333333333333</v>
      </c>
      <c r="K409" s="31">
        <v>121</v>
      </c>
      <c r="L409" s="31">
        <v>112.2</v>
      </c>
      <c r="M409" s="31">
        <v>11.30864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129.1</v>
      </c>
      <c r="D410" s="40">
        <v>130.18333333333331</v>
      </c>
      <c r="E410" s="40">
        <v>127.16666666666663</v>
      </c>
      <c r="F410" s="40">
        <v>125.23333333333332</v>
      </c>
      <c r="G410" s="40">
        <v>122.21666666666664</v>
      </c>
      <c r="H410" s="40">
        <v>132.11666666666662</v>
      </c>
      <c r="I410" s="40">
        <v>135.13333333333333</v>
      </c>
      <c r="J410" s="40">
        <v>137.06666666666661</v>
      </c>
      <c r="K410" s="31">
        <v>133.19999999999999</v>
      </c>
      <c r="L410" s="31">
        <v>128.25</v>
      </c>
      <c r="M410" s="31">
        <v>12.54088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182.05</v>
      </c>
      <c r="D411" s="40">
        <v>182.23333333333335</v>
      </c>
      <c r="E411" s="40">
        <v>180.9666666666667</v>
      </c>
      <c r="F411" s="40">
        <v>179.88333333333335</v>
      </c>
      <c r="G411" s="40">
        <v>178.6166666666667</v>
      </c>
      <c r="H411" s="40">
        <v>183.31666666666669</v>
      </c>
      <c r="I411" s="40">
        <v>184.58333333333334</v>
      </c>
      <c r="J411" s="40">
        <v>185.66666666666669</v>
      </c>
      <c r="K411" s="31">
        <v>183.5</v>
      </c>
      <c r="L411" s="31">
        <v>181.15</v>
      </c>
      <c r="M411" s="31">
        <v>3.5059800000000001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3169.5</v>
      </c>
      <c r="D412" s="40">
        <v>3158.1833333333329</v>
      </c>
      <c r="E412" s="40">
        <v>3106.3666666666659</v>
      </c>
      <c r="F412" s="40">
        <v>3043.2333333333331</v>
      </c>
      <c r="G412" s="40">
        <v>2991.4166666666661</v>
      </c>
      <c r="H412" s="40">
        <v>3221.3166666666657</v>
      </c>
      <c r="I412" s="40">
        <v>3273.1333333333323</v>
      </c>
      <c r="J412" s="40">
        <v>3336.2666666666655</v>
      </c>
      <c r="K412" s="31">
        <v>3210</v>
      </c>
      <c r="L412" s="31">
        <v>3095.05</v>
      </c>
      <c r="M412" s="31">
        <v>0.43515999999999999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319.25</v>
      </c>
      <c r="D413" s="40">
        <v>320.63333333333333</v>
      </c>
      <c r="E413" s="40">
        <v>308.71666666666664</v>
      </c>
      <c r="F413" s="40">
        <v>298.18333333333334</v>
      </c>
      <c r="G413" s="40">
        <v>286.26666666666665</v>
      </c>
      <c r="H413" s="40">
        <v>331.16666666666663</v>
      </c>
      <c r="I413" s="40">
        <v>343.08333333333337</v>
      </c>
      <c r="J413" s="40">
        <v>353.61666666666662</v>
      </c>
      <c r="K413" s="31">
        <v>332.55</v>
      </c>
      <c r="L413" s="31">
        <v>310.10000000000002</v>
      </c>
      <c r="M413" s="31">
        <v>1.2230000000000001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580.04999999999995</v>
      </c>
      <c r="D414" s="40">
        <v>581.31666666666661</v>
      </c>
      <c r="E414" s="40">
        <v>567.63333333333321</v>
      </c>
      <c r="F414" s="40">
        <v>555.21666666666658</v>
      </c>
      <c r="G414" s="40">
        <v>541.53333333333319</v>
      </c>
      <c r="H414" s="40">
        <v>593.73333333333323</v>
      </c>
      <c r="I414" s="40">
        <v>607.41666666666663</v>
      </c>
      <c r="J414" s="40">
        <v>619.83333333333326</v>
      </c>
      <c r="K414" s="31">
        <v>595</v>
      </c>
      <c r="L414" s="31">
        <v>568.9</v>
      </c>
      <c r="M414" s="31">
        <v>2.01424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28138.95</v>
      </c>
      <c r="D415" s="40">
        <v>28472.216666666664</v>
      </c>
      <c r="E415" s="40">
        <v>27668.983333333326</v>
      </c>
      <c r="F415" s="40">
        <v>27199.016666666663</v>
      </c>
      <c r="G415" s="40">
        <v>26395.783333333326</v>
      </c>
      <c r="H415" s="40">
        <v>28942.183333333327</v>
      </c>
      <c r="I415" s="40">
        <v>29745.416666666664</v>
      </c>
      <c r="J415" s="40">
        <v>30215.383333333328</v>
      </c>
      <c r="K415" s="31">
        <v>29275.45</v>
      </c>
      <c r="L415" s="31">
        <v>28002.25</v>
      </c>
      <c r="M415" s="31">
        <v>0.46214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2121.85</v>
      </c>
      <c r="D416" s="40">
        <v>2137.7499999999995</v>
      </c>
      <c r="E416" s="40">
        <v>2082.0499999999993</v>
      </c>
      <c r="F416" s="40">
        <v>2042.2499999999995</v>
      </c>
      <c r="G416" s="40">
        <v>1986.5499999999993</v>
      </c>
      <c r="H416" s="40">
        <v>2177.5499999999993</v>
      </c>
      <c r="I416" s="40">
        <v>2233.2499999999991</v>
      </c>
      <c r="J416" s="40">
        <v>2273.0499999999993</v>
      </c>
      <c r="K416" s="31">
        <v>2193.4499999999998</v>
      </c>
      <c r="L416" s="31">
        <v>2097.9499999999998</v>
      </c>
      <c r="M416" s="31">
        <v>0.19892000000000001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2352.9499999999998</v>
      </c>
      <c r="D417" s="40">
        <v>2358.7333333333331</v>
      </c>
      <c r="E417" s="40">
        <v>2321.4666666666662</v>
      </c>
      <c r="F417" s="40">
        <v>2289.9833333333331</v>
      </c>
      <c r="G417" s="40">
        <v>2252.7166666666662</v>
      </c>
      <c r="H417" s="40">
        <v>2390.2166666666662</v>
      </c>
      <c r="I417" s="40">
        <v>2427.4833333333336</v>
      </c>
      <c r="J417" s="40">
        <v>2458.9666666666662</v>
      </c>
      <c r="K417" s="31">
        <v>2396</v>
      </c>
      <c r="L417" s="31">
        <v>2327.25</v>
      </c>
      <c r="M417" s="31">
        <v>1.74509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504.8</v>
      </c>
      <c r="D418" s="40">
        <v>506.26666666666665</v>
      </c>
      <c r="E418" s="40">
        <v>493.5333333333333</v>
      </c>
      <c r="F418" s="40">
        <v>482.26666666666665</v>
      </c>
      <c r="G418" s="40">
        <v>469.5333333333333</v>
      </c>
      <c r="H418" s="40">
        <v>517.5333333333333</v>
      </c>
      <c r="I418" s="40">
        <v>530.26666666666665</v>
      </c>
      <c r="J418" s="40">
        <v>541.5333333333333</v>
      </c>
      <c r="K418" s="31">
        <v>519</v>
      </c>
      <c r="L418" s="31">
        <v>495</v>
      </c>
      <c r="M418" s="31">
        <v>4.6643299999999996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29.25</v>
      </c>
      <c r="D419" s="40">
        <v>29.166666666666668</v>
      </c>
      <c r="E419" s="40">
        <v>28.783333333333335</v>
      </c>
      <c r="F419" s="40">
        <v>28.316666666666666</v>
      </c>
      <c r="G419" s="40">
        <v>27.933333333333334</v>
      </c>
      <c r="H419" s="40">
        <v>29.633333333333336</v>
      </c>
      <c r="I419" s="40">
        <v>30.016666666666669</v>
      </c>
      <c r="J419" s="40">
        <v>30.483333333333338</v>
      </c>
      <c r="K419" s="31">
        <v>29.55</v>
      </c>
      <c r="L419" s="31">
        <v>28.7</v>
      </c>
      <c r="M419" s="31">
        <v>36.694809999999997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3838.8</v>
      </c>
      <c r="D420" s="40">
        <v>3834.65</v>
      </c>
      <c r="E420" s="40">
        <v>3773.8500000000004</v>
      </c>
      <c r="F420" s="40">
        <v>3708.9</v>
      </c>
      <c r="G420" s="40">
        <v>3648.1000000000004</v>
      </c>
      <c r="H420" s="40">
        <v>3899.6000000000004</v>
      </c>
      <c r="I420" s="40">
        <v>3960.4000000000005</v>
      </c>
      <c r="J420" s="40">
        <v>4025.3500000000004</v>
      </c>
      <c r="K420" s="31">
        <v>3895.45</v>
      </c>
      <c r="L420" s="31">
        <v>3769.7</v>
      </c>
      <c r="M420" s="31">
        <v>0.43153999999999998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869.5</v>
      </c>
      <c r="D421" s="40">
        <v>875.38333333333333</v>
      </c>
      <c r="E421" s="40">
        <v>854.11666666666667</v>
      </c>
      <c r="F421" s="40">
        <v>838.73333333333335</v>
      </c>
      <c r="G421" s="40">
        <v>817.4666666666667</v>
      </c>
      <c r="H421" s="40">
        <v>890.76666666666665</v>
      </c>
      <c r="I421" s="40">
        <v>912.0333333333333</v>
      </c>
      <c r="J421" s="40">
        <v>927.41666666666663</v>
      </c>
      <c r="K421" s="31">
        <v>896.65</v>
      </c>
      <c r="L421" s="31">
        <v>860</v>
      </c>
      <c r="M421" s="31">
        <v>2.6168900000000002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1040.45</v>
      </c>
      <c r="D422" s="40">
        <v>1043.4833333333333</v>
      </c>
      <c r="E422" s="40">
        <v>1022.9666666666667</v>
      </c>
      <c r="F422" s="40">
        <v>1005.4833333333333</v>
      </c>
      <c r="G422" s="40">
        <v>984.9666666666667</v>
      </c>
      <c r="H422" s="40">
        <v>1060.9666666666667</v>
      </c>
      <c r="I422" s="40">
        <v>1081.4833333333336</v>
      </c>
      <c r="J422" s="40">
        <v>1098.9666666666667</v>
      </c>
      <c r="K422" s="31">
        <v>1064</v>
      </c>
      <c r="L422" s="31">
        <v>1026</v>
      </c>
      <c r="M422" s="31">
        <v>3.9053100000000001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2683.8</v>
      </c>
      <c r="D423" s="40">
        <v>2693.0166666666669</v>
      </c>
      <c r="E423" s="40">
        <v>2643.3333333333339</v>
      </c>
      <c r="F423" s="40">
        <v>2602.8666666666672</v>
      </c>
      <c r="G423" s="40">
        <v>2553.1833333333343</v>
      </c>
      <c r="H423" s="40">
        <v>2733.4833333333336</v>
      </c>
      <c r="I423" s="40">
        <v>2783.166666666667</v>
      </c>
      <c r="J423" s="40">
        <v>2823.6333333333332</v>
      </c>
      <c r="K423" s="31">
        <v>2742.7</v>
      </c>
      <c r="L423" s="31">
        <v>2652.55</v>
      </c>
      <c r="M423" s="31">
        <v>0.75804000000000005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863.4</v>
      </c>
      <c r="D424" s="40">
        <v>863.08333333333337</v>
      </c>
      <c r="E424" s="40">
        <v>854.16666666666674</v>
      </c>
      <c r="F424" s="40">
        <v>844.93333333333339</v>
      </c>
      <c r="G424" s="40">
        <v>836.01666666666677</v>
      </c>
      <c r="H424" s="40">
        <v>872.31666666666672</v>
      </c>
      <c r="I424" s="40">
        <v>881.23333333333346</v>
      </c>
      <c r="J424" s="40">
        <v>890.4666666666667</v>
      </c>
      <c r="K424" s="31">
        <v>872</v>
      </c>
      <c r="L424" s="31">
        <v>853.85</v>
      </c>
      <c r="M424" s="31">
        <v>6.8675899999999999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502</v>
      </c>
      <c r="D425" s="40">
        <v>505.16666666666669</v>
      </c>
      <c r="E425" s="40">
        <v>494.83333333333337</v>
      </c>
      <c r="F425" s="40">
        <v>487.66666666666669</v>
      </c>
      <c r="G425" s="40">
        <v>477.33333333333337</v>
      </c>
      <c r="H425" s="40">
        <v>512.33333333333337</v>
      </c>
      <c r="I425" s="40">
        <v>522.66666666666674</v>
      </c>
      <c r="J425" s="40">
        <v>529.83333333333337</v>
      </c>
      <c r="K425" s="31">
        <v>515.5</v>
      </c>
      <c r="L425" s="31">
        <v>498</v>
      </c>
      <c r="M425" s="31">
        <v>0.62397999999999998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272.39999999999998</v>
      </c>
      <c r="D426" s="40">
        <v>272.46666666666664</v>
      </c>
      <c r="E426" s="40">
        <v>264.98333333333329</v>
      </c>
      <c r="F426" s="40">
        <v>257.56666666666666</v>
      </c>
      <c r="G426" s="40">
        <v>250.08333333333331</v>
      </c>
      <c r="H426" s="40">
        <v>279.88333333333327</v>
      </c>
      <c r="I426" s="40">
        <v>287.36666666666662</v>
      </c>
      <c r="J426" s="40">
        <v>294.78333333333325</v>
      </c>
      <c r="K426" s="31">
        <v>279.95</v>
      </c>
      <c r="L426" s="31">
        <v>265.05</v>
      </c>
      <c r="M426" s="31">
        <v>7.7777700000000003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78.150000000000006</v>
      </c>
      <c r="D427" s="40">
        <v>76.350000000000009</v>
      </c>
      <c r="E427" s="40">
        <v>73.300000000000011</v>
      </c>
      <c r="F427" s="40">
        <v>68.45</v>
      </c>
      <c r="G427" s="40">
        <v>65.400000000000006</v>
      </c>
      <c r="H427" s="40">
        <v>81.200000000000017</v>
      </c>
      <c r="I427" s="40">
        <v>84.25</v>
      </c>
      <c r="J427" s="40">
        <v>89.100000000000023</v>
      </c>
      <c r="K427" s="31">
        <v>79.400000000000006</v>
      </c>
      <c r="L427" s="31">
        <v>71.5</v>
      </c>
      <c r="M427" s="31">
        <v>282.25720999999999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2190</v>
      </c>
      <c r="D428" s="40">
        <v>2193.5666666666671</v>
      </c>
      <c r="E428" s="40">
        <v>2173.2833333333342</v>
      </c>
      <c r="F428" s="40">
        <v>2156.5666666666671</v>
      </c>
      <c r="G428" s="40">
        <v>2136.2833333333342</v>
      </c>
      <c r="H428" s="40">
        <v>2210.2833333333342</v>
      </c>
      <c r="I428" s="40">
        <v>2230.5666666666671</v>
      </c>
      <c r="J428" s="40">
        <v>2247.2833333333342</v>
      </c>
      <c r="K428" s="31">
        <v>2213.85</v>
      </c>
      <c r="L428" s="31">
        <v>2176.85</v>
      </c>
      <c r="M428" s="31">
        <v>9.8614599999999992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1638.95</v>
      </c>
      <c r="D429" s="40">
        <v>1636.6833333333332</v>
      </c>
      <c r="E429" s="40">
        <v>1610.3666666666663</v>
      </c>
      <c r="F429" s="40">
        <v>1581.7833333333331</v>
      </c>
      <c r="G429" s="40">
        <v>1555.4666666666662</v>
      </c>
      <c r="H429" s="40">
        <v>1665.2666666666664</v>
      </c>
      <c r="I429" s="40">
        <v>1691.5833333333335</v>
      </c>
      <c r="J429" s="40">
        <v>1720.1666666666665</v>
      </c>
      <c r="K429" s="31">
        <v>1663</v>
      </c>
      <c r="L429" s="31">
        <v>1608.1</v>
      </c>
      <c r="M429" s="31">
        <v>11.0998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518.6</v>
      </c>
      <c r="D430" s="40">
        <v>517.41666666666663</v>
      </c>
      <c r="E430" s="40">
        <v>511.2833333333333</v>
      </c>
      <c r="F430" s="40">
        <v>503.9666666666667</v>
      </c>
      <c r="G430" s="40">
        <v>497.83333333333337</v>
      </c>
      <c r="H430" s="40">
        <v>524.73333333333323</v>
      </c>
      <c r="I430" s="40">
        <v>530.86666666666667</v>
      </c>
      <c r="J430" s="40">
        <v>538.18333333333317</v>
      </c>
      <c r="K430" s="31">
        <v>523.54999999999995</v>
      </c>
      <c r="L430" s="31">
        <v>510.1</v>
      </c>
      <c r="M430" s="31">
        <v>8.3523999999999994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100.2</v>
      </c>
      <c r="D431" s="40">
        <v>100.7</v>
      </c>
      <c r="E431" s="40">
        <v>99.5</v>
      </c>
      <c r="F431" s="40">
        <v>98.8</v>
      </c>
      <c r="G431" s="40">
        <v>97.6</v>
      </c>
      <c r="H431" s="40">
        <v>101.4</v>
      </c>
      <c r="I431" s="40">
        <v>102.60000000000002</v>
      </c>
      <c r="J431" s="40">
        <v>103.30000000000001</v>
      </c>
      <c r="K431" s="31">
        <v>101.9</v>
      </c>
      <c r="L431" s="31">
        <v>100</v>
      </c>
      <c r="M431" s="31">
        <v>1.1833400000000001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304.35000000000002</v>
      </c>
      <c r="D432" s="40">
        <v>299.7</v>
      </c>
      <c r="E432" s="40">
        <v>287.89999999999998</v>
      </c>
      <c r="F432" s="40">
        <v>271.45</v>
      </c>
      <c r="G432" s="40">
        <v>259.64999999999998</v>
      </c>
      <c r="H432" s="40">
        <v>316.14999999999998</v>
      </c>
      <c r="I432" s="40">
        <v>327.95000000000005</v>
      </c>
      <c r="J432" s="40">
        <v>344.4</v>
      </c>
      <c r="K432" s="31">
        <v>311.5</v>
      </c>
      <c r="L432" s="31">
        <v>283.25</v>
      </c>
      <c r="M432" s="31">
        <v>57.513330000000003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568.95000000000005</v>
      </c>
      <c r="D433" s="40">
        <v>573</v>
      </c>
      <c r="E433" s="40">
        <v>562.95000000000005</v>
      </c>
      <c r="F433" s="40">
        <v>556.95000000000005</v>
      </c>
      <c r="G433" s="40">
        <v>546.90000000000009</v>
      </c>
      <c r="H433" s="40">
        <v>579</v>
      </c>
      <c r="I433" s="40">
        <v>589.04999999999995</v>
      </c>
      <c r="J433" s="40">
        <v>595.04999999999995</v>
      </c>
      <c r="K433" s="31">
        <v>583.04999999999995</v>
      </c>
      <c r="L433" s="31">
        <v>567</v>
      </c>
      <c r="M433" s="31">
        <v>1.27702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384.4</v>
      </c>
      <c r="D434" s="40">
        <v>379.2833333333333</v>
      </c>
      <c r="E434" s="40">
        <v>372.11666666666662</v>
      </c>
      <c r="F434" s="40">
        <v>359.83333333333331</v>
      </c>
      <c r="G434" s="40">
        <v>352.66666666666663</v>
      </c>
      <c r="H434" s="40">
        <v>391.56666666666661</v>
      </c>
      <c r="I434" s="40">
        <v>398.73333333333335</v>
      </c>
      <c r="J434" s="40">
        <v>411.01666666666659</v>
      </c>
      <c r="K434" s="31">
        <v>386.45</v>
      </c>
      <c r="L434" s="31">
        <v>367</v>
      </c>
      <c r="M434" s="31">
        <v>5.1474500000000001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2421</v>
      </c>
      <c r="D435" s="40">
        <v>2431.4333333333329</v>
      </c>
      <c r="E435" s="40">
        <v>2395.1666666666661</v>
      </c>
      <c r="F435" s="40">
        <v>2369.333333333333</v>
      </c>
      <c r="G435" s="40">
        <v>2333.0666666666662</v>
      </c>
      <c r="H435" s="40">
        <v>2457.266666666666</v>
      </c>
      <c r="I435" s="40">
        <v>2493.5333333333333</v>
      </c>
      <c r="J435" s="40">
        <v>2519.3666666666659</v>
      </c>
      <c r="K435" s="31">
        <v>2467.6999999999998</v>
      </c>
      <c r="L435" s="31">
        <v>2405.6</v>
      </c>
      <c r="M435" s="31">
        <v>0.10452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816.2</v>
      </c>
      <c r="D436" s="40">
        <v>822.06666666666661</v>
      </c>
      <c r="E436" s="40">
        <v>806.13333333333321</v>
      </c>
      <c r="F436" s="40">
        <v>796.06666666666661</v>
      </c>
      <c r="G436" s="40">
        <v>780.13333333333321</v>
      </c>
      <c r="H436" s="40">
        <v>832.13333333333321</v>
      </c>
      <c r="I436" s="40">
        <v>848.06666666666661</v>
      </c>
      <c r="J436" s="40">
        <v>858.13333333333321</v>
      </c>
      <c r="K436" s="31">
        <v>838</v>
      </c>
      <c r="L436" s="31">
        <v>812</v>
      </c>
      <c r="M436" s="31">
        <v>1.3919299999999999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798.45</v>
      </c>
      <c r="D437" s="40">
        <v>803.85</v>
      </c>
      <c r="E437" s="40">
        <v>790.25</v>
      </c>
      <c r="F437" s="40">
        <v>782.05</v>
      </c>
      <c r="G437" s="40">
        <v>768.44999999999993</v>
      </c>
      <c r="H437" s="40">
        <v>812.05000000000007</v>
      </c>
      <c r="I437" s="40">
        <v>825.6500000000002</v>
      </c>
      <c r="J437" s="40">
        <v>833.85000000000014</v>
      </c>
      <c r="K437" s="31">
        <v>817.45</v>
      </c>
      <c r="L437" s="31">
        <v>795.65</v>
      </c>
      <c r="M437" s="31">
        <v>15.12946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495</v>
      </c>
      <c r="D438" s="40">
        <v>492.68333333333334</v>
      </c>
      <c r="E438" s="40">
        <v>481.36666666666667</v>
      </c>
      <c r="F438" s="40">
        <v>467.73333333333335</v>
      </c>
      <c r="G438" s="40">
        <v>456.41666666666669</v>
      </c>
      <c r="H438" s="40">
        <v>506.31666666666666</v>
      </c>
      <c r="I438" s="40">
        <v>517.63333333333344</v>
      </c>
      <c r="J438" s="40">
        <v>531.26666666666665</v>
      </c>
      <c r="K438" s="31">
        <v>504</v>
      </c>
      <c r="L438" s="31">
        <v>479.05</v>
      </c>
      <c r="M438" s="31">
        <v>6.1380600000000003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547.29999999999995</v>
      </c>
      <c r="D439" s="40">
        <v>552.7166666666667</v>
      </c>
      <c r="E439" s="40">
        <v>540.58333333333337</v>
      </c>
      <c r="F439" s="40">
        <v>533.86666666666667</v>
      </c>
      <c r="G439" s="40">
        <v>521.73333333333335</v>
      </c>
      <c r="H439" s="40">
        <v>559.43333333333339</v>
      </c>
      <c r="I439" s="40">
        <v>571.56666666666661</v>
      </c>
      <c r="J439" s="40">
        <v>578.28333333333342</v>
      </c>
      <c r="K439" s="31">
        <v>564.85</v>
      </c>
      <c r="L439" s="31">
        <v>546</v>
      </c>
      <c r="M439" s="31">
        <v>8.1840600000000006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667.3</v>
      </c>
      <c r="D440" s="40">
        <v>666.7166666666667</v>
      </c>
      <c r="E440" s="40">
        <v>653.43333333333339</v>
      </c>
      <c r="F440" s="40">
        <v>639.56666666666672</v>
      </c>
      <c r="G440" s="40">
        <v>626.28333333333342</v>
      </c>
      <c r="H440" s="40">
        <v>680.58333333333337</v>
      </c>
      <c r="I440" s="40">
        <v>693.86666666666667</v>
      </c>
      <c r="J440" s="40">
        <v>707.73333333333335</v>
      </c>
      <c r="K440" s="31">
        <v>680</v>
      </c>
      <c r="L440" s="31">
        <v>652.85</v>
      </c>
      <c r="M440" s="31">
        <v>0.29837000000000002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455.3</v>
      </c>
      <c r="D441" s="40">
        <v>453.56666666666666</v>
      </c>
      <c r="E441" s="40">
        <v>432.23333333333335</v>
      </c>
      <c r="F441" s="40">
        <v>409.16666666666669</v>
      </c>
      <c r="G441" s="40">
        <v>387.83333333333337</v>
      </c>
      <c r="H441" s="40">
        <v>476.63333333333333</v>
      </c>
      <c r="I441" s="40">
        <v>497.9666666666667</v>
      </c>
      <c r="J441" s="40">
        <v>521.0333333333333</v>
      </c>
      <c r="K441" s="31">
        <v>474.9</v>
      </c>
      <c r="L441" s="31">
        <v>430.5</v>
      </c>
      <c r="M441" s="31">
        <v>53.496580000000002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2275.25</v>
      </c>
      <c r="D442" s="40">
        <v>2278.0166666666669</v>
      </c>
      <c r="E442" s="40">
        <v>2247.7833333333338</v>
      </c>
      <c r="F442" s="40">
        <v>2220.3166666666671</v>
      </c>
      <c r="G442" s="40">
        <v>2190.0833333333339</v>
      </c>
      <c r="H442" s="40">
        <v>2305.4833333333336</v>
      </c>
      <c r="I442" s="40">
        <v>2335.7166666666662</v>
      </c>
      <c r="J442" s="40">
        <v>2363.1833333333334</v>
      </c>
      <c r="K442" s="31">
        <v>2308.25</v>
      </c>
      <c r="L442" s="31">
        <v>2250.5500000000002</v>
      </c>
      <c r="M442" s="31">
        <v>2.8631199999999999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525.85</v>
      </c>
      <c r="D443" s="40">
        <v>522.29999999999995</v>
      </c>
      <c r="E443" s="40">
        <v>513.59999999999991</v>
      </c>
      <c r="F443" s="40">
        <v>501.34999999999997</v>
      </c>
      <c r="G443" s="40">
        <v>492.64999999999992</v>
      </c>
      <c r="H443" s="40">
        <v>534.54999999999995</v>
      </c>
      <c r="I443" s="40">
        <v>543.25</v>
      </c>
      <c r="J443" s="40">
        <v>555.49999999999989</v>
      </c>
      <c r="K443" s="31">
        <v>531</v>
      </c>
      <c r="L443" s="31">
        <v>510.05</v>
      </c>
      <c r="M443" s="31">
        <v>1.67302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7</v>
      </c>
      <c r="D444" s="40">
        <v>7.05</v>
      </c>
      <c r="E444" s="40">
        <v>6.85</v>
      </c>
      <c r="F444" s="40">
        <v>6.7</v>
      </c>
      <c r="G444" s="40">
        <v>6.5</v>
      </c>
      <c r="H444" s="40">
        <v>7.1999999999999993</v>
      </c>
      <c r="I444" s="40">
        <v>7.4</v>
      </c>
      <c r="J444" s="40">
        <v>7.5499999999999989</v>
      </c>
      <c r="K444" s="31">
        <v>7.25</v>
      </c>
      <c r="L444" s="31">
        <v>6.9</v>
      </c>
      <c r="M444" s="31">
        <v>602.43877999999995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409.7</v>
      </c>
      <c r="D445" s="40">
        <v>414.3</v>
      </c>
      <c r="E445" s="40">
        <v>403.90000000000003</v>
      </c>
      <c r="F445" s="40">
        <v>398.1</v>
      </c>
      <c r="G445" s="40">
        <v>387.70000000000005</v>
      </c>
      <c r="H445" s="40">
        <v>420.1</v>
      </c>
      <c r="I445" s="40">
        <v>430.5</v>
      </c>
      <c r="J445" s="40">
        <v>436.3</v>
      </c>
      <c r="K445" s="31">
        <v>424.7</v>
      </c>
      <c r="L445" s="31">
        <v>408.5</v>
      </c>
      <c r="M445" s="31">
        <v>7.78247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1026.2</v>
      </c>
      <c r="D446" s="40">
        <v>1031.8500000000001</v>
      </c>
      <c r="E446" s="40">
        <v>1017.3500000000004</v>
      </c>
      <c r="F446" s="40">
        <v>1008.5000000000002</v>
      </c>
      <c r="G446" s="40">
        <v>994.00000000000045</v>
      </c>
      <c r="H446" s="40">
        <v>1040.7000000000003</v>
      </c>
      <c r="I446" s="40">
        <v>1055.1999999999998</v>
      </c>
      <c r="J446" s="40">
        <v>1064.0500000000002</v>
      </c>
      <c r="K446" s="31">
        <v>1046.3499999999999</v>
      </c>
      <c r="L446" s="31">
        <v>1023</v>
      </c>
      <c r="M446" s="31">
        <v>0.13824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602.75</v>
      </c>
      <c r="D447" s="40">
        <v>602.15</v>
      </c>
      <c r="E447" s="40">
        <v>589.54999999999995</v>
      </c>
      <c r="F447" s="40">
        <v>576.35</v>
      </c>
      <c r="G447" s="40">
        <v>563.75</v>
      </c>
      <c r="H447" s="40">
        <v>615.34999999999991</v>
      </c>
      <c r="I447" s="40">
        <v>627.95000000000005</v>
      </c>
      <c r="J447" s="40">
        <v>641.14999999999986</v>
      </c>
      <c r="K447" s="31">
        <v>614.75</v>
      </c>
      <c r="L447" s="31">
        <v>588.95000000000005</v>
      </c>
      <c r="M447" s="31">
        <v>18.390640000000001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1325.95</v>
      </c>
      <c r="D448" s="40">
        <v>1283.9666666666667</v>
      </c>
      <c r="E448" s="40">
        <v>1241.9833333333333</v>
      </c>
      <c r="F448" s="40">
        <v>1158.0166666666667</v>
      </c>
      <c r="G448" s="40">
        <v>1116.0333333333333</v>
      </c>
      <c r="H448" s="40">
        <v>1367.9333333333334</v>
      </c>
      <c r="I448" s="40">
        <v>1409.916666666667</v>
      </c>
      <c r="J448" s="40">
        <v>1493.8833333333334</v>
      </c>
      <c r="K448" s="31">
        <v>1325.95</v>
      </c>
      <c r="L448" s="31">
        <v>1200</v>
      </c>
      <c r="M448" s="31">
        <v>23.438210000000002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14204.35</v>
      </c>
      <c r="D449" s="40">
        <v>14303.116666666667</v>
      </c>
      <c r="E449" s="40">
        <v>13901.233333333334</v>
      </c>
      <c r="F449" s="40">
        <v>13598.116666666667</v>
      </c>
      <c r="G449" s="40">
        <v>13196.233333333334</v>
      </c>
      <c r="H449" s="40">
        <v>14606.233333333334</v>
      </c>
      <c r="I449" s="40">
        <v>15008.116666666669</v>
      </c>
      <c r="J449" s="40">
        <v>15311.233333333334</v>
      </c>
      <c r="K449" s="31">
        <v>14705</v>
      </c>
      <c r="L449" s="31">
        <v>14000</v>
      </c>
      <c r="M449" s="31">
        <v>7.5550000000000006E-2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934.75</v>
      </c>
      <c r="D450" s="40">
        <v>940.56666666666661</v>
      </c>
      <c r="E450" s="40">
        <v>925.18333333333317</v>
      </c>
      <c r="F450" s="40">
        <v>915.61666666666656</v>
      </c>
      <c r="G450" s="40">
        <v>900.23333333333312</v>
      </c>
      <c r="H450" s="40">
        <v>950.13333333333321</v>
      </c>
      <c r="I450" s="40">
        <v>965.51666666666665</v>
      </c>
      <c r="J450" s="40">
        <v>975.08333333333326</v>
      </c>
      <c r="K450" s="31">
        <v>955.95</v>
      </c>
      <c r="L450" s="31">
        <v>931</v>
      </c>
      <c r="M450" s="31">
        <v>19.690449999999998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224.8</v>
      </c>
      <c r="D451" s="40">
        <v>225.68333333333331</v>
      </c>
      <c r="E451" s="40">
        <v>222.36666666666662</v>
      </c>
      <c r="F451" s="40">
        <v>219.93333333333331</v>
      </c>
      <c r="G451" s="40">
        <v>216.61666666666662</v>
      </c>
      <c r="H451" s="40">
        <v>228.11666666666662</v>
      </c>
      <c r="I451" s="40">
        <v>231.43333333333328</v>
      </c>
      <c r="J451" s="40">
        <v>233.86666666666662</v>
      </c>
      <c r="K451" s="31">
        <v>229</v>
      </c>
      <c r="L451" s="31">
        <v>223.25</v>
      </c>
      <c r="M451" s="31">
        <v>20.209420000000001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1207.9000000000001</v>
      </c>
      <c r="D452" s="40">
        <v>1215.55</v>
      </c>
      <c r="E452" s="40">
        <v>1193.55</v>
      </c>
      <c r="F452" s="40">
        <v>1179.2</v>
      </c>
      <c r="G452" s="40">
        <v>1157.2</v>
      </c>
      <c r="H452" s="40">
        <v>1229.8999999999999</v>
      </c>
      <c r="I452" s="40">
        <v>1251.8999999999999</v>
      </c>
      <c r="J452" s="40">
        <v>1266.2499999999998</v>
      </c>
      <c r="K452" s="31">
        <v>1237.55</v>
      </c>
      <c r="L452" s="31">
        <v>1201.2</v>
      </c>
      <c r="M452" s="31">
        <v>2.2383600000000001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833.4</v>
      </c>
      <c r="D453" s="40">
        <v>840.48333333333323</v>
      </c>
      <c r="E453" s="40">
        <v>822.96666666666647</v>
      </c>
      <c r="F453" s="40">
        <v>812.53333333333319</v>
      </c>
      <c r="G453" s="40">
        <v>795.01666666666642</v>
      </c>
      <c r="H453" s="40">
        <v>850.91666666666652</v>
      </c>
      <c r="I453" s="40">
        <v>868.43333333333317</v>
      </c>
      <c r="J453" s="40">
        <v>878.86666666666656</v>
      </c>
      <c r="K453" s="31">
        <v>858</v>
      </c>
      <c r="L453" s="31">
        <v>830.05</v>
      </c>
      <c r="M453" s="31">
        <v>16.69041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6599.35</v>
      </c>
      <c r="D454" s="40">
        <v>6635.0333333333328</v>
      </c>
      <c r="E454" s="40">
        <v>6544.6166666666659</v>
      </c>
      <c r="F454" s="40">
        <v>6489.8833333333332</v>
      </c>
      <c r="G454" s="40">
        <v>6399.4666666666662</v>
      </c>
      <c r="H454" s="40">
        <v>6689.7666666666655</v>
      </c>
      <c r="I454" s="40">
        <v>6780.1833333333334</v>
      </c>
      <c r="J454" s="40">
        <v>6834.9166666666652</v>
      </c>
      <c r="K454" s="31">
        <v>6725.45</v>
      </c>
      <c r="L454" s="31">
        <v>6580.3</v>
      </c>
      <c r="M454" s="31">
        <v>1.26118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519.04999999999995</v>
      </c>
      <c r="D455" s="40">
        <v>517.36666666666667</v>
      </c>
      <c r="E455" s="40">
        <v>507.88333333333333</v>
      </c>
      <c r="F455" s="40">
        <v>496.71666666666664</v>
      </c>
      <c r="G455" s="40">
        <v>487.23333333333329</v>
      </c>
      <c r="H455" s="40">
        <v>528.5333333333333</v>
      </c>
      <c r="I455" s="40">
        <v>538.01666666666665</v>
      </c>
      <c r="J455" s="40">
        <v>549.18333333333339</v>
      </c>
      <c r="K455" s="31">
        <v>526.85</v>
      </c>
      <c r="L455" s="31">
        <v>506.2</v>
      </c>
      <c r="M455" s="31">
        <v>558.97780999999998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290.25</v>
      </c>
      <c r="D456" s="40">
        <v>290.06666666666666</v>
      </c>
      <c r="E456" s="40">
        <v>282.5333333333333</v>
      </c>
      <c r="F456" s="40">
        <v>274.81666666666666</v>
      </c>
      <c r="G456" s="40">
        <v>267.2833333333333</v>
      </c>
      <c r="H456" s="40">
        <v>297.7833333333333</v>
      </c>
      <c r="I456" s="40">
        <v>305.31666666666672</v>
      </c>
      <c r="J456" s="40">
        <v>313.0333333333333</v>
      </c>
      <c r="K456" s="31">
        <v>297.60000000000002</v>
      </c>
      <c r="L456" s="31">
        <v>282.35000000000002</v>
      </c>
      <c r="M456" s="31">
        <v>138.1395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244.5</v>
      </c>
      <c r="D457" s="40">
        <v>244.54999999999998</v>
      </c>
      <c r="E457" s="40">
        <v>241.44999999999996</v>
      </c>
      <c r="F457" s="40">
        <v>238.39999999999998</v>
      </c>
      <c r="G457" s="40">
        <v>235.29999999999995</v>
      </c>
      <c r="H457" s="40">
        <v>247.59999999999997</v>
      </c>
      <c r="I457" s="40">
        <v>250.7</v>
      </c>
      <c r="J457" s="40">
        <v>253.74999999999997</v>
      </c>
      <c r="K457" s="31">
        <v>247.65</v>
      </c>
      <c r="L457" s="31">
        <v>241.5</v>
      </c>
      <c r="M457" s="31">
        <v>477.76299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1228.8</v>
      </c>
      <c r="D458" s="40">
        <v>1237.8500000000001</v>
      </c>
      <c r="E458" s="40">
        <v>1214.6500000000003</v>
      </c>
      <c r="F458" s="40">
        <v>1200.5000000000002</v>
      </c>
      <c r="G458" s="40">
        <v>1177.3000000000004</v>
      </c>
      <c r="H458" s="40">
        <v>1252.0000000000002</v>
      </c>
      <c r="I458" s="40">
        <v>1275.2</v>
      </c>
      <c r="J458" s="40">
        <v>1289.3500000000001</v>
      </c>
      <c r="K458" s="31">
        <v>1261.05</v>
      </c>
      <c r="L458" s="31">
        <v>1223.7</v>
      </c>
      <c r="M458" s="31">
        <v>123.14879999999999</v>
      </c>
      <c r="N458" s="1"/>
      <c r="O458" s="1"/>
    </row>
    <row r="459" spans="1:15" ht="12.75" customHeight="1">
      <c r="A459" s="31">
        <v>449</v>
      </c>
      <c r="B459" s="31" t="s">
        <v>874</v>
      </c>
      <c r="C459" s="31">
        <v>815</v>
      </c>
      <c r="D459" s="40">
        <v>822.43333333333339</v>
      </c>
      <c r="E459" s="40">
        <v>804.86666666666679</v>
      </c>
      <c r="F459" s="40">
        <v>794.73333333333335</v>
      </c>
      <c r="G459" s="40">
        <v>777.16666666666674</v>
      </c>
      <c r="H459" s="40">
        <v>832.56666666666683</v>
      </c>
      <c r="I459" s="40">
        <v>850.13333333333344</v>
      </c>
      <c r="J459" s="40">
        <v>860.26666666666688</v>
      </c>
      <c r="K459" s="31">
        <v>840</v>
      </c>
      <c r="L459" s="31">
        <v>812.3</v>
      </c>
      <c r="M459" s="31">
        <v>0.43202000000000002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2006.85</v>
      </c>
      <c r="D460" s="40">
        <v>2006.3</v>
      </c>
      <c r="E460" s="40">
        <v>1976.85</v>
      </c>
      <c r="F460" s="40">
        <v>1946.85</v>
      </c>
      <c r="G460" s="40">
        <v>1917.3999999999999</v>
      </c>
      <c r="H460" s="40">
        <v>2036.3</v>
      </c>
      <c r="I460" s="40">
        <v>2065.75</v>
      </c>
      <c r="J460" s="40">
        <v>2095.75</v>
      </c>
      <c r="K460" s="31">
        <v>2035.75</v>
      </c>
      <c r="L460" s="31">
        <v>1976.3</v>
      </c>
      <c r="M460" s="31">
        <v>0.45240000000000002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861.25</v>
      </c>
      <c r="D461" s="40">
        <v>844.6</v>
      </c>
      <c r="E461" s="40">
        <v>811.55000000000007</v>
      </c>
      <c r="F461" s="40">
        <v>761.85</v>
      </c>
      <c r="G461" s="40">
        <v>728.80000000000007</v>
      </c>
      <c r="H461" s="40">
        <v>894.30000000000007</v>
      </c>
      <c r="I461" s="40">
        <v>927.35</v>
      </c>
      <c r="J461" s="40">
        <v>977.05000000000007</v>
      </c>
      <c r="K461" s="31">
        <v>877.65</v>
      </c>
      <c r="L461" s="31">
        <v>794.9</v>
      </c>
      <c r="M461" s="31">
        <v>3.5695800000000002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3556.4</v>
      </c>
      <c r="D462" s="40">
        <v>3557.9833333333336</v>
      </c>
      <c r="E462" s="40">
        <v>3540.416666666667</v>
      </c>
      <c r="F462" s="40">
        <v>3524.4333333333334</v>
      </c>
      <c r="G462" s="40">
        <v>3506.8666666666668</v>
      </c>
      <c r="H462" s="40">
        <v>3573.9666666666672</v>
      </c>
      <c r="I462" s="40">
        <v>3591.5333333333338</v>
      </c>
      <c r="J462" s="40">
        <v>3607.5166666666673</v>
      </c>
      <c r="K462" s="31">
        <v>3575.55</v>
      </c>
      <c r="L462" s="31">
        <v>3542</v>
      </c>
      <c r="M462" s="31">
        <v>20.13204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4240.6499999999996</v>
      </c>
      <c r="D463" s="40">
        <v>4277.95</v>
      </c>
      <c r="E463" s="40">
        <v>4173.7</v>
      </c>
      <c r="F463" s="40">
        <v>4106.75</v>
      </c>
      <c r="G463" s="40">
        <v>4002.5</v>
      </c>
      <c r="H463" s="40">
        <v>4344.8999999999996</v>
      </c>
      <c r="I463" s="40">
        <v>4449.1499999999996</v>
      </c>
      <c r="J463" s="40">
        <v>4516.0999999999995</v>
      </c>
      <c r="K463" s="31">
        <v>4382.2</v>
      </c>
      <c r="L463" s="31">
        <v>4211</v>
      </c>
      <c r="M463" s="31">
        <v>0.11487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1599.9</v>
      </c>
      <c r="D464" s="40">
        <v>1593.6333333333332</v>
      </c>
      <c r="E464" s="40">
        <v>1582.2666666666664</v>
      </c>
      <c r="F464" s="40">
        <v>1564.6333333333332</v>
      </c>
      <c r="G464" s="40">
        <v>1553.2666666666664</v>
      </c>
      <c r="H464" s="40">
        <v>1611.2666666666664</v>
      </c>
      <c r="I464" s="40">
        <v>1622.6333333333332</v>
      </c>
      <c r="J464" s="40">
        <v>1640.2666666666664</v>
      </c>
      <c r="K464" s="31">
        <v>1605</v>
      </c>
      <c r="L464" s="31">
        <v>1576</v>
      </c>
      <c r="M464" s="31">
        <v>28.643439999999998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1793.75</v>
      </c>
      <c r="D465" s="40">
        <v>1759.8500000000001</v>
      </c>
      <c r="E465" s="40">
        <v>1639.9000000000003</v>
      </c>
      <c r="F465" s="40">
        <v>1486.0500000000002</v>
      </c>
      <c r="G465" s="40">
        <v>1366.1000000000004</v>
      </c>
      <c r="H465" s="40">
        <v>1913.7000000000003</v>
      </c>
      <c r="I465" s="40">
        <v>2033.65</v>
      </c>
      <c r="J465" s="40">
        <v>2187.5</v>
      </c>
      <c r="K465" s="31">
        <v>1879.8</v>
      </c>
      <c r="L465" s="31">
        <v>1606</v>
      </c>
      <c r="M465" s="31">
        <v>11.27698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1171.95</v>
      </c>
      <c r="D466" s="40">
        <v>1165.7833333333333</v>
      </c>
      <c r="E466" s="40">
        <v>1144.5666666666666</v>
      </c>
      <c r="F466" s="40">
        <v>1117.1833333333334</v>
      </c>
      <c r="G466" s="40">
        <v>1095.9666666666667</v>
      </c>
      <c r="H466" s="40">
        <v>1193.1666666666665</v>
      </c>
      <c r="I466" s="40">
        <v>1214.3833333333332</v>
      </c>
      <c r="J466" s="40">
        <v>1241.7666666666664</v>
      </c>
      <c r="K466" s="31">
        <v>1187</v>
      </c>
      <c r="L466" s="31">
        <v>1138.4000000000001</v>
      </c>
      <c r="M466" s="31">
        <v>2.2708900000000001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1685.95</v>
      </c>
      <c r="D467" s="40">
        <v>1695.3166666666666</v>
      </c>
      <c r="E467" s="40">
        <v>1665.6333333333332</v>
      </c>
      <c r="F467" s="40">
        <v>1645.3166666666666</v>
      </c>
      <c r="G467" s="40">
        <v>1615.6333333333332</v>
      </c>
      <c r="H467" s="40">
        <v>1715.6333333333332</v>
      </c>
      <c r="I467" s="40">
        <v>1745.3166666666666</v>
      </c>
      <c r="J467" s="40">
        <v>1765.6333333333332</v>
      </c>
      <c r="K467" s="31">
        <v>1725</v>
      </c>
      <c r="L467" s="31">
        <v>1675</v>
      </c>
      <c r="M467" s="31">
        <v>0.61080999999999996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1976.25</v>
      </c>
      <c r="D468" s="40">
        <v>1968.9333333333334</v>
      </c>
      <c r="E468" s="40">
        <v>1938.5166666666669</v>
      </c>
      <c r="F468" s="40">
        <v>1900.7833333333335</v>
      </c>
      <c r="G468" s="40">
        <v>1870.366666666667</v>
      </c>
      <c r="H468" s="40">
        <v>2006.6666666666667</v>
      </c>
      <c r="I468" s="40">
        <v>2037.0833333333333</v>
      </c>
      <c r="J468" s="40">
        <v>2074.8166666666666</v>
      </c>
      <c r="K468" s="31">
        <v>1999.35</v>
      </c>
      <c r="L468" s="31">
        <v>1931.2</v>
      </c>
      <c r="M468" s="31">
        <v>0.58426999999999996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2531.75</v>
      </c>
      <c r="D469" s="40">
        <v>2534.4166666666665</v>
      </c>
      <c r="E469" s="40">
        <v>2517.4833333333331</v>
      </c>
      <c r="F469" s="40">
        <v>2503.2166666666667</v>
      </c>
      <c r="G469" s="40">
        <v>2486.2833333333333</v>
      </c>
      <c r="H469" s="40">
        <v>2548.6833333333329</v>
      </c>
      <c r="I469" s="40">
        <v>2565.6166666666663</v>
      </c>
      <c r="J469" s="40">
        <v>2579.8833333333328</v>
      </c>
      <c r="K469" s="31">
        <v>2551.35</v>
      </c>
      <c r="L469" s="31">
        <v>2520.15</v>
      </c>
      <c r="M469" s="31">
        <v>11.337669999999999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2789.05</v>
      </c>
      <c r="D470" s="40">
        <v>2799.6833333333329</v>
      </c>
      <c r="E470" s="40">
        <v>2759.3666666666659</v>
      </c>
      <c r="F470" s="40">
        <v>2729.6833333333329</v>
      </c>
      <c r="G470" s="40">
        <v>2689.3666666666659</v>
      </c>
      <c r="H470" s="40">
        <v>2829.3666666666659</v>
      </c>
      <c r="I470" s="40">
        <v>2869.6833333333325</v>
      </c>
      <c r="J470" s="40">
        <v>2899.3666666666659</v>
      </c>
      <c r="K470" s="31">
        <v>2840</v>
      </c>
      <c r="L470" s="31">
        <v>2770</v>
      </c>
      <c r="M470" s="31">
        <v>2.4985200000000001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542.79999999999995</v>
      </c>
      <c r="D471" s="40">
        <v>543.93333333333328</v>
      </c>
      <c r="E471" s="40">
        <v>538.86666666666656</v>
      </c>
      <c r="F471" s="40">
        <v>534.93333333333328</v>
      </c>
      <c r="G471" s="40">
        <v>529.86666666666656</v>
      </c>
      <c r="H471" s="40">
        <v>547.86666666666656</v>
      </c>
      <c r="I471" s="40">
        <v>552.93333333333339</v>
      </c>
      <c r="J471" s="40">
        <v>556.86666666666656</v>
      </c>
      <c r="K471" s="31">
        <v>549</v>
      </c>
      <c r="L471" s="31">
        <v>540</v>
      </c>
      <c r="M471" s="31">
        <v>10.69585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1190.3499999999999</v>
      </c>
      <c r="D472" s="40">
        <v>1178.1000000000001</v>
      </c>
      <c r="E472" s="40">
        <v>1153.5000000000002</v>
      </c>
      <c r="F472" s="40">
        <v>1116.6500000000001</v>
      </c>
      <c r="G472" s="40">
        <v>1092.0500000000002</v>
      </c>
      <c r="H472" s="40">
        <v>1214.9500000000003</v>
      </c>
      <c r="I472" s="40">
        <v>1239.5500000000002</v>
      </c>
      <c r="J472" s="40">
        <v>1276.4000000000003</v>
      </c>
      <c r="K472" s="31">
        <v>1202.7</v>
      </c>
      <c r="L472" s="31">
        <v>1141.25</v>
      </c>
      <c r="M472" s="31">
        <v>12.45041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41</v>
      </c>
      <c r="D473" s="40">
        <v>40.233333333333334</v>
      </c>
      <c r="E473" s="40">
        <v>39.466666666666669</v>
      </c>
      <c r="F473" s="40">
        <v>37.933333333333337</v>
      </c>
      <c r="G473" s="40">
        <v>37.166666666666671</v>
      </c>
      <c r="H473" s="40">
        <v>41.766666666666666</v>
      </c>
      <c r="I473" s="40">
        <v>42.533333333333331</v>
      </c>
      <c r="J473" s="40">
        <v>44.066666666666663</v>
      </c>
      <c r="K473" s="31">
        <v>41</v>
      </c>
      <c r="L473" s="31">
        <v>38.700000000000003</v>
      </c>
      <c r="M473" s="31">
        <v>445.58584000000002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191.45</v>
      </c>
      <c r="D474" s="40">
        <v>192.98333333333335</v>
      </c>
      <c r="E474" s="40">
        <v>187.4666666666667</v>
      </c>
      <c r="F474" s="40">
        <v>183.48333333333335</v>
      </c>
      <c r="G474" s="40">
        <v>177.9666666666667</v>
      </c>
      <c r="H474" s="40">
        <v>196.9666666666667</v>
      </c>
      <c r="I474" s="40">
        <v>202.48333333333335</v>
      </c>
      <c r="J474" s="40">
        <v>206.4666666666667</v>
      </c>
      <c r="K474" s="31">
        <v>198.5</v>
      </c>
      <c r="L474" s="31">
        <v>189</v>
      </c>
      <c r="M474" s="31">
        <v>6.5382499999999997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11120.9</v>
      </c>
      <c r="D475" s="40">
        <v>11170.25</v>
      </c>
      <c r="E475" s="40">
        <v>11050.65</v>
      </c>
      <c r="F475" s="40">
        <v>10980.4</v>
      </c>
      <c r="G475" s="40">
        <v>10860.8</v>
      </c>
      <c r="H475" s="40">
        <v>11240.5</v>
      </c>
      <c r="I475" s="40">
        <v>11360.099999999999</v>
      </c>
      <c r="J475" s="40">
        <v>11430.35</v>
      </c>
      <c r="K475" s="31">
        <v>11289.85</v>
      </c>
      <c r="L475" s="31">
        <v>11100</v>
      </c>
      <c r="M475" s="31">
        <v>6.9930000000000006E-2</v>
      </c>
      <c r="N475" s="1"/>
      <c r="O475" s="1"/>
    </row>
    <row r="476" spans="1:15" ht="12.75" customHeight="1">
      <c r="A476" s="31">
        <v>466</v>
      </c>
      <c r="B476" s="31" t="s">
        <v>875</v>
      </c>
      <c r="C476" s="31">
        <v>72.650000000000006</v>
      </c>
      <c r="D476" s="40">
        <v>72.333333333333329</v>
      </c>
      <c r="E476" s="40">
        <v>72.016666666666652</v>
      </c>
      <c r="F476" s="40">
        <v>71.383333333333326</v>
      </c>
      <c r="G476" s="40">
        <v>71.066666666666649</v>
      </c>
      <c r="H476" s="40">
        <v>72.966666666666654</v>
      </c>
      <c r="I476" s="40">
        <v>73.283333333333346</v>
      </c>
      <c r="J476" s="40">
        <v>73.916666666666657</v>
      </c>
      <c r="K476" s="31">
        <v>72.650000000000006</v>
      </c>
      <c r="L476" s="31">
        <v>71.7</v>
      </c>
      <c r="M476" s="31">
        <v>29.235859999999999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44.8</v>
      </c>
      <c r="D477" s="40">
        <v>45.016666666666659</v>
      </c>
      <c r="E477" s="40">
        <v>44.133333333333319</v>
      </c>
      <c r="F477" s="40">
        <v>43.466666666666661</v>
      </c>
      <c r="G477" s="40">
        <v>42.583333333333321</v>
      </c>
      <c r="H477" s="40">
        <v>45.683333333333316</v>
      </c>
      <c r="I477" s="40">
        <v>46.566666666666656</v>
      </c>
      <c r="J477" s="40">
        <v>47.233333333333313</v>
      </c>
      <c r="K477" s="31">
        <v>45.9</v>
      </c>
      <c r="L477" s="31">
        <v>44.35</v>
      </c>
      <c r="M477" s="31">
        <v>82.751400000000004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738.1</v>
      </c>
      <c r="D478" s="40">
        <v>740.75</v>
      </c>
      <c r="E478" s="40">
        <v>730.75</v>
      </c>
      <c r="F478" s="40">
        <v>723.4</v>
      </c>
      <c r="G478" s="40">
        <v>713.4</v>
      </c>
      <c r="H478" s="40">
        <v>748.1</v>
      </c>
      <c r="I478" s="40">
        <v>758.1</v>
      </c>
      <c r="J478" s="40">
        <v>765.45</v>
      </c>
      <c r="K478" s="31">
        <v>750.75</v>
      </c>
      <c r="L478" s="31">
        <v>733.4</v>
      </c>
      <c r="M478" s="31">
        <v>24.196069999999999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1677.2</v>
      </c>
      <c r="D479" s="40">
        <v>1687.3833333333332</v>
      </c>
      <c r="E479" s="40">
        <v>1645.9666666666665</v>
      </c>
      <c r="F479" s="40">
        <v>1614.7333333333333</v>
      </c>
      <c r="G479" s="40">
        <v>1573.3166666666666</v>
      </c>
      <c r="H479" s="40">
        <v>1718.6166666666663</v>
      </c>
      <c r="I479" s="40">
        <v>1760.0333333333333</v>
      </c>
      <c r="J479" s="40">
        <v>1791.2666666666662</v>
      </c>
      <c r="K479" s="31">
        <v>1728.8</v>
      </c>
      <c r="L479" s="31">
        <v>1656.15</v>
      </c>
      <c r="M479" s="31">
        <v>3.7437299999999998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13.6</v>
      </c>
      <c r="D480" s="40">
        <v>13.733333333333334</v>
      </c>
      <c r="E480" s="40">
        <v>13.466666666666669</v>
      </c>
      <c r="F480" s="40">
        <v>13.333333333333334</v>
      </c>
      <c r="G480" s="40">
        <v>13.066666666666668</v>
      </c>
      <c r="H480" s="40">
        <v>13.866666666666669</v>
      </c>
      <c r="I480" s="40">
        <v>14.133333333333335</v>
      </c>
      <c r="J480" s="40">
        <v>14.266666666666669</v>
      </c>
      <c r="K480" s="31">
        <v>14</v>
      </c>
      <c r="L480" s="31">
        <v>13.6</v>
      </c>
      <c r="M480" s="31">
        <v>64.631420000000006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513.35</v>
      </c>
      <c r="D481" s="40">
        <v>516.06666666666661</v>
      </c>
      <c r="E481" s="40">
        <v>510.13333333333321</v>
      </c>
      <c r="F481" s="40">
        <v>506.91666666666663</v>
      </c>
      <c r="G481" s="40">
        <v>500.98333333333323</v>
      </c>
      <c r="H481" s="40">
        <v>519.28333333333319</v>
      </c>
      <c r="I481" s="40">
        <v>525.21666666666658</v>
      </c>
      <c r="J481" s="40">
        <v>528.43333333333317</v>
      </c>
      <c r="K481" s="31">
        <v>522</v>
      </c>
      <c r="L481" s="31">
        <v>512.85</v>
      </c>
      <c r="M481" s="31">
        <v>1.2950200000000001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148.9</v>
      </c>
      <c r="D482" s="40">
        <v>149.93333333333334</v>
      </c>
      <c r="E482" s="40">
        <v>146.21666666666667</v>
      </c>
      <c r="F482" s="40">
        <v>143.53333333333333</v>
      </c>
      <c r="G482" s="40">
        <v>139.81666666666666</v>
      </c>
      <c r="H482" s="40">
        <v>152.61666666666667</v>
      </c>
      <c r="I482" s="40">
        <v>156.33333333333337</v>
      </c>
      <c r="J482" s="40">
        <v>159.01666666666668</v>
      </c>
      <c r="K482" s="31">
        <v>153.65</v>
      </c>
      <c r="L482" s="31">
        <v>147.25</v>
      </c>
      <c r="M482" s="31">
        <v>16.318159999999999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19.95</v>
      </c>
      <c r="D483" s="40">
        <v>20.100000000000001</v>
      </c>
      <c r="E483" s="40">
        <v>19.700000000000003</v>
      </c>
      <c r="F483" s="40">
        <v>19.450000000000003</v>
      </c>
      <c r="G483" s="40">
        <v>19.050000000000004</v>
      </c>
      <c r="H483" s="40">
        <v>20.350000000000001</v>
      </c>
      <c r="I483" s="40">
        <v>20.75</v>
      </c>
      <c r="J483" s="40">
        <v>21</v>
      </c>
      <c r="K483" s="31">
        <v>20.5</v>
      </c>
      <c r="L483" s="31">
        <v>19.850000000000001</v>
      </c>
      <c r="M483" s="31">
        <v>30.30547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7882.4</v>
      </c>
      <c r="D484" s="40">
        <v>7959.2333333333336</v>
      </c>
      <c r="E484" s="40">
        <v>7779.4666666666672</v>
      </c>
      <c r="F484" s="40">
        <v>7676.5333333333338</v>
      </c>
      <c r="G484" s="40">
        <v>7496.7666666666673</v>
      </c>
      <c r="H484" s="40">
        <v>8062.166666666667</v>
      </c>
      <c r="I484" s="40">
        <v>8241.9333333333343</v>
      </c>
      <c r="J484" s="40">
        <v>8344.8666666666668</v>
      </c>
      <c r="K484" s="31">
        <v>8139</v>
      </c>
      <c r="L484" s="31">
        <v>7856.3</v>
      </c>
      <c r="M484" s="31">
        <v>2.77983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46.85</v>
      </c>
      <c r="D485" s="40">
        <v>47.433333333333337</v>
      </c>
      <c r="E485" s="40">
        <v>45.916666666666671</v>
      </c>
      <c r="F485" s="40">
        <v>44.983333333333334</v>
      </c>
      <c r="G485" s="40">
        <v>43.466666666666669</v>
      </c>
      <c r="H485" s="40">
        <v>48.366666666666674</v>
      </c>
      <c r="I485" s="40">
        <v>49.88333333333334</v>
      </c>
      <c r="J485" s="40">
        <v>50.816666666666677</v>
      </c>
      <c r="K485" s="31">
        <v>48.95</v>
      </c>
      <c r="L485" s="31">
        <v>46.5</v>
      </c>
      <c r="M485" s="31">
        <v>162.31815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780.05</v>
      </c>
      <c r="D486" s="40">
        <v>783.7166666666667</v>
      </c>
      <c r="E486" s="40">
        <v>773.43333333333339</v>
      </c>
      <c r="F486" s="40">
        <v>766.81666666666672</v>
      </c>
      <c r="G486" s="40">
        <v>756.53333333333342</v>
      </c>
      <c r="H486" s="40">
        <v>790.33333333333337</v>
      </c>
      <c r="I486" s="40">
        <v>800.61666666666667</v>
      </c>
      <c r="J486" s="40">
        <v>807.23333333333335</v>
      </c>
      <c r="K486" s="31">
        <v>794</v>
      </c>
      <c r="L486" s="31">
        <v>777.1</v>
      </c>
      <c r="M486" s="31">
        <v>28.300619999999999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1064.4000000000001</v>
      </c>
      <c r="D487" s="40">
        <v>1065.2166666666669</v>
      </c>
      <c r="E487" s="40">
        <v>1045.4833333333338</v>
      </c>
      <c r="F487" s="40">
        <v>1026.5666666666668</v>
      </c>
      <c r="G487" s="40">
        <v>1006.8333333333337</v>
      </c>
      <c r="H487" s="40">
        <v>1084.1333333333339</v>
      </c>
      <c r="I487" s="40">
        <v>1103.866666666667</v>
      </c>
      <c r="J487" s="40">
        <v>1122.783333333334</v>
      </c>
      <c r="K487" s="31">
        <v>1084.95</v>
      </c>
      <c r="L487" s="31">
        <v>1046.3</v>
      </c>
      <c r="M487" s="31">
        <v>1.8112699999999999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566.9</v>
      </c>
      <c r="D488" s="40">
        <v>562.21666666666658</v>
      </c>
      <c r="E488" s="40">
        <v>542.63333333333321</v>
      </c>
      <c r="F488" s="40">
        <v>518.36666666666667</v>
      </c>
      <c r="G488" s="40">
        <v>498.7833333333333</v>
      </c>
      <c r="H488" s="40">
        <v>586.48333333333312</v>
      </c>
      <c r="I488" s="40">
        <v>606.06666666666638</v>
      </c>
      <c r="J488" s="40">
        <v>630.33333333333303</v>
      </c>
      <c r="K488" s="31">
        <v>581.79999999999995</v>
      </c>
      <c r="L488" s="31">
        <v>537.95000000000005</v>
      </c>
      <c r="M488" s="31">
        <v>2.9105099999999999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37.15</v>
      </c>
      <c r="D489" s="40">
        <v>37.1</v>
      </c>
      <c r="E489" s="40">
        <v>36.800000000000004</v>
      </c>
      <c r="F489" s="40">
        <v>36.450000000000003</v>
      </c>
      <c r="G489" s="40">
        <v>36.150000000000006</v>
      </c>
      <c r="H489" s="40">
        <v>37.450000000000003</v>
      </c>
      <c r="I489" s="40">
        <v>37.75</v>
      </c>
      <c r="J489" s="40">
        <v>38.1</v>
      </c>
      <c r="K489" s="31">
        <v>37.4</v>
      </c>
      <c r="L489" s="31">
        <v>36.75</v>
      </c>
      <c r="M489" s="31">
        <v>16.747579999999999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1235.3</v>
      </c>
      <c r="D490" s="40">
        <v>1230</v>
      </c>
      <c r="E490" s="40">
        <v>1210.5</v>
      </c>
      <c r="F490" s="40">
        <v>1185.7</v>
      </c>
      <c r="G490" s="40">
        <v>1166.2</v>
      </c>
      <c r="H490" s="40">
        <v>1254.8</v>
      </c>
      <c r="I490" s="40">
        <v>1274.3</v>
      </c>
      <c r="J490" s="40">
        <v>1299.0999999999999</v>
      </c>
      <c r="K490" s="31">
        <v>1249.5</v>
      </c>
      <c r="L490" s="31">
        <v>1205.2</v>
      </c>
      <c r="M490" s="31">
        <v>0.29338999999999998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293.85000000000002</v>
      </c>
      <c r="D491" s="40">
        <v>290.25</v>
      </c>
      <c r="E491" s="40">
        <v>281.10000000000002</v>
      </c>
      <c r="F491" s="40">
        <v>268.35000000000002</v>
      </c>
      <c r="G491" s="40">
        <v>259.20000000000005</v>
      </c>
      <c r="H491" s="40">
        <v>303</v>
      </c>
      <c r="I491" s="40">
        <v>312.14999999999998</v>
      </c>
      <c r="J491" s="40">
        <v>324.89999999999998</v>
      </c>
      <c r="K491" s="31">
        <v>299.39999999999998</v>
      </c>
      <c r="L491" s="31">
        <v>277.5</v>
      </c>
      <c r="M491" s="31">
        <v>15.48704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921.95</v>
      </c>
      <c r="D492" s="40">
        <v>925.86666666666667</v>
      </c>
      <c r="E492" s="40">
        <v>912.08333333333337</v>
      </c>
      <c r="F492" s="40">
        <v>902.2166666666667</v>
      </c>
      <c r="G492" s="40">
        <v>888.43333333333339</v>
      </c>
      <c r="H492" s="40">
        <v>935.73333333333335</v>
      </c>
      <c r="I492" s="40">
        <v>949.51666666666665</v>
      </c>
      <c r="J492" s="40">
        <v>959.38333333333333</v>
      </c>
      <c r="K492" s="31">
        <v>939.65</v>
      </c>
      <c r="L492" s="31">
        <v>916</v>
      </c>
      <c r="M492" s="31">
        <v>4.4621500000000003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332.75</v>
      </c>
      <c r="D493" s="40">
        <v>332.01666666666665</v>
      </c>
      <c r="E493" s="40">
        <v>324.73333333333329</v>
      </c>
      <c r="F493" s="40">
        <v>316.71666666666664</v>
      </c>
      <c r="G493" s="40">
        <v>309.43333333333328</v>
      </c>
      <c r="H493" s="40">
        <v>340.0333333333333</v>
      </c>
      <c r="I493" s="40">
        <v>347.31666666666661</v>
      </c>
      <c r="J493" s="40">
        <v>355.33333333333331</v>
      </c>
      <c r="K493" s="31">
        <v>339.3</v>
      </c>
      <c r="L493" s="31">
        <v>324</v>
      </c>
      <c r="M493" s="31">
        <v>200.23683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2733</v>
      </c>
      <c r="D494" s="40">
        <v>2739.6666666666665</v>
      </c>
      <c r="E494" s="40">
        <v>2716.333333333333</v>
      </c>
      <c r="F494" s="40">
        <v>2699.6666666666665</v>
      </c>
      <c r="G494" s="40">
        <v>2676.333333333333</v>
      </c>
      <c r="H494" s="40">
        <v>2756.333333333333</v>
      </c>
      <c r="I494" s="40">
        <v>2779.6666666666661</v>
      </c>
      <c r="J494" s="40">
        <v>2796.333333333333</v>
      </c>
      <c r="K494" s="31">
        <v>2763</v>
      </c>
      <c r="L494" s="31">
        <v>2723</v>
      </c>
      <c r="M494" s="31">
        <v>0.31058999999999998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253.7</v>
      </c>
      <c r="D495" s="40">
        <v>253.1</v>
      </c>
      <c r="E495" s="40">
        <v>251.7</v>
      </c>
      <c r="F495" s="40">
        <v>249.7</v>
      </c>
      <c r="G495" s="40">
        <v>248.29999999999998</v>
      </c>
      <c r="H495" s="40">
        <v>255.1</v>
      </c>
      <c r="I495" s="40">
        <v>256.5</v>
      </c>
      <c r="J495" s="40">
        <v>258.5</v>
      </c>
      <c r="K495" s="31">
        <v>254.5</v>
      </c>
      <c r="L495" s="31">
        <v>251.1</v>
      </c>
      <c r="M495" s="31">
        <v>2.8886799999999999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1970.7</v>
      </c>
      <c r="D496" s="40">
        <v>1981.6000000000001</v>
      </c>
      <c r="E496" s="40">
        <v>1949.3000000000002</v>
      </c>
      <c r="F496" s="40">
        <v>1927.9</v>
      </c>
      <c r="G496" s="40">
        <v>1895.6000000000001</v>
      </c>
      <c r="H496" s="40">
        <v>2003.0000000000002</v>
      </c>
      <c r="I496" s="40">
        <v>2035.3</v>
      </c>
      <c r="J496" s="40">
        <v>2056.7000000000003</v>
      </c>
      <c r="K496" s="31">
        <v>2013.9</v>
      </c>
      <c r="L496" s="31">
        <v>1960.2</v>
      </c>
      <c r="M496" s="31">
        <v>0.22836000000000001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608.79999999999995</v>
      </c>
      <c r="D497" s="40">
        <v>608.5333333333333</v>
      </c>
      <c r="E497" s="40">
        <v>596.26666666666665</v>
      </c>
      <c r="F497" s="40">
        <v>583.73333333333335</v>
      </c>
      <c r="G497" s="40">
        <v>571.4666666666667</v>
      </c>
      <c r="H497" s="40">
        <v>621.06666666666661</v>
      </c>
      <c r="I497" s="40">
        <v>633.33333333333326</v>
      </c>
      <c r="J497" s="40">
        <v>645.86666666666656</v>
      </c>
      <c r="K497" s="31">
        <v>620.79999999999995</v>
      </c>
      <c r="L497" s="31">
        <v>596</v>
      </c>
      <c r="M497" s="31">
        <v>6.6124000000000001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4206.8500000000004</v>
      </c>
      <c r="D498" s="40">
        <v>4247.45</v>
      </c>
      <c r="E498" s="40">
        <v>4144.8999999999996</v>
      </c>
      <c r="F498" s="40">
        <v>4082.95</v>
      </c>
      <c r="G498" s="40">
        <v>3980.3999999999996</v>
      </c>
      <c r="H498" s="40">
        <v>4309.3999999999996</v>
      </c>
      <c r="I498" s="40">
        <v>4411.9500000000007</v>
      </c>
      <c r="J498" s="40">
        <v>4473.8999999999996</v>
      </c>
      <c r="K498" s="31">
        <v>4350</v>
      </c>
      <c r="L498" s="31">
        <v>4185.5</v>
      </c>
      <c r="M498" s="31">
        <v>0.39180999999999999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1231.6500000000001</v>
      </c>
      <c r="D499" s="40">
        <v>1243.8833333333334</v>
      </c>
      <c r="E499" s="40">
        <v>1216.7666666666669</v>
      </c>
      <c r="F499" s="40">
        <v>1201.8833333333334</v>
      </c>
      <c r="G499" s="40">
        <v>1174.7666666666669</v>
      </c>
      <c r="H499" s="40">
        <v>1258.7666666666669</v>
      </c>
      <c r="I499" s="40">
        <v>1285.8833333333332</v>
      </c>
      <c r="J499" s="40">
        <v>1300.7666666666669</v>
      </c>
      <c r="K499" s="31">
        <v>1271</v>
      </c>
      <c r="L499" s="31">
        <v>1229</v>
      </c>
      <c r="M499" s="31">
        <v>10.899459999999999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2087.8000000000002</v>
      </c>
      <c r="D500" s="40">
        <v>2059.2833333333333</v>
      </c>
      <c r="E500" s="40">
        <v>2018.5666666666666</v>
      </c>
      <c r="F500" s="40">
        <v>1949.3333333333333</v>
      </c>
      <c r="G500" s="40">
        <v>1908.6166666666666</v>
      </c>
      <c r="H500" s="40">
        <v>2128.5166666666664</v>
      </c>
      <c r="I500" s="40">
        <v>2169.2333333333327</v>
      </c>
      <c r="J500" s="40">
        <v>2238.4666666666667</v>
      </c>
      <c r="K500" s="31">
        <v>2100</v>
      </c>
      <c r="L500" s="31">
        <v>1990.05</v>
      </c>
      <c r="M500" s="31">
        <v>1.7393700000000001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8088.05</v>
      </c>
      <c r="D501" s="40">
        <v>8116.0666666666657</v>
      </c>
      <c r="E501" s="40">
        <v>7987.3833333333314</v>
      </c>
      <c r="F501" s="40">
        <v>7886.7166666666653</v>
      </c>
      <c r="G501" s="40">
        <v>7758.033333333331</v>
      </c>
      <c r="H501" s="40">
        <v>8216.7333333333318</v>
      </c>
      <c r="I501" s="40">
        <v>8345.4166666666661</v>
      </c>
      <c r="J501" s="40">
        <v>8446.0833333333321</v>
      </c>
      <c r="K501" s="31">
        <v>8244.75</v>
      </c>
      <c r="L501" s="31">
        <v>8015.4</v>
      </c>
      <c r="M501" s="31">
        <v>0.12085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144.85</v>
      </c>
      <c r="D502" s="40">
        <v>144.58333333333334</v>
      </c>
      <c r="E502" s="40">
        <v>140.41666666666669</v>
      </c>
      <c r="F502" s="40">
        <v>135.98333333333335</v>
      </c>
      <c r="G502" s="40">
        <v>131.81666666666669</v>
      </c>
      <c r="H502" s="40">
        <v>149.01666666666668</v>
      </c>
      <c r="I502" s="40">
        <v>153.18333333333337</v>
      </c>
      <c r="J502" s="40">
        <v>157.61666666666667</v>
      </c>
      <c r="K502" s="31">
        <v>148.75</v>
      </c>
      <c r="L502" s="31">
        <v>140.15</v>
      </c>
      <c r="M502" s="31">
        <v>24.90578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139.1</v>
      </c>
      <c r="D503" s="40">
        <v>139.43333333333331</v>
      </c>
      <c r="E503" s="40">
        <v>137.66666666666663</v>
      </c>
      <c r="F503" s="40">
        <v>136.23333333333332</v>
      </c>
      <c r="G503" s="40">
        <v>134.46666666666664</v>
      </c>
      <c r="H503" s="40">
        <v>140.86666666666662</v>
      </c>
      <c r="I503" s="40">
        <v>142.63333333333333</v>
      </c>
      <c r="J503" s="40">
        <v>144.06666666666661</v>
      </c>
      <c r="K503" s="31">
        <v>141.19999999999999</v>
      </c>
      <c r="L503" s="31">
        <v>138</v>
      </c>
      <c r="M503" s="31">
        <v>18.414629999999999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577</v>
      </c>
      <c r="D504" s="40">
        <v>577.4666666666667</v>
      </c>
      <c r="E504" s="40">
        <v>573.28333333333342</v>
      </c>
      <c r="F504" s="40">
        <v>569.56666666666672</v>
      </c>
      <c r="G504" s="40">
        <v>565.38333333333344</v>
      </c>
      <c r="H504" s="40">
        <v>581.18333333333339</v>
      </c>
      <c r="I504" s="40">
        <v>585.36666666666679</v>
      </c>
      <c r="J504" s="40">
        <v>589.08333333333337</v>
      </c>
      <c r="K504" s="31">
        <v>581.65</v>
      </c>
      <c r="L504" s="31">
        <v>573.75</v>
      </c>
      <c r="M504" s="31">
        <v>0.49241000000000001</v>
      </c>
      <c r="N504" s="1"/>
      <c r="O504" s="1"/>
    </row>
    <row r="505" spans="1:15" ht="12.75" customHeight="1">
      <c r="A505" s="31">
        <v>495</v>
      </c>
      <c r="B505" s="365" t="s">
        <v>282</v>
      </c>
      <c r="C505" s="365">
        <v>2346.35</v>
      </c>
      <c r="D505" s="366">
        <v>2326.8666666666668</v>
      </c>
      <c r="E505" s="366">
        <v>2299.4833333333336</v>
      </c>
      <c r="F505" s="366">
        <v>2252.6166666666668</v>
      </c>
      <c r="G505" s="366">
        <v>2225.2333333333336</v>
      </c>
      <c r="H505" s="366">
        <v>2373.7333333333336</v>
      </c>
      <c r="I505" s="366">
        <v>2401.1166666666668</v>
      </c>
      <c r="J505" s="366">
        <v>2447.9833333333336</v>
      </c>
      <c r="K505" s="365">
        <v>2354.25</v>
      </c>
      <c r="L505" s="365">
        <v>2280</v>
      </c>
      <c r="M505" s="365">
        <v>1.6464300000000001</v>
      </c>
      <c r="N505" s="1"/>
      <c r="O505" s="1"/>
    </row>
    <row r="506" spans="1:15" ht="12.75" customHeight="1">
      <c r="A506" s="31">
        <v>496</v>
      </c>
      <c r="B506" s="367" t="s">
        <v>214</v>
      </c>
      <c r="C506" s="353">
        <v>661.45</v>
      </c>
      <c r="D506" s="368">
        <v>661.61666666666667</v>
      </c>
      <c r="E506" s="368">
        <v>654.48333333333335</v>
      </c>
      <c r="F506" s="368">
        <v>647.51666666666665</v>
      </c>
      <c r="G506" s="368">
        <v>640.38333333333333</v>
      </c>
      <c r="H506" s="368">
        <v>668.58333333333337</v>
      </c>
      <c r="I506" s="368">
        <v>675.71666666666681</v>
      </c>
      <c r="J506" s="368">
        <v>682.68333333333339</v>
      </c>
      <c r="K506" s="353">
        <v>668.75</v>
      </c>
      <c r="L506" s="353">
        <v>654.65</v>
      </c>
      <c r="M506" s="353">
        <v>56.635469999999998</v>
      </c>
      <c r="N506" s="1"/>
      <c r="O506" s="1"/>
    </row>
    <row r="507" spans="1:15" ht="12.75" customHeight="1">
      <c r="A507" s="31">
        <v>497</v>
      </c>
      <c r="B507" s="367" t="s">
        <v>563</v>
      </c>
      <c r="C507" s="353">
        <v>456.95</v>
      </c>
      <c r="D507" s="368">
        <v>461.65000000000003</v>
      </c>
      <c r="E507" s="368">
        <v>450.30000000000007</v>
      </c>
      <c r="F507" s="368">
        <v>443.65000000000003</v>
      </c>
      <c r="G507" s="368">
        <v>432.30000000000007</v>
      </c>
      <c r="H507" s="368">
        <v>468.30000000000007</v>
      </c>
      <c r="I507" s="368">
        <v>479.65000000000009</v>
      </c>
      <c r="J507" s="368">
        <v>486.30000000000007</v>
      </c>
      <c r="K507" s="353">
        <v>473</v>
      </c>
      <c r="L507" s="353">
        <v>455</v>
      </c>
      <c r="M507" s="353">
        <v>5.8252699999999997</v>
      </c>
      <c r="N507" s="1"/>
      <c r="O507" s="1"/>
    </row>
    <row r="508" spans="1:15" ht="12.75" customHeight="1">
      <c r="A508" s="31">
        <v>498</v>
      </c>
      <c r="B508" s="367" t="s">
        <v>283</v>
      </c>
      <c r="C508" s="353">
        <v>13.05</v>
      </c>
      <c r="D508" s="368">
        <v>13.083333333333334</v>
      </c>
      <c r="E508" s="368">
        <v>12.966666666666669</v>
      </c>
      <c r="F508" s="368">
        <v>12.883333333333335</v>
      </c>
      <c r="G508" s="368">
        <v>12.766666666666669</v>
      </c>
      <c r="H508" s="368">
        <v>13.166666666666668</v>
      </c>
      <c r="I508" s="368">
        <v>13.283333333333331</v>
      </c>
      <c r="J508" s="368">
        <v>13.366666666666667</v>
      </c>
      <c r="K508" s="353">
        <v>13.2</v>
      </c>
      <c r="L508" s="353">
        <v>13</v>
      </c>
      <c r="M508" s="353">
        <v>583.69876999999997</v>
      </c>
      <c r="N508" s="1"/>
      <c r="O508" s="1"/>
    </row>
    <row r="509" spans="1:15" ht="12.75" customHeight="1">
      <c r="A509" s="31">
        <v>499</v>
      </c>
      <c r="B509" s="352" t="s">
        <v>215</v>
      </c>
      <c r="C509" s="353">
        <v>324.64999999999998</v>
      </c>
      <c r="D509" s="368">
        <v>328.13333333333333</v>
      </c>
      <c r="E509" s="368">
        <v>319.51666666666665</v>
      </c>
      <c r="F509" s="368">
        <v>314.38333333333333</v>
      </c>
      <c r="G509" s="368">
        <v>305.76666666666665</v>
      </c>
      <c r="H509" s="368">
        <v>333.26666666666665</v>
      </c>
      <c r="I509" s="368">
        <v>341.88333333333333</v>
      </c>
      <c r="J509" s="368">
        <v>347.01666666666665</v>
      </c>
      <c r="K509" s="353">
        <v>336.75</v>
      </c>
      <c r="L509" s="353">
        <v>323</v>
      </c>
      <c r="M509" s="353">
        <v>323.73099999999999</v>
      </c>
      <c r="N509" s="1"/>
      <c r="O509" s="1"/>
    </row>
    <row r="510" spans="1:15" ht="12.75" customHeight="1">
      <c r="A510" s="31">
        <v>500</v>
      </c>
      <c r="B510" s="353" t="s">
        <v>564</v>
      </c>
      <c r="C510" s="368">
        <v>499.85</v>
      </c>
      <c r="D510" s="368">
        <v>494.25</v>
      </c>
      <c r="E510" s="368">
        <v>483.6</v>
      </c>
      <c r="F510" s="368">
        <v>467.35</v>
      </c>
      <c r="G510" s="368">
        <v>456.70000000000005</v>
      </c>
      <c r="H510" s="368">
        <v>510.5</v>
      </c>
      <c r="I510" s="368">
        <v>521.15</v>
      </c>
      <c r="J510" s="353">
        <v>537.4</v>
      </c>
      <c r="K510" s="353">
        <v>504.9</v>
      </c>
      <c r="L510" s="353">
        <v>478</v>
      </c>
      <c r="M510" s="352">
        <v>25.540890000000001</v>
      </c>
      <c r="N510" s="1"/>
      <c r="O510" s="1"/>
    </row>
    <row r="511" spans="1:15" ht="12.75" customHeight="1">
      <c r="A511" s="31">
        <v>501</v>
      </c>
      <c r="B511" s="353" t="s">
        <v>565</v>
      </c>
      <c r="C511" s="368">
        <v>2022.8</v>
      </c>
      <c r="D511" s="368">
        <v>2025.9333333333334</v>
      </c>
      <c r="E511" s="368">
        <v>2011.8666666666668</v>
      </c>
      <c r="F511" s="368">
        <v>2000.9333333333334</v>
      </c>
      <c r="G511" s="368">
        <v>1986.8666666666668</v>
      </c>
      <c r="H511" s="368">
        <v>2036.8666666666668</v>
      </c>
      <c r="I511" s="368">
        <v>2050.9333333333334</v>
      </c>
      <c r="J511" s="353">
        <v>2061.8666666666668</v>
      </c>
      <c r="K511" s="353">
        <v>2040</v>
      </c>
      <c r="L511" s="353">
        <v>2015</v>
      </c>
      <c r="M511" s="352">
        <v>0.10213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6" t="s">
        <v>567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9" t="s">
        <v>216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218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220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70" t="s">
        <v>222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225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226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227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228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229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230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1" sqref="A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2"/>
      <c r="B5" s="523"/>
      <c r="C5" s="522"/>
      <c r="D5" s="52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568</v>
      </c>
      <c r="B7" s="524" t="s">
        <v>569</v>
      </c>
      <c r="C7" s="523"/>
      <c r="D7" s="7">
        <f>Main!B10</f>
        <v>44517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570</v>
      </c>
      <c r="B9" s="88" t="s">
        <v>571</v>
      </c>
      <c r="C9" s="88" t="s">
        <v>572</v>
      </c>
      <c r="D9" s="88" t="s">
        <v>573</v>
      </c>
      <c r="E9" s="88" t="s">
        <v>574</v>
      </c>
      <c r="F9" s="88" t="s">
        <v>575</v>
      </c>
      <c r="G9" s="88" t="s">
        <v>576</v>
      </c>
      <c r="H9" s="88" t="s">
        <v>577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44516</v>
      </c>
      <c r="B10" s="32">
        <v>539661</v>
      </c>
      <c r="C10" s="31" t="s">
        <v>1002</v>
      </c>
      <c r="D10" s="31" t="s">
        <v>1003</v>
      </c>
      <c r="E10" s="31" t="s">
        <v>579</v>
      </c>
      <c r="F10" s="90">
        <v>18384</v>
      </c>
      <c r="G10" s="32">
        <v>10.36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44516</v>
      </c>
      <c r="B11" s="32">
        <v>531991</v>
      </c>
      <c r="C11" s="31" t="s">
        <v>966</v>
      </c>
      <c r="D11" s="31" t="s">
        <v>923</v>
      </c>
      <c r="E11" s="31" t="s">
        <v>579</v>
      </c>
      <c r="F11" s="90">
        <v>1000000</v>
      </c>
      <c r="G11" s="32">
        <v>0.45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44516</v>
      </c>
      <c r="B12" s="32">
        <v>539770</v>
      </c>
      <c r="C12" s="31" t="s">
        <v>1004</v>
      </c>
      <c r="D12" s="31" t="s">
        <v>1005</v>
      </c>
      <c r="E12" s="31" t="s">
        <v>579</v>
      </c>
      <c r="F12" s="90">
        <v>18332</v>
      </c>
      <c r="G12" s="32">
        <v>4.03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44516</v>
      </c>
      <c r="B13" s="32">
        <v>504000</v>
      </c>
      <c r="C13" s="31" t="s">
        <v>1006</v>
      </c>
      <c r="D13" s="31" t="s">
        <v>1007</v>
      </c>
      <c r="E13" s="31" t="s">
        <v>578</v>
      </c>
      <c r="F13" s="90">
        <v>13480000</v>
      </c>
      <c r="G13" s="32">
        <v>60.5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44516</v>
      </c>
      <c r="B14" s="32">
        <v>504000</v>
      </c>
      <c r="C14" s="31" t="s">
        <v>1006</v>
      </c>
      <c r="D14" s="31" t="s">
        <v>1008</v>
      </c>
      <c r="E14" s="31" t="s">
        <v>579</v>
      </c>
      <c r="F14" s="90">
        <v>13480000</v>
      </c>
      <c r="G14" s="32">
        <v>60.5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44516</v>
      </c>
      <c r="B15" s="32">
        <v>542668</v>
      </c>
      <c r="C15" s="31" t="s">
        <v>1009</v>
      </c>
      <c r="D15" s="31" t="s">
        <v>1010</v>
      </c>
      <c r="E15" s="31" t="s">
        <v>579</v>
      </c>
      <c r="F15" s="90">
        <v>7000</v>
      </c>
      <c r="G15" s="32">
        <v>72.14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44516</v>
      </c>
      <c r="B16" s="32">
        <v>541983</v>
      </c>
      <c r="C16" s="31" t="s">
        <v>1011</v>
      </c>
      <c r="D16" s="31" t="s">
        <v>1012</v>
      </c>
      <c r="E16" s="31" t="s">
        <v>579</v>
      </c>
      <c r="F16" s="90">
        <v>100000</v>
      </c>
      <c r="G16" s="32">
        <v>5.21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44516</v>
      </c>
      <c r="B17" s="32">
        <v>543286</v>
      </c>
      <c r="C17" s="31" t="s">
        <v>1013</v>
      </c>
      <c r="D17" s="31" t="s">
        <v>1014</v>
      </c>
      <c r="E17" s="31" t="s">
        <v>579</v>
      </c>
      <c r="F17" s="90">
        <v>48000</v>
      </c>
      <c r="G17" s="32">
        <v>18.2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44516</v>
      </c>
      <c r="B18" s="32">
        <v>505283</v>
      </c>
      <c r="C18" s="31" t="s">
        <v>1015</v>
      </c>
      <c r="D18" s="31" t="s">
        <v>1016</v>
      </c>
      <c r="E18" s="31" t="s">
        <v>579</v>
      </c>
      <c r="F18" s="90">
        <v>500000</v>
      </c>
      <c r="G18" s="32">
        <v>410.1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44516</v>
      </c>
      <c r="B19" s="32">
        <v>511728</v>
      </c>
      <c r="C19" s="31" t="s">
        <v>1017</v>
      </c>
      <c r="D19" s="31" t="s">
        <v>1018</v>
      </c>
      <c r="E19" s="31" t="s">
        <v>578</v>
      </c>
      <c r="F19" s="90">
        <v>20400</v>
      </c>
      <c r="G19" s="32">
        <v>14.37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44516</v>
      </c>
      <c r="B20" s="32">
        <v>511728</v>
      </c>
      <c r="C20" s="31" t="s">
        <v>1017</v>
      </c>
      <c r="D20" s="31" t="s">
        <v>1019</v>
      </c>
      <c r="E20" s="31" t="s">
        <v>579</v>
      </c>
      <c r="F20" s="90">
        <v>20210</v>
      </c>
      <c r="G20" s="32">
        <v>14.37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44516</v>
      </c>
      <c r="B21" s="32">
        <v>534422</v>
      </c>
      <c r="C21" s="31" t="s">
        <v>1020</v>
      </c>
      <c r="D21" s="31" t="s">
        <v>1021</v>
      </c>
      <c r="E21" s="31" t="s">
        <v>578</v>
      </c>
      <c r="F21" s="90">
        <v>85000</v>
      </c>
      <c r="G21" s="32">
        <v>17.25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44516</v>
      </c>
      <c r="B22" s="32">
        <v>505523</v>
      </c>
      <c r="C22" s="31" t="s">
        <v>1022</v>
      </c>
      <c r="D22" s="31" t="s">
        <v>1023</v>
      </c>
      <c r="E22" s="31" t="s">
        <v>579</v>
      </c>
      <c r="F22" s="90">
        <v>900000</v>
      </c>
      <c r="G22" s="32">
        <v>0.46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44516</v>
      </c>
      <c r="B23" s="32">
        <v>531648</v>
      </c>
      <c r="C23" s="31" t="s">
        <v>1024</v>
      </c>
      <c r="D23" s="31" t="s">
        <v>1025</v>
      </c>
      <c r="E23" s="31" t="s">
        <v>579</v>
      </c>
      <c r="F23" s="90">
        <v>149737</v>
      </c>
      <c r="G23" s="32">
        <v>0.97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44516</v>
      </c>
      <c r="B24" s="32">
        <v>539519</v>
      </c>
      <c r="C24" s="31" t="s">
        <v>958</v>
      </c>
      <c r="D24" s="31" t="s">
        <v>1026</v>
      </c>
      <c r="E24" s="31" t="s">
        <v>579</v>
      </c>
      <c r="F24" s="90">
        <v>111295</v>
      </c>
      <c r="G24" s="32">
        <v>25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44516</v>
      </c>
      <c r="B25" s="32">
        <v>539519</v>
      </c>
      <c r="C25" s="31" t="s">
        <v>958</v>
      </c>
      <c r="D25" s="31" t="s">
        <v>923</v>
      </c>
      <c r="E25" s="31" t="s">
        <v>578</v>
      </c>
      <c r="F25" s="90">
        <v>300011</v>
      </c>
      <c r="G25" s="32">
        <v>25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44516</v>
      </c>
      <c r="B26" s="32">
        <v>539519</v>
      </c>
      <c r="C26" s="31" t="s">
        <v>958</v>
      </c>
      <c r="D26" s="31" t="s">
        <v>923</v>
      </c>
      <c r="E26" s="31" t="s">
        <v>579</v>
      </c>
      <c r="F26" s="90">
        <v>78197</v>
      </c>
      <c r="G26" s="32">
        <v>25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44516</v>
      </c>
      <c r="B27" s="32">
        <v>539519</v>
      </c>
      <c r="C27" s="31" t="s">
        <v>958</v>
      </c>
      <c r="D27" s="31" t="s">
        <v>984</v>
      </c>
      <c r="E27" s="31" t="s">
        <v>578</v>
      </c>
      <c r="F27" s="90">
        <v>50000</v>
      </c>
      <c r="G27" s="32">
        <v>25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44516</v>
      </c>
      <c r="B28" s="32">
        <v>539519</v>
      </c>
      <c r="C28" s="31" t="s">
        <v>958</v>
      </c>
      <c r="D28" s="31" t="s">
        <v>1027</v>
      </c>
      <c r="E28" s="31" t="s">
        <v>579</v>
      </c>
      <c r="F28" s="90">
        <v>45096</v>
      </c>
      <c r="G28" s="32">
        <v>25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44516</v>
      </c>
      <c r="B29" s="32">
        <v>539519</v>
      </c>
      <c r="C29" s="31" t="s">
        <v>958</v>
      </c>
      <c r="D29" s="31" t="s">
        <v>1028</v>
      </c>
      <c r="E29" s="31" t="s">
        <v>579</v>
      </c>
      <c r="F29" s="90">
        <v>50000</v>
      </c>
      <c r="G29" s="32">
        <v>25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44516</v>
      </c>
      <c r="B30" s="32">
        <v>539519</v>
      </c>
      <c r="C30" s="31" t="s">
        <v>958</v>
      </c>
      <c r="D30" s="31" t="s">
        <v>1029</v>
      </c>
      <c r="E30" s="31" t="s">
        <v>579</v>
      </c>
      <c r="F30" s="90">
        <v>100000</v>
      </c>
      <c r="G30" s="32">
        <v>25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44516</v>
      </c>
      <c r="B31" s="32">
        <v>542650</v>
      </c>
      <c r="C31" s="31" t="s">
        <v>156</v>
      </c>
      <c r="D31" s="31" t="s">
        <v>1030</v>
      </c>
      <c r="E31" s="31" t="s">
        <v>579</v>
      </c>
      <c r="F31" s="90">
        <v>425000</v>
      </c>
      <c r="G31" s="32">
        <v>3142.72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44516</v>
      </c>
      <c r="B32" s="32">
        <v>543207</v>
      </c>
      <c r="C32" s="31" t="s">
        <v>985</v>
      </c>
      <c r="D32" s="31" t="s">
        <v>986</v>
      </c>
      <c r="E32" s="31" t="s">
        <v>578</v>
      </c>
      <c r="F32" s="90">
        <v>19229</v>
      </c>
      <c r="G32" s="32">
        <v>15.93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44516</v>
      </c>
      <c r="B33" s="32">
        <v>543207</v>
      </c>
      <c r="C33" s="31" t="s">
        <v>985</v>
      </c>
      <c r="D33" s="31" t="s">
        <v>986</v>
      </c>
      <c r="E33" s="31" t="s">
        <v>579</v>
      </c>
      <c r="F33" s="90">
        <v>94741</v>
      </c>
      <c r="G33" s="32">
        <v>15.9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44516</v>
      </c>
      <c r="B34" s="32">
        <v>543282</v>
      </c>
      <c r="C34" s="31" t="s">
        <v>1031</v>
      </c>
      <c r="D34" s="31" t="s">
        <v>1032</v>
      </c>
      <c r="E34" s="31" t="s">
        <v>579</v>
      </c>
      <c r="F34" s="90">
        <v>2400</v>
      </c>
      <c r="G34" s="32">
        <v>199.5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44516</v>
      </c>
      <c r="B35" s="32">
        <v>543282</v>
      </c>
      <c r="C35" s="31" t="s">
        <v>1031</v>
      </c>
      <c r="D35" s="31" t="s">
        <v>1033</v>
      </c>
      <c r="E35" s="31" t="s">
        <v>578</v>
      </c>
      <c r="F35" s="90">
        <v>2400</v>
      </c>
      <c r="G35" s="32">
        <v>199.5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44516</v>
      </c>
      <c r="B36" s="32">
        <v>540416</v>
      </c>
      <c r="C36" s="31" t="s">
        <v>1034</v>
      </c>
      <c r="D36" s="31" t="s">
        <v>1035</v>
      </c>
      <c r="E36" s="31" t="s">
        <v>578</v>
      </c>
      <c r="F36" s="90">
        <v>24000</v>
      </c>
      <c r="G36" s="32">
        <v>93.5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44516</v>
      </c>
      <c r="B37" s="32">
        <v>540416</v>
      </c>
      <c r="C37" s="31" t="s">
        <v>1034</v>
      </c>
      <c r="D37" s="31" t="s">
        <v>1036</v>
      </c>
      <c r="E37" s="31" t="s">
        <v>579</v>
      </c>
      <c r="F37" s="90">
        <v>24000</v>
      </c>
      <c r="G37" s="32">
        <v>93.5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44516</v>
      </c>
      <c r="B38" s="32">
        <v>533632</v>
      </c>
      <c r="C38" s="31" t="s">
        <v>1037</v>
      </c>
      <c r="D38" s="31" t="s">
        <v>1038</v>
      </c>
      <c r="E38" s="31" t="s">
        <v>579</v>
      </c>
      <c r="F38" s="90">
        <v>318967</v>
      </c>
      <c r="G38" s="32">
        <v>18.39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44516</v>
      </c>
      <c r="B39" s="32">
        <v>507690</v>
      </c>
      <c r="C39" s="31" t="s">
        <v>1039</v>
      </c>
      <c r="D39" s="31" t="s">
        <v>1040</v>
      </c>
      <c r="E39" s="31" t="s">
        <v>579</v>
      </c>
      <c r="F39" s="90">
        <v>100000</v>
      </c>
      <c r="G39" s="32">
        <v>67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44516</v>
      </c>
      <c r="B40" s="32">
        <v>507690</v>
      </c>
      <c r="C40" s="31" t="s">
        <v>1039</v>
      </c>
      <c r="D40" s="31" t="s">
        <v>1041</v>
      </c>
      <c r="E40" s="31" t="s">
        <v>578</v>
      </c>
      <c r="F40" s="90">
        <v>100000</v>
      </c>
      <c r="G40" s="32">
        <v>66.989999999999995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44516</v>
      </c>
      <c r="B41" s="32">
        <v>539291</v>
      </c>
      <c r="C41" s="31" t="s">
        <v>987</v>
      </c>
      <c r="D41" s="31" t="s">
        <v>986</v>
      </c>
      <c r="E41" s="31" t="s">
        <v>578</v>
      </c>
      <c r="F41" s="90">
        <v>24125</v>
      </c>
      <c r="G41" s="32">
        <v>11.1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44516</v>
      </c>
      <c r="B42" s="32">
        <v>539291</v>
      </c>
      <c r="C42" s="31" t="s">
        <v>987</v>
      </c>
      <c r="D42" s="31" t="s">
        <v>1042</v>
      </c>
      <c r="E42" s="31" t="s">
        <v>579</v>
      </c>
      <c r="F42" s="90">
        <v>40000</v>
      </c>
      <c r="G42" s="32">
        <v>11.1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44516</v>
      </c>
      <c r="B43" s="32">
        <v>506852</v>
      </c>
      <c r="C43" s="31" t="s">
        <v>1043</v>
      </c>
      <c r="D43" s="31" t="s">
        <v>1044</v>
      </c>
      <c r="E43" s="31" t="s">
        <v>578</v>
      </c>
      <c r="F43" s="90">
        <v>250000</v>
      </c>
      <c r="G43" s="32">
        <v>194.24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44516</v>
      </c>
      <c r="B44" s="32">
        <v>538860</v>
      </c>
      <c r="C44" s="31" t="s">
        <v>1045</v>
      </c>
      <c r="D44" s="31" t="s">
        <v>923</v>
      </c>
      <c r="E44" s="31" t="s">
        <v>578</v>
      </c>
      <c r="F44" s="90">
        <v>448891</v>
      </c>
      <c r="G44" s="32">
        <v>0.63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44516</v>
      </c>
      <c r="B45" s="32">
        <v>538860</v>
      </c>
      <c r="C45" s="31" t="s">
        <v>1045</v>
      </c>
      <c r="D45" s="31" t="s">
        <v>923</v>
      </c>
      <c r="E45" s="31" t="s">
        <v>579</v>
      </c>
      <c r="F45" s="90">
        <v>7935</v>
      </c>
      <c r="G45" s="32">
        <v>0.63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44516</v>
      </c>
      <c r="B46" s="32">
        <v>531802</v>
      </c>
      <c r="C46" s="31" t="s">
        <v>1046</v>
      </c>
      <c r="D46" s="31" t="s">
        <v>1047</v>
      </c>
      <c r="E46" s="31" t="s">
        <v>578</v>
      </c>
      <c r="F46" s="90">
        <v>100000</v>
      </c>
      <c r="G46" s="32">
        <v>28.16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44516</v>
      </c>
      <c r="B47" s="32">
        <v>531802</v>
      </c>
      <c r="C47" s="31" t="s">
        <v>1046</v>
      </c>
      <c r="D47" s="31" t="s">
        <v>1048</v>
      </c>
      <c r="E47" s="31" t="s">
        <v>579</v>
      </c>
      <c r="F47" s="90">
        <v>85028</v>
      </c>
      <c r="G47" s="32">
        <v>27.6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44516</v>
      </c>
      <c r="B48" s="32">
        <v>526823</v>
      </c>
      <c r="C48" s="31" t="s">
        <v>1049</v>
      </c>
      <c r="D48" s="31" t="s">
        <v>1050</v>
      </c>
      <c r="E48" s="31" t="s">
        <v>578</v>
      </c>
      <c r="F48" s="90">
        <v>48000</v>
      </c>
      <c r="G48" s="32">
        <v>13.55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44516</v>
      </c>
      <c r="B49" s="32">
        <v>539760</v>
      </c>
      <c r="C49" s="31" t="s">
        <v>1051</v>
      </c>
      <c r="D49" s="31" t="s">
        <v>1052</v>
      </c>
      <c r="E49" s="31" t="s">
        <v>579</v>
      </c>
      <c r="F49" s="90">
        <v>138000</v>
      </c>
      <c r="G49" s="32">
        <v>28.5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44516</v>
      </c>
      <c r="B50" s="32">
        <v>539760</v>
      </c>
      <c r="C50" s="31" t="s">
        <v>1051</v>
      </c>
      <c r="D50" s="31" t="s">
        <v>1036</v>
      </c>
      <c r="E50" s="31" t="s">
        <v>578</v>
      </c>
      <c r="F50" s="90">
        <v>30000</v>
      </c>
      <c r="G50" s="32">
        <v>28.5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44516</v>
      </c>
      <c r="B51" s="32">
        <v>539760</v>
      </c>
      <c r="C51" s="31" t="s">
        <v>1051</v>
      </c>
      <c r="D51" s="31" t="s">
        <v>1053</v>
      </c>
      <c r="E51" s="31" t="s">
        <v>578</v>
      </c>
      <c r="F51" s="90">
        <v>54000</v>
      </c>
      <c r="G51" s="32">
        <v>28.5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44516</v>
      </c>
      <c r="B52" s="32">
        <v>539760</v>
      </c>
      <c r="C52" s="31" t="s">
        <v>1051</v>
      </c>
      <c r="D52" s="31" t="s">
        <v>1054</v>
      </c>
      <c r="E52" s="31" t="s">
        <v>578</v>
      </c>
      <c r="F52" s="90">
        <v>54000</v>
      </c>
      <c r="G52" s="32">
        <v>28.5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44516</v>
      </c>
      <c r="B53" s="32">
        <v>508996</v>
      </c>
      <c r="C53" s="31" t="s">
        <v>1055</v>
      </c>
      <c r="D53" s="31" t="s">
        <v>1056</v>
      </c>
      <c r="E53" s="31" t="s">
        <v>579</v>
      </c>
      <c r="F53" s="90">
        <v>1000000</v>
      </c>
      <c r="G53" s="32">
        <v>0.92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44516</v>
      </c>
      <c r="B54" s="32">
        <v>539526</v>
      </c>
      <c r="C54" s="31" t="s">
        <v>1057</v>
      </c>
      <c r="D54" s="31" t="s">
        <v>1058</v>
      </c>
      <c r="E54" s="31" t="s">
        <v>578</v>
      </c>
      <c r="F54" s="90">
        <v>814017</v>
      </c>
      <c r="G54" s="32">
        <v>0.67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44516</v>
      </c>
      <c r="B55" s="32">
        <v>539526</v>
      </c>
      <c r="C55" s="31" t="s">
        <v>1057</v>
      </c>
      <c r="D55" s="31" t="s">
        <v>1058</v>
      </c>
      <c r="E55" s="31" t="s">
        <v>579</v>
      </c>
      <c r="F55" s="90">
        <v>1147605</v>
      </c>
      <c r="G55" s="32">
        <v>0.68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44516</v>
      </c>
      <c r="B56" s="32">
        <v>539526</v>
      </c>
      <c r="C56" s="31" t="s">
        <v>1057</v>
      </c>
      <c r="D56" s="31" t="s">
        <v>983</v>
      </c>
      <c r="E56" s="31" t="s">
        <v>578</v>
      </c>
      <c r="F56" s="90">
        <v>2948000</v>
      </c>
      <c r="G56" s="32">
        <v>0.68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44516</v>
      </c>
      <c r="B57" s="32">
        <v>532886</v>
      </c>
      <c r="C57" s="31" t="s">
        <v>1059</v>
      </c>
      <c r="D57" s="31" t="s">
        <v>1060</v>
      </c>
      <c r="E57" s="31" t="s">
        <v>579</v>
      </c>
      <c r="F57" s="90">
        <v>100000</v>
      </c>
      <c r="G57" s="32">
        <v>10.26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44516</v>
      </c>
      <c r="B58" s="32">
        <v>532886</v>
      </c>
      <c r="C58" s="31" t="s">
        <v>1059</v>
      </c>
      <c r="D58" s="31" t="s">
        <v>1061</v>
      </c>
      <c r="E58" s="31" t="s">
        <v>578</v>
      </c>
      <c r="F58" s="90">
        <v>100000</v>
      </c>
      <c r="G58" s="32">
        <v>10.26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44516</v>
      </c>
      <c r="B59" s="32">
        <v>539217</v>
      </c>
      <c r="C59" s="31" t="s">
        <v>1062</v>
      </c>
      <c r="D59" s="31" t="s">
        <v>1063</v>
      </c>
      <c r="E59" s="31" t="s">
        <v>578</v>
      </c>
      <c r="F59" s="90">
        <v>328826</v>
      </c>
      <c r="G59" s="32">
        <v>3.52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44516</v>
      </c>
      <c r="B60" s="32">
        <v>539217</v>
      </c>
      <c r="C60" s="31" t="s">
        <v>1062</v>
      </c>
      <c r="D60" s="31" t="s">
        <v>1063</v>
      </c>
      <c r="E60" s="31" t="s">
        <v>579</v>
      </c>
      <c r="F60" s="90">
        <v>500000</v>
      </c>
      <c r="G60" s="32">
        <v>3.51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44516</v>
      </c>
      <c r="B61" s="32">
        <v>539217</v>
      </c>
      <c r="C61" s="31" t="s">
        <v>1062</v>
      </c>
      <c r="D61" s="31" t="s">
        <v>1064</v>
      </c>
      <c r="E61" s="31" t="s">
        <v>579</v>
      </c>
      <c r="F61" s="90">
        <v>1000000</v>
      </c>
      <c r="G61" s="32">
        <v>3.58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44516</v>
      </c>
      <c r="B62" s="32">
        <v>539217</v>
      </c>
      <c r="C62" s="20" t="s">
        <v>1062</v>
      </c>
      <c r="D62" s="20" t="s">
        <v>1065</v>
      </c>
      <c r="E62" s="31" t="s">
        <v>579</v>
      </c>
      <c r="F62" s="90">
        <v>1000000</v>
      </c>
      <c r="G62" s="32">
        <v>3.57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44516</v>
      </c>
      <c r="B63" s="32">
        <v>539217</v>
      </c>
      <c r="C63" s="31" t="s">
        <v>1062</v>
      </c>
      <c r="D63" s="31" t="s">
        <v>1066</v>
      </c>
      <c r="E63" s="31" t="s">
        <v>579</v>
      </c>
      <c r="F63" s="90">
        <v>448802</v>
      </c>
      <c r="G63" s="32">
        <v>3.52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44516</v>
      </c>
      <c r="B64" s="32">
        <v>539217</v>
      </c>
      <c r="C64" s="31" t="s">
        <v>1062</v>
      </c>
      <c r="D64" s="31" t="s">
        <v>1067</v>
      </c>
      <c r="E64" s="31" t="s">
        <v>579</v>
      </c>
      <c r="F64" s="90">
        <v>2164880</v>
      </c>
      <c r="G64" s="32">
        <v>3.55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44516</v>
      </c>
      <c r="B65" s="32">
        <v>519367</v>
      </c>
      <c r="C65" s="31" t="s">
        <v>1068</v>
      </c>
      <c r="D65" s="31" t="s">
        <v>1069</v>
      </c>
      <c r="E65" s="31" t="s">
        <v>579</v>
      </c>
      <c r="F65" s="90">
        <v>900</v>
      </c>
      <c r="G65" s="32">
        <v>71</v>
      </c>
      <c r="H65" s="32" t="s">
        <v>313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44516</v>
      </c>
      <c r="B66" s="32">
        <v>532515</v>
      </c>
      <c r="C66" s="31" t="s">
        <v>1070</v>
      </c>
      <c r="D66" s="31" t="s">
        <v>1071</v>
      </c>
      <c r="E66" s="31" t="s">
        <v>578</v>
      </c>
      <c r="F66" s="90">
        <v>800000</v>
      </c>
      <c r="G66" s="32">
        <v>345</v>
      </c>
      <c r="H66" s="32" t="s">
        <v>313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44516</v>
      </c>
      <c r="B67" s="32">
        <v>532515</v>
      </c>
      <c r="C67" s="31" t="s">
        <v>1070</v>
      </c>
      <c r="D67" s="31" t="s">
        <v>1072</v>
      </c>
      <c r="E67" s="31" t="s">
        <v>579</v>
      </c>
      <c r="F67" s="90">
        <v>800000</v>
      </c>
      <c r="G67" s="32">
        <v>345</v>
      </c>
      <c r="H67" s="32" t="s">
        <v>313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44516</v>
      </c>
      <c r="B68" s="32">
        <v>519307</v>
      </c>
      <c r="C68" s="31" t="s">
        <v>1073</v>
      </c>
      <c r="D68" s="31" t="s">
        <v>1021</v>
      </c>
      <c r="E68" s="31" t="s">
        <v>578</v>
      </c>
      <c r="F68" s="90">
        <v>910503</v>
      </c>
      <c r="G68" s="32">
        <v>3.24</v>
      </c>
      <c r="H68" s="32" t="s">
        <v>313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44516</v>
      </c>
      <c r="B69" s="32">
        <v>519307</v>
      </c>
      <c r="C69" s="31" t="s">
        <v>1073</v>
      </c>
      <c r="D69" s="31" t="s">
        <v>1021</v>
      </c>
      <c r="E69" s="31" t="s">
        <v>579</v>
      </c>
      <c r="F69" s="90">
        <v>1838906</v>
      </c>
      <c r="G69" s="32">
        <v>3.18</v>
      </c>
      <c r="H69" s="32" t="s">
        <v>313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44516</v>
      </c>
      <c r="B70" s="32" t="s">
        <v>1074</v>
      </c>
      <c r="C70" s="31" t="s">
        <v>1075</v>
      </c>
      <c r="D70" s="31" t="s">
        <v>1076</v>
      </c>
      <c r="E70" s="31" t="s">
        <v>578</v>
      </c>
      <c r="F70" s="90">
        <v>100000</v>
      </c>
      <c r="G70" s="32">
        <v>40.840000000000003</v>
      </c>
      <c r="H70" s="32" t="s">
        <v>972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44516</v>
      </c>
      <c r="B71" s="32" t="s">
        <v>1077</v>
      </c>
      <c r="C71" s="31" t="s">
        <v>1078</v>
      </c>
      <c r="D71" s="31" t="s">
        <v>988</v>
      </c>
      <c r="E71" s="31" t="s">
        <v>578</v>
      </c>
      <c r="F71" s="90">
        <v>44800</v>
      </c>
      <c r="G71" s="32">
        <v>150</v>
      </c>
      <c r="H71" s="32" t="s">
        <v>972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44516</v>
      </c>
      <c r="B72" s="32" t="s">
        <v>1079</v>
      </c>
      <c r="C72" s="31" t="s">
        <v>1080</v>
      </c>
      <c r="D72" s="31" t="s">
        <v>923</v>
      </c>
      <c r="E72" s="31" t="s">
        <v>578</v>
      </c>
      <c r="F72" s="90">
        <v>376284</v>
      </c>
      <c r="G72" s="32">
        <v>47.89</v>
      </c>
      <c r="H72" s="32" t="s">
        <v>972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44516</v>
      </c>
      <c r="B73" s="32" t="s">
        <v>967</v>
      </c>
      <c r="C73" s="31" t="s">
        <v>968</v>
      </c>
      <c r="D73" s="31" t="s">
        <v>1081</v>
      </c>
      <c r="E73" s="31" t="s">
        <v>578</v>
      </c>
      <c r="F73" s="90">
        <v>126000</v>
      </c>
      <c r="G73" s="32">
        <v>63.14</v>
      </c>
      <c r="H73" s="32" t="s">
        <v>972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44516</v>
      </c>
      <c r="B74" s="32" t="s">
        <v>1082</v>
      </c>
      <c r="C74" s="31" t="s">
        <v>1083</v>
      </c>
      <c r="D74" s="31" t="s">
        <v>1084</v>
      </c>
      <c r="E74" s="31" t="s">
        <v>578</v>
      </c>
      <c r="F74" s="90">
        <v>100000</v>
      </c>
      <c r="G74" s="32">
        <v>188</v>
      </c>
      <c r="H74" s="32" t="s">
        <v>972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44516</v>
      </c>
      <c r="B75" s="32" t="s">
        <v>969</v>
      </c>
      <c r="C75" s="31" t="s">
        <v>970</v>
      </c>
      <c r="D75" s="31" t="s">
        <v>971</v>
      </c>
      <c r="E75" s="31" t="s">
        <v>578</v>
      </c>
      <c r="F75" s="90">
        <v>791110</v>
      </c>
      <c r="G75" s="32">
        <v>7.59</v>
      </c>
      <c r="H75" s="32" t="s">
        <v>972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44516</v>
      </c>
      <c r="B76" s="32" t="s">
        <v>1085</v>
      </c>
      <c r="C76" s="31" t="s">
        <v>1086</v>
      </c>
      <c r="D76" s="31" t="s">
        <v>1087</v>
      </c>
      <c r="E76" s="31" t="s">
        <v>578</v>
      </c>
      <c r="F76" s="90">
        <v>317855</v>
      </c>
      <c r="G76" s="32">
        <v>45.9</v>
      </c>
      <c r="H76" s="32" t="s">
        <v>972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44516</v>
      </c>
      <c r="B77" s="32" t="s">
        <v>1088</v>
      </c>
      <c r="C77" s="31" t="s">
        <v>1089</v>
      </c>
      <c r="D77" s="31" t="s">
        <v>1090</v>
      </c>
      <c r="E77" s="31" t="s">
        <v>578</v>
      </c>
      <c r="F77" s="90">
        <v>250000</v>
      </c>
      <c r="G77" s="32">
        <v>349.99</v>
      </c>
      <c r="H77" s="32" t="s">
        <v>972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44516</v>
      </c>
      <c r="B78" s="32" t="s">
        <v>870</v>
      </c>
      <c r="C78" s="31" t="s">
        <v>1091</v>
      </c>
      <c r="D78" s="31" t="s">
        <v>1092</v>
      </c>
      <c r="E78" s="31" t="s">
        <v>578</v>
      </c>
      <c r="F78" s="90">
        <v>12400000</v>
      </c>
      <c r="G78" s="32">
        <v>201.5</v>
      </c>
      <c r="H78" s="32" t="s">
        <v>972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44516</v>
      </c>
      <c r="B79" s="32" t="s">
        <v>1093</v>
      </c>
      <c r="C79" s="31" t="s">
        <v>1094</v>
      </c>
      <c r="D79" s="31" t="s">
        <v>1095</v>
      </c>
      <c r="E79" s="31" t="s">
        <v>578</v>
      </c>
      <c r="F79" s="90">
        <v>54400</v>
      </c>
      <c r="G79" s="32">
        <v>65.290000000000006</v>
      </c>
      <c r="H79" s="32" t="s">
        <v>972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44516</v>
      </c>
      <c r="B80" s="32" t="s">
        <v>532</v>
      </c>
      <c r="C80" s="31" t="s">
        <v>1096</v>
      </c>
      <c r="D80" s="31" t="s">
        <v>1097</v>
      </c>
      <c r="E80" s="31" t="s">
        <v>578</v>
      </c>
      <c r="F80" s="90">
        <v>1350000</v>
      </c>
      <c r="G80" s="32">
        <v>1200</v>
      </c>
      <c r="H80" s="32" t="s">
        <v>972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44516</v>
      </c>
      <c r="B81" s="32" t="s">
        <v>1098</v>
      </c>
      <c r="C81" s="31" t="s">
        <v>1099</v>
      </c>
      <c r="D81" s="31" t="s">
        <v>1100</v>
      </c>
      <c r="E81" s="31" t="s">
        <v>578</v>
      </c>
      <c r="F81" s="90">
        <v>252000</v>
      </c>
      <c r="G81" s="32">
        <v>13.9</v>
      </c>
      <c r="H81" s="32" t="s">
        <v>972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44516</v>
      </c>
      <c r="B82" s="32" t="s">
        <v>1101</v>
      </c>
      <c r="C82" s="31" t="s">
        <v>1102</v>
      </c>
      <c r="D82" s="31" t="s">
        <v>1103</v>
      </c>
      <c r="E82" s="31" t="s">
        <v>578</v>
      </c>
      <c r="F82" s="90">
        <v>495337</v>
      </c>
      <c r="G82" s="32">
        <v>0.8</v>
      </c>
      <c r="H82" s="32" t="s">
        <v>972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44516</v>
      </c>
      <c r="B83" s="32" t="s">
        <v>1074</v>
      </c>
      <c r="C83" s="31" t="s">
        <v>1075</v>
      </c>
      <c r="D83" s="31" t="s">
        <v>1104</v>
      </c>
      <c r="E83" s="31" t="s">
        <v>579</v>
      </c>
      <c r="F83" s="90">
        <v>92337</v>
      </c>
      <c r="G83" s="32">
        <v>40.94</v>
      </c>
      <c r="H83" s="32" t="s">
        <v>972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44516</v>
      </c>
      <c r="B84" s="32" t="s">
        <v>1105</v>
      </c>
      <c r="C84" s="31" t="s">
        <v>1106</v>
      </c>
      <c r="D84" s="31" t="s">
        <v>1107</v>
      </c>
      <c r="E84" s="31" t="s">
        <v>579</v>
      </c>
      <c r="F84" s="90">
        <v>20000</v>
      </c>
      <c r="G84" s="32">
        <v>74.849999999999994</v>
      </c>
      <c r="H84" s="32" t="s">
        <v>972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44516</v>
      </c>
      <c r="B85" s="32" t="s">
        <v>1079</v>
      </c>
      <c r="C85" s="31" t="s">
        <v>1080</v>
      </c>
      <c r="D85" s="31" t="s">
        <v>923</v>
      </c>
      <c r="E85" s="31" t="s">
        <v>579</v>
      </c>
      <c r="F85" s="90">
        <v>375735</v>
      </c>
      <c r="G85" s="32">
        <v>47.95</v>
      </c>
      <c r="H85" s="32" t="s">
        <v>972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44516</v>
      </c>
      <c r="B86" s="32" t="s">
        <v>967</v>
      </c>
      <c r="C86" s="31" t="s">
        <v>968</v>
      </c>
      <c r="D86" s="31" t="s">
        <v>1108</v>
      </c>
      <c r="E86" s="31" t="s">
        <v>579</v>
      </c>
      <c r="F86" s="90">
        <v>72000</v>
      </c>
      <c r="G86" s="32">
        <v>64.44</v>
      </c>
      <c r="H86" s="32" t="s">
        <v>972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44516</v>
      </c>
      <c r="B87" s="32" t="s">
        <v>967</v>
      </c>
      <c r="C87" s="31" t="s">
        <v>968</v>
      </c>
      <c r="D87" s="31" t="s">
        <v>1109</v>
      </c>
      <c r="E87" s="31" t="s">
        <v>579</v>
      </c>
      <c r="F87" s="90">
        <v>78000</v>
      </c>
      <c r="G87" s="32">
        <v>63.17</v>
      </c>
      <c r="H87" s="32" t="s">
        <v>972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44516</v>
      </c>
      <c r="B88" s="32" t="s">
        <v>969</v>
      </c>
      <c r="C88" s="31" t="s">
        <v>970</v>
      </c>
      <c r="D88" s="31" t="s">
        <v>1110</v>
      </c>
      <c r="E88" s="31" t="s">
        <v>579</v>
      </c>
      <c r="F88" s="90">
        <v>1000000</v>
      </c>
      <c r="G88" s="32">
        <v>7.54</v>
      </c>
      <c r="H88" s="32" t="s">
        <v>972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44516</v>
      </c>
      <c r="B89" s="32" t="s">
        <v>1085</v>
      </c>
      <c r="C89" s="31" t="s">
        <v>1086</v>
      </c>
      <c r="D89" s="31" t="s">
        <v>1087</v>
      </c>
      <c r="E89" s="31" t="s">
        <v>579</v>
      </c>
      <c r="F89" s="90">
        <v>317855</v>
      </c>
      <c r="G89" s="32">
        <v>46.03</v>
      </c>
      <c r="H89" s="32" t="s">
        <v>972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44516</v>
      </c>
      <c r="B90" s="32" t="s">
        <v>1085</v>
      </c>
      <c r="C90" s="31" t="s">
        <v>1086</v>
      </c>
      <c r="D90" s="31" t="s">
        <v>1111</v>
      </c>
      <c r="E90" s="31" t="s">
        <v>579</v>
      </c>
      <c r="F90" s="90">
        <v>200000</v>
      </c>
      <c r="G90" s="32">
        <v>46</v>
      </c>
      <c r="H90" s="32" t="s">
        <v>972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44516</v>
      </c>
      <c r="B91" s="32" t="s">
        <v>1085</v>
      </c>
      <c r="C91" s="31" t="s">
        <v>1086</v>
      </c>
      <c r="D91" s="31" t="s">
        <v>1112</v>
      </c>
      <c r="E91" s="31" t="s">
        <v>579</v>
      </c>
      <c r="F91" s="90">
        <v>100000</v>
      </c>
      <c r="G91" s="32">
        <v>46</v>
      </c>
      <c r="H91" s="32" t="s">
        <v>972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44516</v>
      </c>
      <c r="B92" s="32" t="s">
        <v>1037</v>
      </c>
      <c r="C92" s="31" t="s">
        <v>1113</v>
      </c>
      <c r="D92" s="31" t="s">
        <v>1114</v>
      </c>
      <c r="E92" s="31" t="s">
        <v>579</v>
      </c>
      <c r="F92" s="90">
        <v>711416</v>
      </c>
      <c r="G92" s="32">
        <v>18.600000000000001</v>
      </c>
      <c r="H92" s="32" t="s">
        <v>972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44516</v>
      </c>
      <c r="B93" s="32" t="s">
        <v>1088</v>
      </c>
      <c r="C93" s="31" t="s">
        <v>1089</v>
      </c>
      <c r="D93" s="31" t="s">
        <v>1115</v>
      </c>
      <c r="E93" s="31" t="s">
        <v>579</v>
      </c>
      <c r="F93" s="90">
        <v>150000</v>
      </c>
      <c r="G93" s="32">
        <v>350</v>
      </c>
      <c r="H93" s="32" t="s">
        <v>972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44516</v>
      </c>
      <c r="B94" s="32" t="s">
        <v>870</v>
      </c>
      <c r="C94" s="31" t="s">
        <v>1091</v>
      </c>
      <c r="D94" s="31" t="s">
        <v>1116</v>
      </c>
      <c r="E94" s="31" t="s">
        <v>579</v>
      </c>
      <c r="F94" s="90">
        <v>12290736</v>
      </c>
      <c r="G94" s="32">
        <v>201.56</v>
      </c>
      <c r="H94" s="32" t="s">
        <v>972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44516</v>
      </c>
      <c r="B95" s="32" t="s">
        <v>1093</v>
      </c>
      <c r="C95" s="31" t="s">
        <v>1094</v>
      </c>
      <c r="D95" s="31" t="s">
        <v>1117</v>
      </c>
      <c r="E95" s="31" t="s">
        <v>579</v>
      </c>
      <c r="F95" s="90">
        <v>64000</v>
      </c>
      <c r="G95" s="32">
        <v>65.42</v>
      </c>
      <c r="H95" s="32" t="s">
        <v>972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44516</v>
      </c>
      <c r="B96" s="32" t="s">
        <v>1118</v>
      </c>
      <c r="C96" s="31" t="s">
        <v>1119</v>
      </c>
      <c r="D96" s="31" t="s">
        <v>1120</v>
      </c>
      <c r="E96" s="31" t="s">
        <v>579</v>
      </c>
      <c r="F96" s="90">
        <v>150000</v>
      </c>
      <c r="G96" s="32">
        <v>31.25</v>
      </c>
      <c r="H96" s="32" t="s">
        <v>972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44516</v>
      </c>
      <c r="B97" s="32" t="s">
        <v>509</v>
      </c>
      <c r="C97" s="31" t="s">
        <v>1121</v>
      </c>
      <c r="D97" s="31" t="s">
        <v>1122</v>
      </c>
      <c r="E97" s="31" t="s">
        <v>579</v>
      </c>
      <c r="F97" s="90">
        <v>538290</v>
      </c>
      <c r="G97" s="32">
        <v>866.65</v>
      </c>
      <c r="H97" s="32" t="s">
        <v>972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44516</v>
      </c>
      <c r="B98" s="32" t="s">
        <v>532</v>
      </c>
      <c r="C98" s="31" t="s">
        <v>1096</v>
      </c>
      <c r="D98" s="31" t="s">
        <v>1123</v>
      </c>
      <c r="E98" s="31" t="s">
        <v>579</v>
      </c>
      <c r="F98" s="90">
        <v>2058943</v>
      </c>
      <c r="G98" s="32">
        <v>1200.04</v>
      </c>
      <c r="H98" s="32" t="s">
        <v>972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44516</v>
      </c>
      <c r="B99" s="32" t="s">
        <v>1098</v>
      </c>
      <c r="C99" s="31" t="s">
        <v>1099</v>
      </c>
      <c r="D99" s="31" t="s">
        <v>1124</v>
      </c>
      <c r="E99" s="31" t="s">
        <v>579</v>
      </c>
      <c r="F99" s="90">
        <v>297000</v>
      </c>
      <c r="G99" s="32">
        <v>13.91</v>
      </c>
      <c r="H99" s="32" t="s">
        <v>972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44516</v>
      </c>
      <c r="B100" s="32" t="s">
        <v>1101</v>
      </c>
      <c r="C100" s="31" t="s">
        <v>1102</v>
      </c>
      <c r="D100" s="31" t="s">
        <v>1103</v>
      </c>
      <c r="E100" s="31" t="s">
        <v>579</v>
      </c>
      <c r="F100" s="90">
        <v>1798781</v>
      </c>
      <c r="G100" s="32">
        <v>0.83</v>
      </c>
      <c r="H100" s="32" t="s">
        <v>972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44516</v>
      </c>
      <c r="B101" s="32" t="s">
        <v>1125</v>
      </c>
      <c r="C101" s="31" t="s">
        <v>1126</v>
      </c>
      <c r="D101" s="31" t="s">
        <v>1127</v>
      </c>
      <c r="E101" s="31" t="s">
        <v>579</v>
      </c>
      <c r="F101" s="90">
        <v>275000</v>
      </c>
      <c r="G101" s="32">
        <v>47.41</v>
      </c>
      <c r="H101" s="32" t="s">
        <v>972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5"/>
  <sheetViews>
    <sheetView zoomScale="85" zoomScaleNormal="85" workbookViewId="0">
      <selection activeCell="M70" sqref="M70:M8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912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44517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570</v>
      </c>
      <c r="C9" s="100"/>
      <c r="D9" s="101" t="s">
        <v>581</v>
      </c>
      <c r="E9" s="100" t="s">
        <v>582</v>
      </c>
      <c r="F9" s="100" t="s">
        <v>583</v>
      </c>
      <c r="G9" s="100" t="s">
        <v>584</v>
      </c>
      <c r="H9" s="100" t="s">
        <v>585</v>
      </c>
      <c r="I9" s="100" t="s">
        <v>586</v>
      </c>
      <c r="J9" s="99" t="s">
        <v>587</v>
      </c>
      <c r="K9" s="100" t="s">
        <v>588</v>
      </c>
      <c r="L9" s="102" t="s">
        <v>589</v>
      </c>
      <c r="M9" s="102" t="s">
        <v>590</v>
      </c>
      <c r="N9" s="100" t="s">
        <v>591</v>
      </c>
      <c r="O9" s="101" t="s">
        <v>592</v>
      </c>
      <c r="P9" s="100" t="s">
        <v>834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0">
        <v>1</v>
      </c>
      <c r="B10" s="303">
        <v>44454</v>
      </c>
      <c r="C10" s="321"/>
      <c r="D10" s="304" t="s">
        <v>299</v>
      </c>
      <c r="E10" s="305" t="s">
        <v>595</v>
      </c>
      <c r="F10" s="306">
        <v>2195</v>
      </c>
      <c r="G10" s="306">
        <v>2080</v>
      </c>
      <c r="H10" s="305">
        <v>2295</v>
      </c>
      <c r="I10" s="307" t="s">
        <v>829</v>
      </c>
      <c r="J10" s="308" t="s">
        <v>835</v>
      </c>
      <c r="K10" s="308">
        <f t="shared" ref="K10:K11" si="0">H10-F10</f>
        <v>100</v>
      </c>
      <c r="L10" s="309">
        <f t="shared" ref="L10:L11" si="1">(F10*-0.7)/100</f>
        <v>-15.365</v>
      </c>
      <c r="M10" s="310">
        <f t="shared" ref="M10:M11" si="2">(K10+L10)/F10</f>
        <v>3.8558086560364468E-2</v>
      </c>
      <c r="N10" s="308" t="s">
        <v>593</v>
      </c>
      <c r="O10" s="311">
        <v>44469</v>
      </c>
      <c r="P10" s="306"/>
      <c r="Q10" s="1"/>
      <c r="R10" s="1" t="s">
        <v>594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595</v>
      </c>
      <c r="F11" s="299">
        <v>1510</v>
      </c>
      <c r="G11" s="299">
        <v>1395</v>
      </c>
      <c r="H11" s="298">
        <v>1585</v>
      </c>
      <c r="I11" s="300" t="s">
        <v>831</v>
      </c>
      <c r="J11" s="103" t="s">
        <v>877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593</v>
      </c>
      <c r="O11" s="106">
        <v>44501</v>
      </c>
      <c r="P11" s="299"/>
      <c r="Q11" s="1"/>
      <c r="R11" s="1" t="s">
        <v>594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595</v>
      </c>
      <c r="F12" s="107" t="s">
        <v>836</v>
      </c>
      <c r="G12" s="107">
        <v>660</v>
      </c>
      <c r="H12" s="110"/>
      <c r="I12" s="111" t="s">
        <v>837</v>
      </c>
      <c r="J12" s="112" t="s">
        <v>596</v>
      </c>
      <c r="K12" s="113"/>
      <c r="L12" s="108"/>
      <c r="M12" s="114"/>
      <c r="N12" s="109"/>
      <c r="O12" s="110"/>
      <c r="P12" s="107">
        <f>VLOOKUP(D12,'MidCap Intra'!B22:C520,2,0)</f>
        <v>713.6</v>
      </c>
      <c r="Q12" s="1"/>
      <c r="R12" s="1" t="s">
        <v>594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5">
        <v>4</v>
      </c>
      <c r="B13" s="416">
        <v>44477</v>
      </c>
      <c r="C13" s="417"/>
      <c r="D13" s="418" t="s">
        <v>81</v>
      </c>
      <c r="E13" s="419" t="s">
        <v>595</v>
      </c>
      <c r="F13" s="414">
        <v>3870</v>
      </c>
      <c r="G13" s="414">
        <v>3670</v>
      </c>
      <c r="H13" s="419">
        <v>3670</v>
      </c>
      <c r="I13" s="420" t="s">
        <v>838</v>
      </c>
      <c r="J13" s="410" t="s">
        <v>925</v>
      </c>
      <c r="K13" s="410">
        <f t="shared" ref="K13" si="3">H13-F13</f>
        <v>-200</v>
      </c>
      <c r="L13" s="411">
        <f t="shared" ref="L13" si="4">(F13*-0.7)/100</f>
        <v>-27.09</v>
      </c>
      <c r="M13" s="412">
        <f t="shared" ref="M13" si="5">(K13+L13)/F13</f>
        <v>-5.8679586563307497E-2</v>
      </c>
      <c r="N13" s="410" t="s">
        <v>606</v>
      </c>
      <c r="O13" s="413">
        <v>44503</v>
      </c>
      <c r="P13" s="414"/>
      <c r="Q13" s="1"/>
      <c r="R13" s="1" t="s">
        <v>594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595</v>
      </c>
      <c r="F14" s="299">
        <v>7330</v>
      </c>
      <c r="G14" s="299">
        <v>6980</v>
      </c>
      <c r="H14" s="298">
        <v>7760</v>
      </c>
      <c r="I14" s="300" t="s">
        <v>840</v>
      </c>
      <c r="J14" s="103" t="s">
        <v>924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593</v>
      </c>
      <c r="O14" s="106">
        <v>44501</v>
      </c>
      <c r="P14" s="299"/>
      <c r="Q14" s="1"/>
      <c r="R14" s="1" t="s">
        <v>594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81" customFormat="1" ht="12.75" customHeight="1">
      <c r="A15" s="369">
        <v>6</v>
      </c>
      <c r="B15" s="370">
        <v>44495</v>
      </c>
      <c r="C15" s="371"/>
      <c r="D15" s="372" t="s">
        <v>126</v>
      </c>
      <c r="E15" s="373" t="s">
        <v>595</v>
      </c>
      <c r="F15" s="374" t="s">
        <v>853</v>
      </c>
      <c r="G15" s="374">
        <v>1395</v>
      </c>
      <c r="H15" s="373"/>
      <c r="I15" s="375" t="s">
        <v>854</v>
      </c>
      <c r="J15" s="376" t="s">
        <v>596</v>
      </c>
      <c r="K15" s="376"/>
      <c r="L15" s="377"/>
      <c r="M15" s="378"/>
      <c r="N15" s="376"/>
      <c r="O15" s="379"/>
      <c r="P15" s="107">
        <f>VLOOKUP(D15,'MidCap Intra'!B29:C518,2,0)</f>
        <v>1520</v>
      </c>
      <c r="Q15" s="380"/>
      <c r="R15" s="380" t="s">
        <v>594</v>
      </c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</row>
    <row r="16" spans="1:38" s="381" customFormat="1" ht="12.75" customHeight="1">
      <c r="A16" s="403">
        <v>7</v>
      </c>
      <c r="B16" s="404">
        <v>44496</v>
      </c>
      <c r="C16" s="405"/>
      <c r="D16" s="406" t="s">
        <v>282</v>
      </c>
      <c r="E16" s="407" t="s">
        <v>595</v>
      </c>
      <c r="F16" s="408">
        <v>2245</v>
      </c>
      <c r="G16" s="408">
        <v>2080</v>
      </c>
      <c r="H16" s="407">
        <v>2080</v>
      </c>
      <c r="I16" s="409" t="s">
        <v>829</v>
      </c>
      <c r="J16" s="410" t="s">
        <v>902</v>
      </c>
      <c r="K16" s="410">
        <f t="shared" ref="K16:K17" si="9">H16-F16</f>
        <v>-165</v>
      </c>
      <c r="L16" s="411">
        <f t="shared" ref="L16:L17" si="10">(F16*-0.7)/100</f>
        <v>-15.715</v>
      </c>
      <c r="M16" s="412">
        <f t="shared" ref="M16:M17" si="11">(K16+L16)/F16</f>
        <v>-8.0496659242761698E-2</v>
      </c>
      <c r="N16" s="410" t="s">
        <v>606</v>
      </c>
      <c r="O16" s="413">
        <v>44503</v>
      </c>
      <c r="P16" s="414"/>
      <c r="Q16" s="380"/>
      <c r="R16" s="380" t="s">
        <v>594</v>
      </c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</row>
    <row r="17" spans="1:38" s="381" customFormat="1" ht="12.75" customHeight="1">
      <c r="A17" s="494">
        <v>8</v>
      </c>
      <c r="B17" s="266">
        <v>44501</v>
      </c>
      <c r="C17" s="495"/>
      <c r="D17" s="496" t="s">
        <v>130</v>
      </c>
      <c r="E17" s="497" t="s">
        <v>595</v>
      </c>
      <c r="F17" s="498">
        <v>474</v>
      </c>
      <c r="G17" s="498">
        <v>447</v>
      </c>
      <c r="H17" s="497">
        <v>501</v>
      </c>
      <c r="I17" s="499" t="s">
        <v>879</v>
      </c>
      <c r="J17" s="103" t="s">
        <v>927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593</v>
      </c>
      <c r="O17" s="106">
        <v>44511</v>
      </c>
      <c r="P17" s="299"/>
      <c r="Q17" s="380"/>
      <c r="R17" s="380" t="s">
        <v>594</v>
      </c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</row>
    <row r="18" spans="1:38" s="381" customFormat="1" ht="12.75" customHeight="1">
      <c r="A18" s="369">
        <v>9</v>
      </c>
      <c r="B18" s="269">
        <v>44501</v>
      </c>
      <c r="C18" s="371"/>
      <c r="D18" s="372" t="s">
        <v>158</v>
      </c>
      <c r="E18" s="373" t="s">
        <v>595</v>
      </c>
      <c r="F18" s="374" t="s">
        <v>880</v>
      </c>
      <c r="G18" s="374">
        <v>955</v>
      </c>
      <c r="H18" s="373"/>
      <c r="I18" s="375" t="s">
        <v>881</v>
      </c>
      <c r="J18" s="376" t="s">
        <v>596</v>
      </c>
      <c r="K18" s="376"/>
      <c r="L18" s="377"/>
      <c r="M18" s="378"/>
      <c r="N18" s="376"/>
      <c r="O18" s="379"/>
      <c r="P18" s="107">
        <f>VLOOKUP(D18,'MidCap Intra'!B32:C520,2,0)</f>
        <v>1007.8</v>
      </c>
      <c r="Q18" s="380"/>
      <c r="R18" s="380" t="s">
        <v>597</v>
      </c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595</v>
      </c>
      <c r="F19" s="299">
        <v>201</v>
      </c>
      <c r="G19" s="299">
        <v>188</v>
      </c>
      <c r="H19" s="298">
        <v>214.5</v>
      </c>
      <c r="I19" s="300" t="s">
        <v>886</v>
      </c>
      <c r="J19" s="103" t="s">
        <v>926</v>
      </c>
      <c r="K19" s="103">
        <f t="shared" ref="K19" si="12">H19-F19</f>
        <v>13.5</v>
      </c>
      <c r="L19" s="104">
        <f t="shared" ref="L19" si="13">(F19*-0.7)/100</f>
        <v>-1.4069999999999998</v>
      </c>
      <c r="M19" s="105">
        <f t="shared" ref="M19" si="14">(K19+L19)/F19</f>
        <v>6.0164179104477612E-2</v>
      </c>
      <c r="N19" s="103" t="s">
        <v>593</v>
      </c>
      <c r="O19" s="106">
        <v>44509</v>
      </c>
      <c r="P19" s="299"/>
      <c r="Q19" s="1"/>
      <c r="R19" s="1" t="s">
        <v>594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595</v>
      </c>
      <c r="F20" s="299">
        <v>1660</v>
      </c>
      <c r="G20" s="299">
        <v>1578</v>
      </c>
      <c r="H20" s="298">
        <v>1745</v>
      </c>
      <c r="I20" s="300" t="s">
        <v>929</v>
      </c>
      <c r="J20" s="103" t="s">
        <v>939</v>
      </c>
      <c r="K20" s="103">
        <f t="shared" ref="K20" si="15">H20-F20</f>
        <v>85</v>
      </c>
      <c r="L20" s="104">
        <f t="shared" ref="L20" si="16">(F20*-0.7)/100</f>
        <v>-11.62</v>
      </c>
      <c r="M20" s="105">
        <f t="shared" ref="M20" si="17">(K20+L20)/F20</f>
        <v>4.4204819277108433E-2</v>
      </c>
      <c r="N20" s="103" t="s">
        <v>593</v>
      </c>
      <c r="O20" s="106">
        <v>44510</v>
      </c>
      <c r="P20" s="299"/>
      <c r="Q20" s="267"/>
      <c r="R20" s="267" t="s">
        <v>594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56">
        <v>12</v>
      </c>
      <c r="B21" s="355">
        <v>44511</v>
      </c>
      <c r="C21" s="457"/>
      <c r="D21" s="357" t="s">
        <v>555</v>
      </c>
      <c r="E21" s="358" t="s">
        <v>595</v>
      </c>
      <c r="F21" s="359" t="s">
        <v>950</v>
      </c>
      <c r="G21" s="359">
        <v>1940</v>
      </c>
      <c r="H21" s="358"/>
      <c r="I21" s="360" t="s">
        <v>951</v>
      </c>
      <c r="J21" s="361" t="s">
        <v>596</v>
      </c>
      <c r="K21" s="361"/>
      <c r="L21" s="362"/>
      <c r="M21" s="363"/>
      <c r="N21" s="361"/>
      <c r="O21" s="364"/>
      <c r="P21" s="107">
        <f>VLOOKUP(D21,'MidCap Intra'!B35:C523,2,0)</f>
        <v>2087.8000000000002</v>
      </c>
      <c r="Q21" s="267"/>
      <c r="R21" s="267" t="s">
        <v>594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598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599</v>
      </c>
      <c r="B26" s="132"/>
      <c r="C26" s="132"/>
      <c r="D26" s="132"/>
      <c r="E26" s="44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601</v>
      </c>
      <c r="B27" s="132"/>
      <c r="C27" s="132"/>
      <c r="D27" s="132"/>
      <c r="E27" s="6"/>
      <c r="F27" s="140" t="s">
        <v>602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603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570</v>
      </c>
      <c r="C30" s="102"/>
      <c r="D30" s="101" t="s">
        <v>581</v>
      </c>
      <c r="E30" s="100" t="s">
        <v>582</v>
      </c>
      <c r="F30" s="100" t="s">
        <v>583</v>
      </c>
      <c r="G30" s="100" t="s">
        <v>604</v>
      </c>
      <c r="H30" s="100" t="s">
        <v>585</v>
      </c>
      <c r="I30" s="100" t="s">
        <v>586</v>
      </c>
      <c r="J30" s="100" t="s">
        <v>587</v>
      </c>
      <c r="K30" s="100" t="s">
        <v>605</v>
      </c>
      <c r="L30" s="153" t="s">
        <v>589</v>
      </c>
      <c r="M30" s="102" t="s">
        <v>590</v>
      </c>
      <c r="N30" s="100" t="s">
        <v>591</v>
      </c>
      <c r="O30" s="101" t="s">
        <v>592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33">
        <v>1</v>
      </c>
      <c r="B31" s="325">
        <v>44491</v>
      </c>
      <c r="C31" s="334"/>
      <c r="D31" s="335" t="s">
        <v>115</v>
      </c>
      <c r="E31" s="336" t="s">
        <v>595</v>
      </c>
      <c r="F31" s="336">
        <v>2925</v>
      </c>
      <c r="G31" s="336">
        <v>2850</v>
      </c>
      <c r="H31" s="336">
        <v>2940</v>
      </c>
      <c r="I31" s="336" t="s">
        <v>847</v>
      </c>
      <c r="J31" s="326" t="s">
        <v>882</v>
      </c>
      <c r="K31" s="326">
        <f t="shared" ref="K31:K32" si="18">H31-F31</f>
        <v>15</v>
      </c>
      <c r="L31" s="337">
        <f t="shared" ref="L31:L32" si="19">(F31*-0.7)/100</f>
        <v>-20.474999999999998</v>
      </c>
      <c r="M31" s="338">
        <f t="shared" ref="M31:M32" si="20">(K31+L31)/F31</f>
        <v>-1.8717948717948711E-3</v>
      </c>
      <c r="N31" s="326" t="s">
        <v>716</v>
      </c>
      <c r="O31" s="339">
        <v>44501</v>
      </c>
      <c r="R31" s="286" t="s">
        <v>594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88">
        <v>2</v>
      </c>
      <c r="B32" s="266">
        <v>44495</v>
      </c>
      <c r="C32" s="289"/>
      <c r="D32" s="302" t="s">
        <v>202</v>
      </c>
      <c r="E32" s="301" t="s">
        <v>595</v>
      </c>
      <c r="F32" s="301">
        <v>3487.5</v>
      </c>
      <c r="G32" s="301">
        <v>3390</v>
      </c>
      <c r="H32" s="301">
        <v>3565</v>
      </c>
      <c r="I32" s="301" t="s">
        <v>849</v>
      </c>
      <c r="J32" s="103" t="s">
        <v>982</v>
      </c>
      <c r="K32" s="103">
        <f t="shared" si="18"/>
        <v>77.5</v>
      </c>
      <c r="L32" s="104">
        <f t="shared" si="19"/>
        <v>-24.412500000000001</v>
      </c>
      <c r="M32" s="105">
        <f t="shared" si="20"/>
        <v>1.5222222222222222E-2</v>
      </c>
      <c r="N32" s="103" t="s">
        <v>593</v>
      </c>
      <c r="O32" s="106">
        <v>44515</v>
      </c>
      <c r="R32" s="286" t="s">
        <v>594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323</v>
      </c>
      <c r="E33" s="301" t="s">
        <v>595</v>
      </c>
      <c r="F33" s="301">
        <v>416</v>
      </c>
      <c r="G33" s="301">
        <v>403</v>
      </c>
      <c r="H33" s="301">
        <v>424</v>
      </c>
      <c r="I33" s="301" t="s">
        <v>876</v>
      </c>
      <c r="J33" s="103" t="s">
        <v>938</v>
      </c>
      <c r="K33" s="103">
        <f t="shared" ref="K33" si="21">H33-F33</f>
        <v>8</v>
      </c>
      <c r="L33" s="104">
        <f t="shared" ref="L33" si="22">(F33*-0.7)/100</f>
        <v>-2.9119999999999999</v>
      </c>
      <c r="M33" s="105">
        <f t="shared" ref="M33" si="23">(K33+L33)/F33</f>
        <v>1.2230769230769231E-2</v>
      </c>
      <c r="N33" s="103" t="s">
        <v>593</v>
      </c>
      <c r="O33" s="106">
        <v>44509</v>
      </c>
      <c r="R33" s="286" t="s">
        <v>597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595</v>
      </c>
      <c r="F34" s="301">
        <v>502</v>
      </c>
      <c r="G34" s="301">
        <v>487</v>
      </c>
      <c r="H34" s="301">
        <v>511</v>
      </c>
      <c r="I34" s="301" t="s">
        <v>878</v>
      </c>
      <c r="J34" s="103" t="s">
        <v>803</v>
      </c>
      <c r="K34" s="103">
        <f t="shared" ref="K34:K35" si="24">H34-F34</f>
        <v>9</v>
      </c>
      <c r="L34" s="104">
        <f>(F34*-0.07)/100</f>
        <v>-0.35139999999999999</v>
      </c>
      <c r="M34" s="105">
        <f t="shared" ref="M34:M35" si="25">(K34+L34)/F34</f>
        <v>1.722828685258964E-2</v>
      </c>
      <c r="N34" s="103" t="s">
        <v>593</v>
      </c>
      <c r="O34" s="327">
        <v>44501</v>
      </c>
      <c r="R34" s="286" t="s">
        <v>594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88">
        <v>5</v>
      </c>
      <c r="B35" s="266">
        <v>44509</v>
      </c>
      <c r="C35" s="289"/>
      <c r="D35" s="302" t="s">
        <v>345</v>
      </c>
      <c r="E35" s="301" t="s">
        <v>595</v>
      </c>
      <c r="F35" s="301">
        <v>2995</v>
      </c>
      <c r="G35" s="301">
        <v>2900</v>
      </c>
      <c r="H35" s="301">
        <v>3120</v>
      </c>
      <c r="I35" s="301" t="s">
        <v>931</v>
      </c>
      <c r="J35" s="103" t="s">
        <v>989</v>
      </c>
      <c r="K35" s="103">
        <f t="shared" si="24"/>
        <v>125</v>
      </c>
      <c r="L35" s="104">
        <f t="shared" ref="L35" si="26">(F35*-0.7)/100</f>
        <v>-20.965</v>
      </c>
      <c r="M35" s="105">
        <f t="shared" si="25"/>
        <v>3.4736227045075126E-2</v>
      </c>
      <c r="N35" s="103" t="s">
        <v>593</v>
      </c>
      <c r="O35" s="106">
        <v>44516</v>
      </c>
      <c r="R35" s="286" t="s">
        <v>594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278">
        <v>6</v>
      </c>
      <c r="B36" s="269">
        <v>44509</v>
      </c>
      <c r="C36" s="279"/>
      <c r="D36" s="280" t="s">
        <v>95</v>
      </c>
      <c r="E36" s="281" t="s">
        <v>595</v>
      </c>
      <c r="F36" s="281" t="s">
        <v>936</v>
      </c>
      <c r="G36" s="281">
        <v>2290</v>
      </c>
      <c r="H36" s="281"/>
      <c r="I36" s="281" t="s">
        <v>937</v>
      </c>
      <c r="J36" s="278" t="s">
        <v>596</v>
      </c>
      <c r="K36" s="319"/>
      <c r="L36" s="279"/>
      <c r="M36" s="280"/>
      <c r="N36" s="281"/>
      <c r="O36" s="281"/>
      <c r="R36" s="286" t="s">
        <v>594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278">
        <v>7</v>
      </c>
      <c r="B37" s="319">
        <v>44516</v>
      </c>
      <c r="C37" s="279"/>
      <c r="D37" s="280" t="s">
        <v>190</v>
      </c>
      <c r="E37" s="281" t="s">
        <v>595</v>
      </c>
      <c r="F37" s="281" t="s">
        <v>990</v>
      </c>
      <c r="G37" s="281">
        <v>484</v>
      </c>
      <c r="H37" s="281"/>
      <c r="I37" s="281" t="s">
        <v>991</v>
      </c>
      <c r="J37" s="278" t="s">
        <v>596</v>
      </c>
      <c r="K37" s="319"/>
      <c r="L37" s="279"/>
      <c r="M37" s="280"/>
      <c r="N37" s="281"/>
      <c r="O37" s="281"/>
      <c r="R37" s="286" t="s">
        <v>594</v>
      </c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278"/>
      <c r="B38" s="319"/>
      <c r="C38" s="279"/>
      <c r="D38" s="280"/>
      <c r="E38" s="281"/>
      <c r="F38" s="281"/>
      <c r="G38" s="281"/>
      <c r="H38" s="281"/>
      <c r="I38" s="281"/>
      <c r="J38" s="278"/>
      <c r="K38" s="319"/>
      <c r="L38" s="279"/>
      <c r="M38" s="280"/>
      <c r="N38" s="281"/>
      <c r="O38" s="281"/>
      <c r="R38" s="286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ht="15" customHeight="1">
      <c r="A39" s="270"/>
      <c r="B39" s="271"/>
      <c r="C39" s="272"/>
      <c r="D39" s="273"/>
      <c r="E39" s="274"/>
      <c r="F39" s="274"/>
      <c r="G39" s="274"/>
      <c r="H39" s="274"/>
      <c r="I39" s="274"/>
      <c r="J39" s="282"/>
      <c r="K39" s="282"/>
      <c r="L39" s="275"/>
      <c r="M39" s="283"/>
      <c r="N39" s="282"/>
      <c r="O39" s="284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55"/>
      <c r="B41" s="121"/>
      <c r="C41" s="156"/>
      <c r="D41" s="157"/>
      <c r="E41" s="120"/>
      <c r="F41" s="120"/>
      <c r="G41" s="120"/>
      <c r="H41" s="120"/>
      <c r="I41" s="120"/>
      <c r="J41" s="158"/>
      <c r="K41" s="158"/>
      <c r="L41" s="159"/>
      <c r="M41" s="160"/>
      <c r="N41" s="126"/>
      <c r="O41" s="161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44.25" customHeight="1">
      <c r="A42" s="132" t="s">
        <v>598</v>
      </c>
      <c r="B42" s="156"/>
      <c r="C42" s="156"/>
      <c r="D42" s="1"/>
      <c r="E42" s="6"/>
      <c r="F42" s="6"/>
      <c r="G42" s="6"/>
      <c r="H42" s="6" t="s">
        <v>610</v>
      </c>
      <c r="I42" s="6"/>
      <c r="J42" s="6"/>
      <c r="K42" s="128"/>
      <c r="L42" s="160"/>
      <c r="M42" s="128"/>
      <c r="N42" s="129"/>
      <c r="O42" s="128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39" t="s">
        <v>599</v>
      </c>
      <c r="B43" s="132"/>
      <c r="C43" s="132"/>
      <c r="D43" s="132"/>
      <c r="E43" s="44"/>
      <c r="F43" s="140" t="s">
        <v>600</v>
      </c>
      <c r="G43" s="59"/>
      <c r="H43" s="44"/>
      <c r="I43" s="59"/>
      <c r="J43" s="6"/>
      <c r="K43" s="162"/>
      <c r="L43" s="163"/>
      <c r="M43" s="6"/>
      <c r="N43" s="122"/>
      <c r="O43" s="164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4.25" customHeight="1">
      <c r="A44" s="139"/>
      <c r="B44" s="132"/>
      <c r="C44" s="132"/>
      <c r="D44" s="132"/>
      <c r="E44" s="6"/>
      <c r="F44" s="140" t="s">
        <v>602</v>
      </c>
      <c r="G44" s="59"/>
      <c r="H44" s="44"/>
      <c r="I44" s="59"/>
      <c r="J44" s="6"/>
      <c r="K44" s="162"/>
      <c r="L44" s="163"/>
      <c r="M44" s="6"/>
      <c r="N44" s="122"/>
      <c r="O44" s="164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4.25" customHeight="1">
      <c r="A45" s="132"/>
      <c r="B45" s="132"/>
      <c r="C45" s="132"/>
      <c r="D45" s="132"/>
      <c r="E45" s="6"/>
      <c r="F45" s="6"/>
      <c r="G45" s="6"/>
      <c r="H45" s="6"/>
      <c r="I45" s="6"/>
      <c r="J45" s="145"/>
      <c r="K45" s="142"/>
      <c r="L45" s="143"/>
      <c r="M45" s="6"/>
      <c r="N45" s="146"/>
      <c r="O45" s="1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2.75" customHeight="1">
      <c r="A46" s="165" t="s">
        <v>611</v>
      </c>
      <c r="B46" s="165"/>
      <c r="C46" s="165"/>
      <c r="D46" s="165"/>
      <c r="E46" s="6"/>
      <c r="F46" s="6"/>
      <c r="G46" s="6"/>
      <c r="H46" s="6"/>
      <c r="I46" s="6"/>
      <c r="J46" s="6"/>
      <c r="K46" s="6"/>
      <c r="L46" s="6"/>
      <c r="M46" s="6"/>
      <c r="N46" s="6"/>
      <c r="O46" s="2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38.25" customHeight="1">
      <c r="A47" s="100" t="s">
        <v>16</v>
      </c>
      <c r="B47" s="100" t="s">
        <v>570</v>
      </c>
      <c r="C47" s="100"/>
      <c r="D47" s="101" t="s">
        <v>581</v>
      </c>
      <c r="E47" s="100" t="s">
        <v>582</v>
      </c>
      <c r="F47" s="100" t="s">
        <v>583</v>
      </c>
      <c r="G47" s="100" t="s">
        <v>604</v>
      </c>
      <c r="H47" s="100" t="s">
        <v>585</v>
      </c>
      <c r="I47" s="100" t="s">
        <v>586</v>
      </c>
      <c r="J47" s="99" t="s">
        <v>587</v>
      </c>
      <c r="K47" s="166" t="s">
        <v>612</v>
      </c>
      <c r="L47" s="102" t="s">
        <v>589</v>
      </c>
      <c r="M47" s="166" t="s">
        <v>613</v>
      </c>
      <c r="N47" s="100" t="s">
        <v>614</v>
      </c>
      <c r="O47" s="99" t="s">
        <v>591</v>
      </c>
      <c r="P47" s="101" t="s">
        <v>592</v>
      </c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s="268" customFormat="1" ht="13.5" customHeight="1">
      <c r="A48" s="386">
        <v>1</v>
      </c>
      <c r="B48" s="266">
        <v>44501</v>
      </c>
      <c r="C48" s="449"/>
      <c r="D48" s="449" t="s">
        <v>883</v>
      </c>
      <c r="E48" s="386" t="s">
        <v>595</v>
      </c>
      <c r="F48" s="386">
        <v>2418</v>
      </c>
      <c r="G48" s="386">
        <v>2380</v>
      </c>
      <c r="H48" s="389">
        <v>2445</v>
      </c>
      <c r="I48" s="389" t="s">
        <v>884</v>
      </c>
      <c r="J48" s="103" t="s">
        <v>927</v>
      </c>
      <c r="K48" s="389">
        <f t="shared" ref="K48" si="27">H48-F48</f>
        <v>27</v>
      </c>
      <c r="L48" s="442">
        <f t="shared" ref="L48" si="28">(H48*N48)*0.07%</f>
        <v>513.45000000000005</v>
      </c>
      <c r="M48" s="443">
        <f t="shared" ref="M48" si="29">(K48*N48)-L48</f>
        <v>7586.55</v>
      </c>
      <c r="N48" s="389">
        <v>300</v>
      </c>
      <c r="O48" s="444" t="s">
        <v>593</v>
      </c>
      <c r="P48" s="445">
        <v>44509</v>
      </c>
      <c r="Q48" s="276"/>
      <c r="R48" s="317" t="s">
        <v>594</v>
      </c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316"/>
      <c r="AG48" s="287"/>
      <c r="AH48" s="315"/>
      <c r="AI48" s="315"/>
      <c r="AJ48" s="316"/>
      <c r="AK48" s="316"/>
      <c r="AL48" s="316"/>
    </row>
    <row r="49" spans="1:38" s="268" customFormat="1" ht="13.5" customHeight="1">
      <c r="A49" s="446">
        <v>2</v>
      </c>
      <c r="B49" s="447">
        <v>44502</v>
      </c>
      <c r="C49" s="448"/>
      <c r="D49" s="448" t="s">
        <v>887</v>
      </c>
      <c r="E49" s="398" t="s">
        <v>595</v>
      </c>
      <c r="F49" s="398">
        <v>2887.5</v>
      </c>
      <c r="G49" s="398">
        <v>2848</v>
      </c>
      <c r="H49" s="399">
        <v>2918</v>
      </c>
      <c r="I49" s="399" t="s">
        <v>888</v>
      </c>
      <c r="J49" s="103" t="s">
        <v>911</v>
      </c>
      <c r="K49" s="389">
        <f t="shared" ref="K49:K50" si="30">H49-F49</f>
        <v>30.5</v>
      </c>
      <c r="L49" s="442">
        <f t="shared" ref="L49:L50" si="31">(H49*N49)*0.07%</f>
        <v>612.78000000000009</v>
      </c>
      <c r="M49" s="443">
        <f t="shared" ref="M49:M50" si="32">(K49*N49)-L49</f>
        <v>8537.2199999999993</v>
      </c>
      <c r="N49" s="389">
        <v>300</v>
      </c>
      <c r="O49" s="444" t="s">
        <v>593</v>
      </c>
      <c r="P49" s="445">
        <v>44503</v>
      </c>
      <c r="Q49" s="276"/>
      <c r="R49" s="317" t="s">
        <v>594</v>
      </c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316"/>
      <c r="AG49" s="287"/>
      <c r="AH49" s="315"/>
      <c r="AI49" s="315"/>
      <c r="AJ49" s="316"/>
      <c r="AK49" s="316"/>
      <c r="AL49" s="316"/>
    </row>
    <row r="50" spans="1:38" s="268" customFormat="1" ht="13.5" customHeight="1">
      <c r="A50" s="386">
        <v>3</v>
      </c>
      <c r="B50" s="430">
        <v>44502</v>
      </c>
      <c r="C50" s="449"/>
      <c r="D50" s="449" t="s">
        <v>889</v>
      </c>
      <c r="E50" s="398" t="s">
        <v>595</v>
      </c>
      <c r="F50" s="398">
        <v>1528</v>
      </c>
      <c r="G50" s="398">
        <v>1490</v>
      </c>
      <c r="H50" s="399">
        <v>1551</v>
      </c>
      <c r="I50" s="399" t="s">
        <v>890</v>
      </c>
      <c r="J50" s="103" t="s">
        <v>928</v>
      </c>
      <c r="K50" s="389">
        <f t="shared" si="30"/>
        <v>23</v>
      </c>
      <c r="L50" s="442">
        <f t="shared" si="31"/>
        <v>434.28000000000009</v>
      </c>
      <c r="M50" s="443">
        <f t="shared" si="32"/>
        <v>8765.7199999999993</v>
      </c>
      <c r="N50" s="389">
        <v>400</v>
      </c>
      <c r="O50" s="444" t="s">
        <v>593</v>
      </c>
      <c r="P50" s="445">
        <v>44509</v>
      </c>
      <c r="Q50" s="276"/>
      <c r="R50" s="317" t="s">
        <v>597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316"/>
      <c r="AG50" s="287"/>
      <c r="AH50" s="315"/>
      <c r="AI50" s="315"/>
      <c r="AJ50" s="316"/>
      <c r="AK50" s="316"/>
      <c r="AL50" s="316"/>
    </row>
    <row r="51" spans="1:38" s="268" customFormat="1" ht="13.5" customHeight="1">
      <c r="A51" s="386">
        <v>4</v>
      </c>
      <c r="B51" s="430">
        <v>44503</v>
      </c>
      <c r="C51" s="449"/>
      <c r="D51" s="449" t="s">
        <v>887</v>
      </c>
      <c r="E51" s="398" t="s">
        <v>595</v>
      </c>
      <c r="F51" s="398">
        <v>2887.5</v>
      </c>
      <c r="G51" s="398">
        <v>2848</v>
      </c>
      <c r="H51" s="399">
        <v>2907.5</v>
      </c>
      <c r="I51" s="399" t="s">
        <v>888</v>
      </c>
      <c r="J51" s="103" t="s">
        <v>907</v>
      </c>
      <c r="K51" s="389">
        <f t="shared" ref="K51" si="33">H51-F51</f>
        <v>20</v>
      </c>
      <c r="L51" s="442">
        <f t="shared" ref="L51" si="34">(H51*N51)*0.07%</f>
        <v>610.57500000000005</v>
      </c>
      <c r="M51" s="443">
        <f t="shared" ref="M51" si="35">(K51*N51)-L51</f>
        <v>5389.4250000000002</v>
      </c>
      <c r="N51" s="389">
        <v>300</v>
      </c>
      <c r="O51" s="444" t="s">
        <v>593</v>
      </c>
      <c r="P51" s="445">
        <v>44505</v>
      </c>
      <c r="Q51" s="276"/>
      <c r="R51" s="317" t="s">
        <v>594</v>
      </c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316"/>
      <c r="AG51" s="287"/>
      <c r="AH51" s="315"/>
      <c r="AI51" s="315"/>
      <c r="AJ51" s="316"/>
      <c r="AK51" s="316"/>
      <c r="AL51" s="316"/>
    </row>
    <row r="52" spans="1:38" s="268" customFormat="1" ht="13.5" customHeight="1">
      <c r="A52" s="386">
        <v>5</v>
      </c>
      <c r="B52" s="430">
        <v>44508</v>
      </c>
      <c r="C52" s="449"/>
      <c r="D52" s="449" t="s">
        <v>917</v>
      </c>
      <c r="E52" s="398" t="s">
        <v>595</v>
      </c>
      <c r="F52" s="398">
        <v>2330</v>
      </c>
      <c r="G52" s="398">
        <v>2290</v>
      </c>
      <c r="H52" s="399">
        <v>2362.5</v>
      </c>
      <c r="I52" s="399" t="s">
        <v>918</v>
      </c>
      <c r="J52" s="103" t="s">
        <v>760</v>
      </c>
      <c r="K52" s="389">
        <f t="shared" ref="K52" si="36">H52-F52</f>
        <v>32.5</v>
      </c>
      <c r="L52" s="442">
        <f t="shared" ref="L52" si="37">(H52*N52)*0.07%</f>
        <v>454.78125000000006</v>
      </c>
      <c r="M52" s="443">
        <f t="shared" ref="M52" si="38">(K52*N52)-L52</f>
        <v>8482.71875</v>
      </c>
      <c r="N52" s="389">
        <v>275</v>
      </c>
      <c r="O52" s="444" t="s">
        <v>593</v>
      </c>
      <c r="P52" s="445">
        <v>44508</v>
      </c>
      <c r="Q52" s="276"/>
      <c r="R52" s="317" t="s">
        <v>597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316"/>
      <c r="AG52" s="287"/>
      <c r="AH52" s="315"/>
      <c r="AI52" s="315"/>
      <c r="AJ52" s="316"/>
      <c r="AK52" s="316"/>
      <c r="AL52" s="316"/>
    </row>
    <row r="53" spans="1:38" s="268" customFormat="1" ht="13.5" customHeight="1">
      <c r="A53" s="386">
        <v>6</v>
      </c>
      <c r="B53" s="430">
        <v>44508</v>
      </c>
      <c r="C53" s="449"/>
      <c r="D53" s="449" t="s">
        <v>920</v>
      </c>
      <c r="E53" s="398" t="s">
        <v>921</v>
      </c>
      <c r="F53" s="398">
        <v>18050</v>
      </c>
      <c r="G53" s="398">
        <v>18160</v>
      </c>
      <c r="H53" s="399">
        <v>18005</v>
      </c>
      <c r="I53" s="399" t="s">
        <v>922</v>
      </c>
      <c r="J53" s="103" t="s">
        <v>930</v>
      </c>
      <c r="K53" s="389">
        <f>F53-H53</f>
        <v>45</v>
      </c>
      <c r="L53" s="442">
        <f t="shared" ref="L53:L54" si="39">(H53*N53)*0.07%</f>
        <v>630.17500000000007</v>
      </c>
      <c r="M53" s="443">
        <f t="shared" ref="M53:M54" si="40">(K53*N53)-L53</f>
        <v>1619.8249999999998</v>
      </c>
      <c r="N53" s="389">
        <v>50</v>
      </c>
      <c r="O53" s="444" t="s">
        <v>593</v>
      </c>
      <c r="P53" s="445">
        <v>44509</v>
      </c>
      <c r="Q53" s="276"/>
      <c r="R53" s="317" t="s">
        <v>594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436">
        <v>7</v>
      </c>
      <c r="B54" s="432">
        <v>44509</v>
      </c>
      <c r="C54" s="434"/>
      <c r="D54" s="434" t="s">
        <v>883</v>
      </c>
      <c r="E54" s="435" t="s">
        <v>595</v>
      </c>
      <c r="F54" s="435">
        <v>2424</v>
      </c>
      <c r="G54" s="435">
        <v>2385</v>
      </c>
      <c r="H54" s="489">
        <v>2385</v>
      </c>
      <c r="I54" s="489" t="s">
        <v>884</v>
      </c>
      <c r="J54" s="410" t="s">
        <v>974</v>
      </c>
      <c r="K54" s="437">
        <f t="shared" ref="K54" si="41">H54-F54</f>
        <v>-39</v>
      </c>
      <c r="L54" s="490">
        <f t="shared" si="39"/>
        <v>500.85000000000008</v>
      </c>
      <c r="M54" s="491">
        <f t="shared" si="40"/>
        <v>-12200.85</v>
      </c>
      <c r="N54" s="437">
        <v>300</v>
      </c>
      <c r="O54" s="492" t="s">
        <v>606</v>
      </c>
      <c r="P54" s="493">
        <v>44511</v>
      </c>
      <c r="Q54" s="276"/>
      <c r="R54" s="317" t="s">
        <v>594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86">
        <v>8</v>
      </c>
      <c r="B55" s="430">
        <v>44509</v>
      </c>
      <c r="C55" s="449"/>
      <c r="D55" s="449" t="s">
        <v>932</v>
      </c>
      <c r="E55" s="398" t="s">
        <v>595</v>
      </c>
      <c r="F55" s="398">
        <v>782</v>
      </c>
      <c r="G55" s="398">
        <v>773</v>
      </c>
      <c r="H55" s="399">
        <v>789</v>
      </c>
      <c r="I55" s="399" t="s">
        <v>933</v>
      </c>
      <c r="J55" s="103" t="s">
        <v>934</v>
      </c>
      <c r="K55" s="389">
        <f t="shared" ref="K55" si="42">H55-F55</f>
        <v>7</v>
      </c>
      <c r="L55" s="442">
        <f t="shared" ref="L55:L56" si="43">(H55*N55)*0.07%</f>
        <v>759.41250000000014</v>
      </c>
      <c r="M55" s="443">
        <f t="shared" ref="M55:M56" si="44">(K55*N55)-L55</f>
        <v>8865.5874999999996</v>
      </c>
      <c r="N55" s="389">
        <v>1375</v>
      </c>
      <c r="O55" s="444" t="s">
        <v>593</v>
      </c>
      <c r="P55" s="445">
        <v>44509</v>
      </c>
      <c r="Q55" s="276"/>
      <c r="R55" s="317" t="s">
        <v>597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386">
        <v>9</v>
      </c>
      <c r="B56" s="430">
        <v>44510</v>
      </c>
      <c r="C56" s="449"/>
      <c r="D56" s="449" t="s">
        <v>920</v>
      </c>
      <c r="E56" s="398" t="s">
        <v>921</v>
      </c>
      <c r="F56" s="398">
        <v>18000</v>
      </c>
      <c r="G56" s="398">
        <v>18130</v>
      </c>
      <c r="H56" s="399">
        <v>17915</v>
      </c>
      <c r="I56" s="399" t="s">
        <v>947</v>
      </c>
      <c r="J56" s="103" t="s">
        <v>939</v>
      </c>
      <c r="K56" s="389">
        <f>F56-H56</f>
        <v>85</v>
      </c>
      <c r="L56" s="442">
        <f t="shared" si="43"/>
        <v>627.02500000000009</v>
      </c>
      <c r="M56" s="443">
        <f t="shared" si="44"/>
        <v>3622.9749999999999</v>
      </c>
      <c r="N56" s="389">
        <v>50</v>
      </c>
      <c r="O56" s="444" t="s">
        <v>593</v>
      </c>
      <c r="P56" s="445">
        <v>44511</v>
      </c>
      <c r="Q56" s="276"/>
      <c r="R56" s="317" t="s">
        <v>594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386">
        <v>10</v>
      </c>
      <c r="B57" s="430">
        <v>44511</v>
      </c>
      <c r="C57" s="449"/>
      <c r="D57" s="449" t="s">
        <v>952</v>
      </c>
      <c r="E57" s="398" t="s">
        <v>595</v>
      </c>
      <c r="F57" s="398">
        <v>1547.5</v>
      </c>
      <c r="G57" s="398">
        <v>1525</v>
      </c>
      <c r="H57" s="399">
        <v>1571</v>
      </c>
      <c r="I57" s="399" t="s">
        <v>953</v>
      </c>
      <c r="J57" s="103" t="s">
        <v>975</v>
      </c>
      <c r="K57" s="389">
        <f t="shared" ref="K57" si="45">H57-F57</f>
        <v>23.5</v>
      </c>
      <c r="L57" s="442">
        <f t="shared" ref="L57" si="46">(H57*N57)*0.07%</f>
        <v>604.83500000000004</v>
      </c>
      <c r="M57" s="443">
        <f t="shared" ref="M57" si="47">(K57*N57)-L57</f>
        <v>12320.165000000001</v>
      </c>
      <c r="N57" s="389">
        <v>550</v>
      </c>
      <c r="O57" s="444" t="s">
        <v>593</v>
      </c>
      <c r="P57" s="445">
        <v>44515</v>
      </c>
      <c r="Q57" s="276"/>
      <c r="R57" s="317" t="s">
        <v>594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87"/>
      <c r="AH57" s="315"/>
      <c r="AI57" s="315"/>
      <c r="AJ57" s="316"/>
      <c r="AK57" s="316"/>
      <c r="AL57" s="316"/>
    </row>
    <row r="58" spans="1:38" s="268" customFormat="1" ht="13.5" customHeight="1">
      <c r="A58" s="436">
        <v>11</v>
      </c>
      <c r="B58" s="432">
        <v>44512</v>
      </c>
      <c r="C58" s="434"/>
      <c r="D58" s="434" t="s">
        <v>920</v>
      </c>
      <c r="E58" s="435" t="s">
        <v>921</v>
      </c>
      <c r="F58" s="435">
        <v>18030</v>
      </c>
      <c r="G58" s="435">
        <v>18160</v>
      </c>
      <c r="H58" s="489">
        <v>18180</v>
      </c>
      <c r="I58" s="489" t="s">
        <v>947</v>
      </c>
      <c r="J58" s="410" t="s">
        <v>973</v>
      </c>
      <c r="K58" s="437">
        <f>F58-H58</f>
        <v>-150</v>
      </c>
      <c r="L58" s="490">
        <f t="shared" ref="L58" si="48">(H58*N58)*0.07%</f>
        <v>636.30000000000007</v>
      </c>
      <c r="M58" s="491">
        <f t="shared" ref="M58" si="49">(K58*N58)-L58</f>
        <v>-8136.3</v>
      </c>
      <c r="N58" s="437">
        <v>50</v>
      </c>
      <c r="O58" s="492" t="s">
        <v>606</v>
      </c>
      <c r="P58" s="493">
        <v>44515</v>
      </c>
      <c r="Q58" s="276"/>
      <c r="R58" s="317" t="s">
        <v>594</v>
      </c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290">
        <v>12</v>
      </c>
      <c r="B59" s="458">
        <v>44512</v>
      </c>
      <c r="C59" s="328"/>
      <c r="D59" s="328" t="s">
        <v>917</v>
      </c>
      <c r="E59" s="329" t="s">
        <v>595</v>
      </c>
      <c r="F59" s="329" t="s">
        <v>962</v>
      </c>
      <c r="G59" s="329">
        <v>2355</v>
      </c>
      <c r="H59" s="330"/>
      <c r="I59" s="330" t="s">
        <v>963</v>
      </c>
      <c r="J59" s="331" t="s">
        <v>596</v>
      </c>
      <c r="K59" s="293"/>
      <c r="L59" s="382"/>
      <c r="M59" s="383"/>
      <c r="N59" s="293"/>
      <c r="O59" s="384"/>
      <c r="P59" s="385"/>
      <c r="Q59" s="276"/>
      <c r="R59" s="317" t="s">
        <v>597</v>
      </c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87"/>
      <c r="AH59" s="315"/>
      <c r="AI59" s="315"/>
      <c r="AJ59" s="316"/>
      <c r="AK59" s="316"/>
      <c r="AL59" s="316"/>
    </row>
    <row r="60" spans="1:38" s="268" customFormat="1" ht="13.5" customHeight="1">
      <c r="A60" s="436">
        <v>13</v>
      </c>
      <c r="B60" s="432">
        <v>44515</v>
      </c>
      <c r="C60" s="434"/>
      <c r="D60" s="434" t="s">
        <v>977</v>
      </c>
      <c r="E60" s="435" t="s">
        <v>595</v>
      </c>
      <c r="F60" s="435">
        <v>687.5</v>
      </c>
      <c r="G60" s="435">
        <v>678</v>
      </c>
      <c r="H60" s="489">
        <v>678</v>
      </c>
      <c r="I60" s="489" t="s">
        <v>978</v>
      </c>
      <c r="J60" s="410" t="s">
        <v>1001</v>
      </c>
      <c r="K60" s="437">
        <f t="shared" ref="K60" si="50">H60-F60</f>
        <v>-9.5</v>
      </c>
      <c r="L60" s="490">
        <f t="shared" ref="L60" si="51">(H60*N60)*0.07%</f>
        <v>741.79980000000012</v>
      </c>
      <c r="M60" s="491">
        <f t="shared" ref="M60" si="52">(K60*N60)-L60</f>
        <v>-15590.299800000001</v>
      </c>
      <c r="N60" s="437">
        <v>1563</v>
      </c>
      <c r="O60" s="492" t="s">
        <v>606</v>
      </c>
      <c r="P60" s="493">
        <v>44511</v>
      </c>
      <c r="Q60" s="276"/>
      <c r="R60" s="317" t="s">
        <v>597</v>
      </c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316"/>
      <c r="AG60" s="287"/>
      <c r="AH60" s="315"/>
      <c r="AI60" s="315"/>
      <c r="AJ60" s="316"/>
      <c r="AK60" s="316"/>
      <c r="AL60" s="316"/>
    </row>
    <row r="61" spans="1:38" s="268" customFormat="1" ht="13.5" customHeight="1">
      <c r="A61" s="290">
        <v>14</v>
      </c>
      <c r="B61" s="271">
        <v>44516</v>
      </c>
      <c r="C61" s="328"/>
      <c r="D61" s="328" t="s">
        <v>995</v>
      </c>
      <c r="E61" s="329" t="s">
        <v>595</v>
      </c>
      <c r="F61" s="329" t="s">
        <v>996</v>
      </c>
      <c r="G61" s="329">
        <v>1525</v>
      </c>
      <c r="H61" s="330"/>
      <c r="I61" s="330" t="s">
        <v>953</v>
      </c>
      <c r="J61" s="331" t="s">
        <v>596</v>
      </c>
      <c r="K61" s="293"/>
      <c r="L61" s="382"/>
      <c r="M61" s="383"/>
      <c r="N61" s="293"/>
      <c r="O61" s="384"/>
      <c r="P61" s="385"/>
      <c r="Q61" s="276"/>
      <c r="R61" s="317" t="s">
        <v>594</v>
      </c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316"/>
      <c r="AG61" s="287"/>
      <c r="AH61" s="315"/>
      <c r="AI61" s="315"/>
      <c r="AJ61" s="316"/>
      <c r="AK61" s="316"/>
      <c r="AL61" s="316"/>
    </row>
    <row r="62" spans="1:38" s="268" customFormat="1" ht="13.5" customHeight="1">
      <c r="A62" s="290"/>
      <c r="B62" s="458"/>
      <c r="C62" s="328"/>
      <c r="D62" s="328"/>
      <c r="E62" s="329"/>
      <c r="F62" s="329"/>
      <c r="G62" s="329"/>
      <c r="H62" s="330"/>
      <c r="I62" s="330"/>
      <c r="J62" s="331"/>
      <c r="K62" s="293"/>
      <c r="L62" s="382"/>
      <c r="M62" s="383"/>
      <c r="N62" s="293"/>
      <c r="O62" s="384"/>
      <c r="P62" s="385"/>
      <c r="Q62" s="276"/>
      <c r="R62" s="31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316"/>
      <c r="AG62" s="287"/>
      <c r="AH62" s="315"/>
      <c r="AI62" s="315"/>
      <c r="AJ62" s="316"/>
      <c r="AK62" s="316"/>
      <c r="AL62" s="316"/>
    </row>
    <row r="63" spans="1:38" s="268" customFormat="1" ht="13.5" customHeight="1">
      <c r="A63" s="332"/>
      <c r="B63" s="332"/>
      <c r="C63" s="332"/>
      <c r="D63" s="332"/>
      <c r="E63" s="332"/>
      <c r="F63" s="332"/>
      <c r="G63" s="332"/>
      <c r="H63" s="332"/>
      <c r="I63" s="332"/>
      <c r="J63" s="332"/>
      <c r="K63" s="293"/>
      <c r="L63" s="382"/>
      <c r="M63" s="383"/>
      <c r="N63" s="293"/>
      <c r="O63" s="459"/>
      <c r="P63" s="460"/>
      <c r="Q63" s="276"/>
      <c r="R63" s="31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69"/>
      <c r="AH63" s="461"/>
      <c r="AI63" s="461"/>
      <c r="AJ63" s="359"/>
      <c r="AK63" s="359"/>
      <c r="AL63" s="359"/>
    </row>
    <row r="64" spans="1:38" ht="13.5" customHeight="1">
      <c r="A64" s="526"/>
      <c r="B64" s="527"/>
      <c r="C64" s="318"/>
      <c r="D64" s="285"/>
      <c r="E64" s="313"/>
      <c r="F64" s="313"/>
      <c r="G64" s="313"/>
      <c r="H64" s="314"/>
      <c r="I64" s="314"/>
      <c r="J64" s="285"/>
      <c r="K64" s="292"/>
      <c r="L64" s="292"/>
      <c r="M64" s="528"/>
      <c r="N64" s="529"/>
      <c r="O64" s="530"/>
      <c r="P64" s="525"/>
      <c r="Q64" s="167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535"/>
      <c r="B65" s="536"/>
      <c r="C65" s="109"/>
      <c r="D65" s="168"/>
      <c r="E65" s="107"/>
      <c r="F65" s="107"/>
      <c r="G65" s="107"/>
      <c r="H65" s="112"/>
      <c r="I65" s="314"/>
      <c r="J65" s="168"/>
      <c r="K65" s="291"/>
      <c r="L65" s="292"/>
      <c r="M65" s="537"/>
      <c r="N65" s="538"/>
      <c r="O65" s="533"/>
      <c r="P65" s="534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120"/>
      <c r="B66" s="121"/>
      <c r="C66" s="156"/>
      <c r="D66" s="169"/>
      <c r="E66" s="170"/>
      <c r="F66" s="120"/>
      <c r="G66" s="120"/>
      <c r="H66" s="120"/>
      <c r="I66" s="158"/>
      <c r="J66" s="158"/>
      <c r="K66" s="158"/>
      <c r="L66" s="158"/>
      <c r="M66" s="158"/>
      <c r="N66" s="158"/>
      <c r="O66" s="158"/>
      <c r="P66" s="158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171"/>
      <c r="B67" s="121"/>
      <c r="C67" s="122"/>
      <c r="D67" s="172"/>
      <c r="E67" s="125"/>
      <c r="F67" s="125"/>
      <c r="G67" s="125"/>
      <c r="H67" s="125"/>
      <c r="I67" s="125"/>
      <c r="J67" s="6"/>
      <c r="K67" s="125"/>
      <c r="L67" s="125"/>
      <c r="M67" s="6"/>
      <c r="N67" s="1"/>
      <c r="O67" s="122"/>
      <c r="P67" s="44"/>
      <c r="Q67" s="44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44"/>
      <c r="AH67" s="44"/>
      <c r="AI67" s="44"/>
      <c r="AJ67" s="44"/>
      <c r="AK67" s="44"/>
      <c r="AL67" s="44"/>
    </row>
    <row r="68" spans="1:38" ht="12.75" customHeight="1">
      <c r="A68" s="173" t="s">
        <v>616</v>
      </c>
      <c r="B68" s="173"/>
      <c r="C68" s="173"/>
      <c r="D68" s="173"/>
      <c r="E68" s="174"/>
      <c r="F68" s="125"/>
      <c r="G68" s="125"/>
      <c r="H68" s="125"/>
      <c r="I68" s="125"/>
      <c r="J68" s="1"/>
      <c r="K68" s="6"/>
      <c r="L68" s="6"/>
      <c r="M68" s="6"/>
      <c r="N68" s="1"/>
      <c r="O68" s="1"/>
      <c r="P68" s="44"/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ht="38.25" customHeight="1">
      <c r="A69" s="100" t="s">
        <v>16</v>
      </c>
      <c r="B69" s="100" t="s">
        <v>570</v>
      </c>
      <c r="C69" s="100"/>
      <c r="D69" s="101" t="s">
        <v>581</v>
      </c>
      <c r="E69" s="100" t="s">
        <v>582</v>
      </c>
      <c r="F69" s="100" t="s">
        <v>583</v>
      </c>
      <c r="G69" s="100" t="s">
        <v>604</v>
      </c>
      <c r="H69" s="100" t="s">
        <v>585</v>
      </c>
      <c r="I69" s="100" t="s">
        <v>586</v>
      </c>
      <c r="J69" s="99" t="s">
        <v>587</v>
      </c>
      <c r="K69" s="99" t="s">
        <v>617</v>
      </c>
      <c r="L69" s="102" t="s">
        <v>589</v>
      </c>
      <c r="M69" s="166" t="s">
        <v>613</v>
      </c>
      <c r="N69" s="100" t="s">
        <v>614</v>
      </c>
      <c r="O69" s="100" t="s">
        <v>591</v>
      </c>
      <c r="P69" s="101" t="s">
        <v>592</v>
      </c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s="268" customFormat="1" ht="12.75" customHeight="1">
      <c r="A70" s="386">
        <v>1</v>
      </c>
      <c r="B70" s="266">
        <v>44501</v>
      </c>
      <c r="C70" s="387"/>
      <c r="D70" s="388" t="s">
        <v>885</v>
      </c>
      <c r="E70" s="386" t="s">
        <v>595</v>
      </c>
      <c r="F70" s="386">
        <v>62</v>
      </c>
      <c r="G70" s="386">
        <v>30</v>
      </c>
      <c r="H70" s="386">
        <v>75</v>
      </c>
      <c r="I70" s="389" t="s">
        <v>848</v>
      </c>
      <c r="J70" s="390" t="s">
        <v>900</v>
      </c>
      <c r="K70" s="391">
        <f>H70-F70</f>
        <v>13</v>
      </c>
      <c r="L70" s="391">
        <v>100</v>
      </c>
      <c r="M70" s="390">
        <f>(K70*N70)-100</f>
        <v>550</v>
      </c>
      <c r="N70" s="390">
        <v>50</v>
      </c>
      <c r="O70" s="392" t="s">
        <v>593</v>
      </c>
      <c r="P70" s="266">
        <v>44502</v>
      </c>
      <c r="Q70" s="276"/>
      <c r="R70" s="277" t="s">
        <v>597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</row>
    <row r="71" spans="1:38" s="268" customFormat="1" ht="12.75" customHeight="1">
      <c r="A71" s="393">
        <v>2</v>
      </c>
      <c r="B71" s="394">
        <v>44502</v>
      </c>
      <c r="C71" s="395"/>
      <c r="D71" s="396" t="s">
        <v>891</v>
      </c>
      <c r="E71" s="397" t="s">
        <v>595</v>
      </c>
      <c r="F71" s="398">
        <v>62</v>
      </c>
      <c r="G71" s="398">
        <v>30</v>
      </c>
      <c r="H71" s="398">
        <v>83</v>
      </c>
      <c r="I71" s="399" t="s">
        <v>848</v>
      </c>
      <c r="J71" s="390" t="s">
        <v>607</v>
      </c>
      <c r="K71" s="391">
        <f t="shared" ref="K71:K72" si="53">H71-F71</f>
        <v>21</v>
      </c>
      <c r="L71" s="391">
        <v>100</v>
      </c>
      <c r="M71" s="390">
        <f t="shared" ref="M71:M72" si="54">(K71*N71)-100</f>
        <v>950</v>
      </c>
      <c r="N71" s="390">
        <v>50</v>
      </c>
      <c r="O71" s="392" t="s">
        <v>593</v>
      </c>
      <c r="P71" s="266">
        <v>44502</v>
      </c>
      <c r="Q71" s="276"/>
      <c r="R71" s="277" t="s">
        <v>597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</row>
    <row r="72" spans="1:38" s="268" customFormat="1" ht="12.75" customHeight="1">
      <c r="A72" s="400">
        <v>3</v>
      </c>
      <c r="B72" s="266">
        <v>44502</v>
      </c>
      <c r="C72" s="401"/>
      <c r="D72" s="388" t="s">
        <v>892</v>
      </c>
      <c r="E72" s="402" t="s">
        <v>595</v>
      </c>
      <c r="F72" s="386">
        <v>200</v>
      </c>
      <c r="G72" s="386">
        <v>95</v>
      </c>
      <c r="H72" s="386">
        <v>275</v>
      </c>
      <c r="I72" s="389" t="s">
        <v>893</v>
      </c>
      <c r="J72" s="390" t="s">
        <v>877</v>
      </c>
      <c r="K72" s="391">
        <f t="shared" si="53"/>
        <v>75</v>
      </c>
      <c r="L72" s="391">
        <v>100</v>
      </c>
      <c r="M72" s="390">
        <f t="shared" si="54"/>
        <v>1775</v>
      </c>
      <c r="N72" s="390">
        <v>25</v>
      </c>
      <c r="O72" s="392" t="s">
        <v>593</v>
      </c>
      <c r="P72" s="266">
        <v>44502</v>
      </c>
      <c r="Q72" s="276"/>
      <c r="R72" s="277" t="s">
        <v>594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</row>
    <row r="73" spans="1:38" s="268" customFormat="1" ht="12.75" customHeight="1">
      <c r="A73" s="421">
        <v>4</v>
      </c>
      <c r="B73" s="325">
        <v>44502</v>
      </c>
      <c r="C73" s="422"/>
      <c r="D73" s="423" t="s">
        <v>894</v>
      </c>
      <c r="E73" s="424" t="s">
        <v>595</v>
      </c>
      <c r="F73" s="425">
        <v>90</v>
      </c>
      <c r="G73" s="425">
        <v>60</v>
      </c>
      <c r="H73" s="425">
        <v>91</v>
      </c>
      <c r="I73" s="426" t="s">
        <v>895</v>
      </c>
      <c r="J73" s="427" t="s">
        <v>827</v>
      </c>
      <c r="K73" s="428">
        <f>H73-F73</f>
        <v>1</v>
      </c>
      <c r="L73" s="428">
        <v>100</v>
      </c>
      <c r="M73" s="427">
        <f>(K73*N73)-100</f>
        <v>-50</v>
      </c>
      <c r="N73" s="427">
        <v>50</v>
      </c>
      <c r="O73" s="429" t="s">
        <v>593</v>
      </c>
      <c r="P73" s="325">
        <v>44503</v>
      </c>
      <c r="Q73" s="276"/>
      <c r="R73" s="277" t="s">
        <v>594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</row>
    <row r="74" spans="1:38" s="268" customFormat="1" ht="12.75" customHeight="1">
      <c r="A74" s="400">
        <v>5</v>
      </c>
      <c r="B74" s="266">
        <v>44502</v>
      </c>
      <c r="C74" s="401"/>
      <c r="D74" s="388" t="s">
        <v>896</v>
      </c>
      <c r="E74" s="402" t="s">
        <v>595</v>
      </c>
      <c r="F74" s="386">
        <v>50</v>
      </c>
      <c r="G74" s="386">
        <v>35</v>
      </c>
      <c r="H74" s="386">
        <v>59</v>
      </c>
      <c r="I74" s="389" t="s">
        <v>897</v>
      </c>
      <c r="J74" s="390" t="s">
        <v>803</v>
      </c>
      <c r="K74" s="391">
        <f>H74-F74</f>
        <v>9</v>
      </c>
      <c r="L74" s="391">
        <v>100</v>
      </c>
      <c r="M74" s="390">
        <f>(K74*N74)-100</f>
        <v>2600</v>
      </c>
      <c r="N74" s="390">
        <v>300</v>
      </c>
      <c r="O74" s="392" t="s">
        <v>593</v>
      </c>
      <c r="P74" s="266">
        <v>44503</v>
      </c>
      <c r="Q74" s="276"/>
      <c r="R74" s="277" t="s">
        <v>597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</row>
    <row r="75" spans="1:38" s="268" customFormat="1" ht="12.75" customHeight="1">
      <c r="A75" s="400">
        <v>6</v>
      </c>
      <c r="B75" s="266">
        <v>44502</v>
      </c>
      <c r="C75" s="401"/>
      <c r="D75" s="388" t="s">
        <v>898</v>
      </c>
      <c r="E75" s="402" t="s">
        <v>595</v>
      </c>
      <c r="F75" s="386">
        <v>155</v>
      </c>
      <c r="G75" s="386">
        <v>50</v>
      </c>
      <c r="H75" s="386">
        <v>205</v>
      </c>
      <c r="I75" s="389" t="s">
        <v>899</v>
      </c>
      <c r="J75" s="390" t="s">
        <v>901</v>
      </c>
      <c r="K75" s="391">
        <f>H75-F75</f>
        <v>50</v>
      </c>
      <c r="L75" s="391">
        <v>100</v>
      </c>
      <c r="M75" s="390">
        <f>(K75*N75)-100</f>
        <v>1150</v>
      </c>
      <c r="N75" s="390">
        <v>25</v>
      </c>
      <c r="O75" s="392" t="s">
        <v>593</v>
      </c>
      <c r="P75" s="266">
        <v>44502</v>
      </c>
      <c r="Q75" s="276"/>
      <c r="R75" s="277" t="s">
        <v>597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</row>
    <row r="76" spans="1:38" s="268" customFormat="1" ht="12.75" customHeight="1">
      <c r="A76" s="431">
        <v>7</v>
      </c>
      <c r="B76" s="432">
        <v>44503</v>
      </c>
      <c r="C76" s="433"/>
      <c r="D76" s="488" t="s">
        <v>903</v>
      </c>
      <c r="E76" s="500" t="s">
        <v>595</v>
      </c>
      <c r="F76" s="436">
        <v>41</v>
      </c>
      <c r="G76" s="436">
        <v>25</v>
      </c>
      <c r="H76" s="436">
        <v>25</v>
      </c>
      <c r="I76" s="437" t="s">
        <v>904</v>
      </c>
      <c r="J76" s="438" t="s">
        <v>957</v>
      </c>
      <c r="K76" s="439">
        <f t="shared" ref="K76" si="55">H76-F76</f>
        <v>-16</v>
      </c>
      <c r="L76" s="439">
        <v>100</v>
      </c>
      <c r="M76" s="438">
        <f t="shared" ref="M76" si="56">(K76*N76)-100</f>
        <v>-4900</v>
      </c>
      <c r="N76" s="438">
        <v>300</v>
      </c>
      <c r="O76" s="440" t="s">
        <v>606</v>
      </c>
      <c r="P76" s="441">
        <v>44511</v>
      </c>
      <c r="Q76" s="276"/>
      <c r="R76" s="277" t="s">
        <v>597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</row>
    <row r="77" spans="1:38" s="268" customFormat="1" ht="12.75" customHeight="1">
      <c r="A77" s="400">
        <v>8</v>
      </c>
      <c r="B77" s="430">
        <v>44503</v>
      </c>
      <c r="C77" s="401"/>
      <c r="D77" s="388" t="s">
        <v>905</v>
      </c>
      <c r="E77" s="402" t="s">
        <v>595</v>
      </c>
      <c r="F77" s="386">
        <v>54</v>
      </c>
      <c r="G77" s="386">
        <v>15</v>
      </c>
      <c r="H77" s="386">
        <v>74</v>
      </c>
      <c r="I77" s="389" t="s">
        <v>906</v>
      </c>
      <c r="J77" s="390" t="s">
        <v>907</v>
      </c>
      <c r="K77" s="391">
        <f t="shared" ref="K77:K82" si="57">H77-F77</f>
        <v>20</v>
      </c>
      <c r="L77" s="391">
        <v>100</v>
      </c>
      <c r="M77" s="390">
        <f t="shared" ref="M77:M82" si="58">(K77*N77)-100</f>
        <v>900</v>
      </c>
      <c r="N77" s="390">
        <v>50</v>
      </c>
      <c r="O77" s="392" t="s">
        <v>593</v>
      </c>
      <c r="P77" s="266">
        <v>44503</v>
      </c>
      <c r="Q77" s="276"/>
      <c r="R77" s="277" t="s">
        <v>597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</row>
    <row r="78" spans="1:38" s="268" customFormat="1" ht="12.75" customHeight="1">
      <c r="A78" s="400">
        <v>9</v>
      </c>
      <c r="B78" s="430">
        <v>44503</v>
      </c>
      <c r="C78" s="401"/>
      <c r="D78" s="388" t="s">
        <v>896</v>
      </c>
      <c r="E78" s="402" t="s">
        <v>595</v>
      </c>
      <c r="F78" s="386">
        <v>50</v>
      </c>
      <c r="G78" s="386">
        <v>35</v>
      </c>
      <c r="H78" s="386">
        <v>59</v>
      </c>
      <c r="I78" s="389" t="s">
        <v>897</v>
      </c>
      <c r="J78" s="390" t="s">
        <v>803</v>
      </c>
      <c r="K78" s="391">
        <f t="shared" si="57"/>
        <v>9</v>
      </c>
      <c r="L78" s="391">
        <v>100</v>
      </c>
      <c r="M78" s="390">
        <f t="shared" si="58"/>
        <v>2600</v>
      </c>
      <c r="N78" s="390">
        <v>300</v>
      </c>
      <c r="O78" s="392" t="s">
        <v>593</v>
      </c>
      <c r="P78" s="266">
        <v>44508</v>
      </c>
      <c r="Q78" s="276"/>
      <c r="R78" s="277" t="s">
        <v>594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12.75" customHeight="1">
      <c r="A79" s="431">
        <v>10</v>
      </c>
      <c r="B79" s="432">
        <v>44503</v>
      </c>
      <c r="C79" s="433"/>
      <c r="D79" s="434" t="s">
        <v>908</v>
      </c>
      <c r="E79" s="435" t="s">
        <v>595</v>
      </c>
      <c r="F79" s="436">
        <v>19</v>
      </c>
      <c r="G79" s="436"/>
      <c r="H79" s="436">
        <v>0</v>
      </c>
      <c r="I79" s="437" t="s">
        <v>909</v>
      </c>
      <c r="J79" s="438" t="s">
        <v>910</v>
      </c>
      <c r="K79" s="439">
        <f t="shared" si="57"/>
        <v>-19</v>
      </c>
      <c r="L79" s="439">
        <v>100</v>
      </c>
      <c r="M79" s="438">
        <f t="shared" si="58"/>
        <v>-1050</v>
      </c>
      <c r="N79" s="438">
        <v>50</v>
      </c>
      <c r="O79" s="440" t="s">
        <v>606</v>
      </c>
      <c r="P79" s="441">
        <v>44503</v>
      </c>
      <c r="Q79" s="276"/>
      <c r="R79" s="277" t="s">
        <v>597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s="268" customFormat="1" ht="12.75" customHeight="1">
      <c r="A80" s="400">
        <v>11</v>
      </c>
      <c r="B80" s="430">
        <v>44508</v>
      </c>
      <c r="C80" s="401"/>
      <c r="D80" s="388" t="s">
        <v>914</v>
      </c>
      <c r="E80" s="402" t="s">
        <v>595</v>
      </c>
      <c r="F80" s="386">
        <v>125.5</v>
      </c>
      <c r="G80" s="386">
        <v>97</v>
      </c>
      <c r="H80" s="386">
        <v>148</v>
      </c>
      <c r="I80" s="389" t="s">
        <v>915</v>
      </c>
      <c r="J80" s="390" t="s">
        <v>916</v>
      </c>
      <c r="K80" s="391">
        <f t="shared" si="57"/>
        <v>22.5</v>
      </c>
      <c r="L80" s="391">
        <v>100</v>
      </c>
      <c r="M80" s="390">
        <f t="shared" si="58"/>
        <v>1025</v>
      </c>
      <c r="N80" s="390">
        <v>50</v>
      </c>
      <c r="O80" s="392" t="s">
        <v>593</v>
      </c>
      <c r="P80" s="266">
        <v>44508</v>
      </c>
      <c r="Q80" s="276"/>
      <c r="R80" s="277" t="s">
        <v>594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12.75" customHeight="1">
      <c r="A81" s="462">
        <v>12</v>
      </c>
      <c r="B81" s="463">
        <v>44508</v>
      </c>
      <c r="C81" s="464"/>
      <c r="D81" s="465" t="s">
        <v>914</v>
      </c>
      <c r="E81" s="466" t="s">
        <v>595</v>
      </c>
      <c r="F81" s="467">
        <v>124</v>
      </c>
      <c r="G81" s="467">
        <v>97</v>
      </c>
      <c r="H81" s="467">
        <v>97</v>
      </c>
      <c r="I81" s="468" t="s">
        <v>915</v>
      </c>
      <c r="J81" s="469" t="s">
        <v>919</v>
      </c>
      <c r="K81" s="470">
        <f t="shared" si="57"/>
        <v>-27</v>
      </c>
      <c r="L81" s="470">
        <v>100</v>
      </c>
      <c r="M81" s="469">
        <f t="shared" si="58"/>
        <v>-1450</v>
      </c>
      <c r="N81" s="469">
        <v>50</v>
      </c>
      <c r="O81" s="471" t="s">
        <v>606</v>
      </c>
      <c r="P81" s="472">
        <v>44508</v>
      </c>
      <c r="Q81" s="276"/>
      <c r="R81" s="277" t="s">
        <v>594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68" customFormat="1" ht="12.75" customHeight="1">
      <c r="A82" s="386">
        <v>13</v>
      </c>
      <c r="B82" s="430">
        <v>44509</v>
      </c>
      <c r="C82" s="387"/>
      <c r="D82" s="388" t="s">
        <v>896</v>
      </c>
      <c r="E82" s="386" t="s">
        <v>595</v>
      </c>
      <c r="F82" s="386">
        <v>50</v>
      </c>
      <c r="G82" s="386">
        <v>35</v>
      </c>
      <c r="H82" s="386">
        <v>57.5</v>
      </c>
      <c r="I82" s="389" t="s">
        <v>897</v>
      </c>
      <c r="J82" s="390" t="s">
        <v>935</v>
      </c>
      <c r="K82" s="391">
        <f t="shared" si="57"/>
        <v>7.5</v>
      </c>
      <c r="L82" s="391">
        <v>100</v>
      </c>
      <c r="M82" s="390">
        <f t="shared" si="58"/>
        <v>2150</v>
      </c>
      <c r="N82" s="390">
        <v>300</v>
      </c>
      <c r="O82" s="392" t="s">
        <v>593</v>
      </c>
      <c r="P82" s="266">
        <v>44509</v>
      </c>
      <c r="Q82" s="276"/>
      <c r="R82" s="277" t="s">
        <v>597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</row>
    <row r="83" spans="1:38" s="268" customFormat="1" ht="12.75" customHeight="1">
      <c r="A83" s="386">
        <v>14</v>
      </c>
      <c r="B83" s="430">
        <v>44510</v>
      </c>
      <c r="C83" s="387"/>
      <c r="D83" s="388" t="s">
        <v>896</v>
      </c>
      <c r="E83" s="386" t="s">
        <v>595</v>
      </c>
      <c r="F83" s="386">
        <v>37</v>
      </c>
      <c r="G83" s="386">
        <v>22</v>
      </c>
      <c r="H83" s="386">
        <v>54</v>
      </c>
      <c r="I83" s="389" t="s">
        <v>940</v>
      </c>
      <c r="J83" s="390" t="s">
        <v>941</v>
      </c>
      <c r="K83" s="391">
        <f t="shared" ref="K83:K84" si="59">H83-F83</f>
        <v>17</v>
      </c>
      <c r="L83" s="391">
        <v>100</v>
      </c>
      <c r="M83" s="390">
        <f t="shared" ref="M83:M84" si="60">(K83*N83)-100</f>
        <v>5000</v>
      </c>
      <c r="N83" s="390">
        <v>300</v>
      </c>
      <c r="O83" s="392" t="s">
        <v>593</v>
      </c>
      <c r="P83" s="266">
        <v>44510</v>
      </c>
      <c r="Q83" s="276"/>
      <c r="R83" s="277" t="s">
        <v>597</v>
      </c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</row>
    <row r="84" spans="1:38" s="268" customFormat="1" ht="12.75" customHeight="1">
      <c r="A84" s="436">
        <v>15</v>
      </c>
      <c r="B84" s="432">
        <v>44510</v>
      </c>
      <c r="C84" s="487"/>
      <c r="D84" s="488" t="s">
        <v>944</v>
      </c>
      <c r="E84" s="436" t="s">
        <v>595</v>
      </c>
      <c r="F84" s="436">
        <v>73.5</v>
      </c>
      <c r="G84" s="436">
        <v>39</v>
      </c>
      <c r="H84" s="436">
        <v>39</v>
      </c>
      <c r="I84" s="437" t="s">
        <v>945</v>
      </c>
      <c r="J84" s="438" t="s">
        <v>946</v>
      </c>
      <c r="K84" s="439">
        <f t="shared" si="59"/>
        <v>-34.5</v>
      </c>
      <c r="L84" s="439">
        <v>100</v>
      </c>
      <c r="M84" s="438">
        <f t="shared" si="60"/>
        <v>-1825</v>
      </c>
      <c r="N84" s="438">
        <v>50</v>
      </c>
      <c r="O84" s="440" t="s">
        <v>606</v>
      </c>
      <c r="P84" s="441">
        <v>44510</v>
      </c>
      <c r="Q84" s="276"/>
      <c r="R84" s="277" t="s">
        <v>597</v>
      </c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</row>
    <row r="85" spans="1:38" s="268" customFormat="1" ht="12.75" customHeight="1">
      <c r="A85" s="526">
        <v>16</v>
      </c>
      <c r="B85" s="527">
        <v>44510</v>
      </c>
      <c r="C85" s="318"/>
      <c r="D85" s="285" t="s">
        <v>942</v>
      </c>
      <c r="E85" s="474" t="s">
        <v>595</v>
      </c>
      <c r="F85" s="474" t="s">
        <v>818</v>
      </c>
      <c r="G85" s="474"/>
      <c r="H85" s="476"/>
      <c r="I85" s="476"/>
      <c r="J85" s="531" t="s">
        <v>596</v>
      </c>
      <c r="K85" s="292"/>
      <c r="L85" s="292"/>
      <c r="M85" s="528"/>
      <c r="N85" s="529"/>
      <c r="O85" s="530"/>
      <c r="P85" s="525"/>
      <c r="Q85" s="276"/>
      <c r="R85" s="277" t="s">
        <v>594</v>
      </c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12.75" customHeight="1">
      <c r="A86" s="526"/>
      <c r="B86" s="527"/>
      <c r="C86" s="477"/>
      <c r="D86" s="478" t="s">
        <v>914</v>
      </c>
      <c r="E86" s="479" t="s">
        <v>921</v>
      </c>
      <c r="F86" s="479" t="s">
        <v>943</v>
      </c>
      <c r="G86" s="479"/>
      <c r="H86" s="480"/>
      <c r="I86" s="475"/>
      <c r="J86" s="532"/>
      <c r="K86" s="481"/>
      <c r="L86" s="482"/>
      <c r="M86" s="528"/>
      <c r="N86" s="529"/>
      <c r="O86" s="530"/>
      <c r="P86" s="525"/>
      <c r="Q86" s="1"/>
      <c r="R86" s="277" t="s">
        <v>594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67"/>
      <c r="AG86" s="267"/>
      <c r="AH86" s="267"/>
      <c r="AI86" s="267"/>
      <c r="AJ86" s="267"/>
      <c r="AK86" s="267"/>
      <c r="AL86" s="267"/>
    </row>
    <row r="87" spans="1:38" s="268" customFormat="1" ht="12.75" customHeight="1">
      <c r="A87" s="386">
        <v>17</v>
      </c>
      <c r="B87" s="266">
        <v>44511</v>
      </c>
      <c r="C87" s="501"/>
      <c r="D87" s="449" t="s">
        <v>948</v>
      </c>
      <c r="E87" s="386" t="s">
        <v>595</v>
      </c>
      <c r="F87" s="386">
        <v>47</v>
      </c>
      <c r="G87" s="386">
        <v>33</v>
      </c>
      <c r="H87" s="389">
        <v>58</v>
      </c>
      <c r="I87" s="389" t="s">
        <v>949</v>
      </c>
      <c r="J87" s="390" t="s">
        <v>961</v>
      </c>
      <c r="K87" s="391">
        <f t="shared" ref="K87" si="61">H87-F87</f>
        <v>11</v>
      </c>
      <c r="L87" s="391">
        <v>100</v>
      </c>
      <c r="M87" s="390">
        <f t="shared" ref="M87" si="62">(K87*N87)-100</f>
        <v>3200</v>
      </c>
      <c r="N87" s="390">
        <v>300</v>
      </c>
      <c r="O87" s="392" t="s">
        <v>593</v>
      </c>
      <c r="P87" s="266">
        <v>44512</v>
      </c>
      <c r="Q87" s="1"/>
      <c r="R87" s="277" t="s">
        <v>597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67"/>
      <c r="AG87" s="267"/>
      <c r="AH87" s="267"/>
      <c r="AI87" s="267"/>
      <c r="AJ87" s="267"/>
      <c r="AK87" s="267"/>
      <c r="AL87" s="267"/>
    </row>
    <row r="88" spans="1:38" s="268" customFormat="1" ht="12.75" customHeight="1">
      <c r="A88" s="386">
        <v>18</v>
      </c>
      <c r="B88" s="266">
        <v>44511</v>
      </c>
      <c r="C88" s="501"/>
      <c r="D88" s="449" t="s">
        <v>954</v>
      </c>
      <c r="E88" s="386" t="s">
        <v>595</v>
      </c>
      <c r="F88" s="386">
        <v>42</v>
      </c>
      <c r="G88" s="386">
        <v>8</v>
      </c>
      <c r="H88" s="389">
        <v>66</v>
      </c>
      <c r="I88" s="389" t="s">
        <v>955</v>
      </c>
      <c r="J88" s="390" t="s">
        <v>956</v>
      </c>
      <c r="K88" s="391">
        <f t="shared" ref="K88" si="63">H88-F88</f>
        <v>24</v>
      </c>
      <c r="L88" s="391">
        <v>100</v>
      </c>
      <c r="M88" s="390">
        <f t="shared" ref="M88" si="64">(K88*N88)-100</f>
        <v>1100</v>
      </c>
      <c r="N88" s="390">
        <v>50</v>
      </c>
      <c r="O88" s="392" t="s">
        <v>593</v>
      </c>
      <c r="P88" s="266">
        <v>44511</v>
      </c>
      <c r="Q88" s="1"/>
      <c r="R88" s="277" t="s">
        <v>594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67"/>
      <c r="AG88" s="267"/>
      <c r="AH88" s="267"/>
      <c r="AI88" s="267"/>
      <c r="AJ88" s="267"/>
      <c r="AK88" s="267"/>
      <c r="AL88" s="267"/>
    </row>
    <row r="89" spans="1:38" s="332" customFormat="1" ht="12.75" customHeight="1">
      <c r="A89" s="386">
        <v>19</v>
      </c>
      <c r="B89" s="266">
        <v>44511</v>
      </c>
      <c r="C89" s="501"/>
      <c r="D89" s="449" t="s">
        <v>959</v>
      </c>
      <c r="E89" s="386" t="s">
        <v>595</v>
      </c>
      <c r="F89" s="386">
        <v>81</v>
      </c>
      <c r="G89" s="386">
        <v>48</v>
      </c>
      <c r="H89" s="389">
        <v>106</v>
      </c>
      <c r="I89" s="389" t="s">
        <v>848</v>
      </c>
      <c r="J89" s="390" t="s">
        <v>615</v>
      </c>
      <c r="K89" s="391">
        <f>H89-F89</f>
        <v>25</v>
      </c>
      <c r="L89" s="391">
        <v>100</v>
      </c>
      <c r="M89" s="390">
        <f t="shared" ref="M89:M91" si="65">(K89*N89)-100</f>
        <v>1150</v>
      </c>
      <c r="N89" s="390">
        <v>50</v>
      </c>
      <c r="O89" s="392" t="s">
        <v>593</v>
      </c>
      <c r="P89" s="266">
        <v>44512</v>
      </c>
      <c r="Q89" s="1"/>
      <c r="R89" s="277" t="s">
        <v>594</v>
      </c>
      <c r="S89" s="1"/>
      <c r="T89" s="1"/>
      <c r="U89" s="1"/>
      <c r="V89" s="1"/>
      <c r="W89" s="1"/>
      <c r="X89" s="1"/>
      <c r="Y89" s="1"/>
      <c r="Z89" s="1"/>
      <c r="AA89"/>
      <c r="AB89"/>
      <c r="AC89"/>
      <c r="AD89"/>
      <c r="AE89"/>
      <c r="AF89" s="486"/>
      <c r="AG89" s="486"/>
      <c r="AH89" s="486"/>
      <c r="AI89" s="486"/>
      <c r="AJ89" s="486"/>
      <c r="AK89" s="486"/>
      <c r="AL89" s="486"/>
    </row>
    <row r="90" spans="1:38" s="503" customFormat="1" ht="12.75" customHeight="1">
      <c r="A90" s="436">
        <v>20</v>
      </c>
      <c r="B90" s="441">
        <v>44511</v>
      </c>
      <c r="C90" s="510"/>
      <c r="D90" s="434" t="s">
        <v>959</v>
      </c>
      <c r="E90" s="436" t="s">
        <v>595</v>
      </c>
      <c r="F90" s="436">
        <v>81</v>
      </c>
      <c r="G90" s="436">
        <v>48</v>
      </c>
      <c r="H90" s="437">
        <v>48</v>
      </c>
      <c r="I90" s="437" t="s">
        <v>848</v>
      </c>
      <c r="J90" s="438" t="s">
        <v>960</v>
      </c>
      <c r="K90" s="439">
        <f t="shared" ref="K90:K91" si="66">H90-F90</f>
        <v>-33</v>
      </c>
      <c r="L90" s="439">
        <v>100</v>
      </c>
      <c r="M90" s="438">
        <f t="shared" si="65"/>
        <v>-1750</v>
      </c>
      <c r="N90" s="438">
        <v>50</v>
      </c>
      <c r="O90" s="440" t="s">
        <v>606</v>
      </c>
      <c r="P90" s="441">
        <v>44512</v>
      </c>
      <c r="Q90" s="1"/>
      <c r="R90" s="277" t="s">
        <v>594</v>
      </c>
      <c r="S90" s="1"/>
      <c r="T90" s="1"/>
      <c r="U90" s="1"/>
      <c r="V90" s="1"/>
      <c r="W90" s="1"/>
      <c r="X90" s="1"/>
      <c r="Y90" s="1"/>
      <c r="Z90" s="1"/>
      <c r="AA90"/>
      <c r="AB90"/>
      <c r="AC90"/>
      <c r="AD90"/>
      <c r="AE90"/>
      <c r="AF90" s="267"/>
      <c r="AG90" s="267"/>
      <c r="AH90" s="267"/>
      <c r="AI90" s="267"/>
      <c r="AJ90" s="267"/>
      <c r="AK90" s="267"/>
      <c r="AL90" s="267"/>
    </row>
    <row r="91" spans="1:38" s="503" customFormat="1" ht="12.75" customHeight="1">
      <c r="A91" s="386">
        <v>21</v>
      </c>
      <c r="B91" s="266">
        <v>44512</v>
      </c>
      <c r="C91" s="501"/>
      <c r="D91" s="449" t="s">
        <v>964</v>
      </c>
      <c r="E91" s="386" t="s">
        <v>595</v>
      </c>
      <c r="F91" s="386">
        <v>25</v>
      </c>
      <c r="G91" s="386">
        <v>17</v>
      </c>
      <c r="H91" s="389">
        <v>30</v>
      </c>
      <c r="I91" s="389" t="s">
        <v>965</v>
      </c>
      <c r="J91" s="390" t="s">
        <v>976</v>
      </c>
      <c r="K91" s="391">
        <f t="shared" si="66"/>
        <v>5</v>
      </c>
      <c r="L91" s="391">
        <v>100</v>
      </c>
      <c r="M91" s="390">
        <f t="shared" si="65"/>
        <v>2650</v>
      </c>
      <c r="N91" s="390">
        <v>550</v>
      </c>
      <c r="O91" s="392" t="s">
        <v>593</v>
      </c>
      <c r="P91" s="266">
        <v>44515</v>
      </c>
      <c r="Q91" s="1"/>
      <c r="R91" s="277" t="s">
        <v>597</v>
      </c>
      <c r="S91" s="1"/>
      <c r="T91" s="1"/>
      <c r="U91" s="1"/>
      <c r="V91" s="1"/>
      <c r="W91" s="1"/>
      <c r="X91" s="1"/>
      <c r="Y91" s="1"/>
      <c r="Z91" s="1"/>
      <c r="AA91"/>
      <c r="AB91"/>
      <c r="AC91"/>
      <c r="AD91"/>
      <c r="AE91"/>
      <c r="AF91" s="267"/>
      <c r="AG91" s="267"/>
      <c r="AH91" s="267"/>
      <c r="AI91" s="267"/>
      <c r="AJ91" s="267"/>
      <c r="AK91" s="267"/>
      <c r="AL91" s="267"/>
    </row>
    <row r="92" spans="1:38" s="503" customFormat="1" ht="12.75" customHeight="1">
      <c r="A92" s="386">
        <v>22</v>
      </c>
      <c r="B92" s="430">
        <v>44515</v>
      </c>
      <c r="C92" s="501"/>
      <c r="D92" s="449" t="s">
        <v>979</v>
      </c>
      <c r="E92" s="386" t="s">
        <v>595</v>
      </c>
      <c r="F92" s="386">
        <v>48</v>
      </c>
      <c r="G92" s="386">
        <v>17</v>
      </c>
      <c r="H92" s="389">
        <v>69</v>
      </c>
      <c r="I92" s="389" t="s">
        <v>980</v>
      </c>
      <c r="J92" s="390" t="s">
        <v>607</v>
      </c>
      <c r="K92" s="391">
        <f>H92-F92</f>
        <v>21</v>
      </c>
      <c r="L92" s="391">
        <v>100</v>
      </c>
      <c r="M92" s="390">
        <f t="shared" ref="M92" si="67">(K92*N92)-100</f>
        <v>950</v>
      </c>
      <c r="N92" s="390">
        <v>50</v>
      </c>
      <c r="O92" s="392" t="s">
        <v>593</v>
      </c>
      <c r="P92" s="266">
        <v>44515</v>
      </c>
      <c r="Q92" s="1"/>
      <c r="R92" s="277" t="s">
        <v>594</v>
      </c>
      <c r="S92" s="1"/>
      <c r="T92" s="1"/>
      <c r="U92" s="1"/>
      <c r="V92" s="1"/>
      <c r="W92" s="1"/>
      <c r="X92" s="1"/>
      <c r="Y92" s="1"/>
      <c r="Z92" s="1"/>
      <c r="AA92"/>
      <c r="AB92"/>
      <c r="AC92"/>
      <c r="AD92"/>
      <c r="AE92"/>
      <c r="AF92" s="267"/>
      <c r="AG92" s="267"/>
      <c r="AH92" s="267"/>
      <c r="AI92" s="267"/>
      <c r="AJ92" s="267"/>
      <c r="AK92" s="267"/>
      <c r="AL92" s="267"/>
    </row>
    <row r="93" spans="1:38" s="503" customFormat="1" ht="12.75" customHeight="1">
      <c r="A93" s="386">
        <v>23</v>
      </c>
      <c r="B93" s="430">
        <v>44515</v>
      </c>
      <c r="C93" s="501"/>
      <c r="D93" s="449" t="s">
        <v>979</v>
      </c>
      <c r="E93" s="386" t="s">
        <v>595</v>
      </c>
      <c r="F93" s="386">
        <v>53.5</v>
      </c>
      <c r="G93" s="386">
        <v>17</v>
      </c>
      <c r="H93" s="389">
        <v>74</v>
      </c>
      <c r="I93" s="389" t="s">
        <v>980</v>
      </c>
      <c r="J93" s="390" t="s">
        <v>981</v>
      </c>
      <c r="K93" s="391">
        <f>H93-F93</f>
        <v>20.5</v>
      </c>
      <c r="L93" s="391">
        <v>100</v>
      </c>
      <c r="M93" s="390">
        <f t="shared" ref="M93" si="68">(K93*N93)-100</f>
        <v>925</v>
      </c>
      <c r="N93" s="390">
        <v>50</v>
      </c>
      <c r="O93" s="392" t="s">
        <v>593</v>
      </c>
      <c r="P93" s="266">
        <v>44515</v>
      </c>
      <c r="Q93" s="1"/>
      <c r="R93" s="277" t="s">
        <v>594</v>
      </c>
      <c r="S93" s="1"/>
      <c r="T93" s="1"/>
      <c r="U93" s="1"/>
      <c r="V93" s="1"/>
      <c r="W93" s="1"/>
      <c r="X93" s="1"/>
      <c r="Y93" s="1"/>
      <c r="Z93" s="1"/>
      <c r="AA93"/>
      <c r="AB93"/>
      <c r="AC93"/>
      <c r="AD93"/>
      <c r="AE93"/>
      <c r="AF93" s="267"/>
      <c r="AG93" s="267"/>
      <c r="AH93" s="267"/>
      <c r="AI93" s="267"/>
      <c r="AJ93" s="267"/>
      <c r="AK93" s="267"/>
      <c r="AL93" s="267"/>
    </row>
    <row r="94" spans="1:38" s="503" customFormat="1" ht="12.75" customHeight="1">
      <c r="A94" s="274">
        <v>24</v>
      </c>
      <c r="B94" s="271">
        <v>44516</v>
      </c>
      <c r="C94" s="483"/>
      <c r="D94" s="484" t="s">
        <v>992</v>
      </c>
      <c r="E94" s="274" t="s">
        <v>595</v>
      </c>
      <c r="F94" s="274" t="s">
        <v>993</v>
      </c>
      <c r="G94" s="274">
        <v>32</v>
      </c>
      <c r="H94" s="282"/>
      <c r="I94" s="282" t="s">
        <v>994</v>
      </c>
      <c r="J94" s="511" t="s">
        <v>596</v>
      </c>
      <c r="K94" s="275"/>
      <c r="L94" s="275"/>
      <c r="M94" s="282"/>
      <c r="N94" s="282"/>
      <c r="O94" s="485"/>
      <c r="P94" s="502"/>
      <c r="Q94" s="1"/>
      <c r="R94" s="277" t="s">
        <v>597</v>
      </c>
      <c r="S94" s="1"/>
      <c r="T94" s="1"/>
      <c r="U94" s="1"/>
      <c r="V94" s="1"/>
      <c r="W94" s="1"/>
      <c r="X94" s="1"/>
      <c r="Y94" s="1"/>
      <c r="Z94" s="1"/>
      <c r="AA94"/>
      <c r="AB94"/>
      <c r="AC94"/>
      <c r="AD94"/>
      <c r="AE94"/>
      <c r="AF94" s="267"/>
      <c r="AG94" s="267"/>
      <c r="AH94" s="267"/>
      <c r="AI94" s="267"/>
      <c r="AJ94" s="267"/>
      <c r="AK94" s="267"/>
      <c r="AL94" s="267"/>
    </row>
    <row r="95" spans="1:38" s="503" customFormat="1" ht="12.75" customHeight="1">
      <c r="A95" s="274">
        <v>25</v>
      </c>
      <c r="B95" s="271">
        <v>44516</v>
      </c>
      <c r="C95" s="483"/>
      <c r="D95" s="484" t="s">
        <v>964</v>
      </c>
      <c r="E95" s="274" t="s">
        <v>595</v>
      </c>
      <c r="F95" s="274" t="s">
        <v>997</v>
      </c>
      <c r="G95" s="274">
        <v>8</v>
      </c>
      <c r="H95" s="282"/>
      <c r="I95" s="282" t="s">
        <v>998</v>
      </c>
      <c r="J95" s="511" t="s">
        <v>596</v>
      </c>
      <c r="K95" s="275"/>
      <c r="L95" s="275"/>
      <c r="M95" s="282"/>
      <c r="N95" s="282"/>
      <c r="O95" s="485"/>
      <c r="P95" s="502"/>
      <c r="Q95" s="1"/>
      <c r="R95" s="277" t="s">
        <v>597</v>
      </c>
      <c r="S95" s="1"/>
      <c r="T95" s="1"/>
      <c r="U95" s="1"/>
      <c r="V95" s="1"/>
      <c r="W95" s="1"/>
      <c r="X95" s="1"/>
      <c r="Y95" s="1"/>
      <c r="Z95" s="1"/>
      <c r="AA95"/>
      <c r="AB95"/>
      <c r="AC95"/>
      <c r="AD95"/>
      <c r="AE95"/>
      <c r="AF95" s="267"/>
      <c r="AG95" s="267"/>
      <c r="AH95" s="267"/>
      <c r="AI95" s="267"/>
      <c r="AJ95" s="267"/>
      <c r="AK95" s="267"/>
      <c r="AL95" s="267"/>
    </row>
    <row r="96" spans="1:38" s="503" customFormat="1" ht="12.75" customHeight="1">
      <c r="A96" s="386">
        <v>26</v>
      </c>
      <c r="B96" s="266">
        <v>44516</v>
      </c>
      <c r="C96" s="501"/>
      <c r="D96" s="449" t="s">
        <v>999</v>
      </c>
      <c r="E96" s="386" t="s">
        <v>595</v>
      </c>
      <c r="F96" s="386">
        <v>190</v>
      </c>
      <c r="G96" s="386">
        <v>130</v>
      </c>
      <c r="H96" s="389">
        <v>240</v>
      </c>
      <c r="I96" s="389" t="s">
        <v>1000</v>
      </c>
      <c r="J96" s="390" t="s">
        <v>901</v>
      </c>
      <c r="K96" s="391">
        <f>H96-F96</f>
        <v>50</v>
      </c>
      <c r="L96" s="391">
        <v>100</v>
      </c>
      <c r="M96" s="390">
        <f>(K96*N96)-100</f>
        <v>1150</v>
      </c>
      <c r="N96" s="390">
        <v>25</v>
      </c>
      <c r="O96" s="392" t="s">
        <v>593</v>
      </c>
      <c r="P96" s="266">
        <v>44516</v>
      </c>
      <c r="Q96" s="1"/>
      <c r="R96" s="277" t="s">
        <v>594</v>
      </c>
      <c r="S96" s="1"/>
      <c r="T96" s="1"/>
      <c r="U96" s="1"/>
      <c r="V96" s="1"/>
      <c r="W96" s="1"/>
      <c r="X96" s="1"/>
      <c r="Y96" s="1"/>
      <c r="Z96" s="1"/>
      <c r="AA96"/>
      <c r="AB96"/>
      <c r="AC96"/>
      <c r="AD96"/>
      <c r="AE96"/>
      <c r="AF96" s="267"/>
      <c r="AG96" s="267"/>
      <c r="AH96" s="267"/>
      <c r="AI96" s="267"/>
      <c r="AJ96" s="267"/>
      <c r="AK96" s="267"/>
      <c r="AL96" s="267"/>
    </row>
    <row r="97" spans="1:38" s="503" customFormat="1" ht="12.75" customHeight="1">
      <c r="A97" s="274"/>
      <c r="B97" s="271"/>
      <c r="C97" s="483"/>
      <c r="D97" s="484"/>
      <c r="E97" s="274"/>
      <c r="F97" s="274"/>
      <c r="G97" s="274"/>
      <c r="H97" s="282"/>
      <c r="I97" s="282"/>
      <c r="J97" s="484"/>
      <c r="K97" s="275"/>
      <c r="L97" s="275"/>
      <c r="M97" s="282"/>
      <c r="N97" s="282"/>
      <c r="O97" s="485"/>
      <c r="P97" s="502"/>
      <c r="Q97" s="1"/>
      <c r="R97" s="277"/>
      <c r="S97" s="1"/>
      <c r="T97" s="1"/>
      <c r="U97" s="1"/>
      <c r="V97" s="1"/>
      <c r="W97" s="1"/>
      <c r="X97" s="1"/>
      <c r="Y97" s="1"/>
      <c r="Z97" s="1"/>
      <c r="AA97"/>
      <c r="AB97"/>
      <c r="AC97"/>
      <c r="AD97"/>
      <c r="AE97"/>
      <c r="AF97" s="267"/>
      <c r="AG97" s="267"/>
      <c r="AH97" s="267"/>
      <c r="AI97" s="267"/>
      <c r="AJ97" s="267"/>
      <c r="AK97" s="267"/>
      <c r="AL97" s="267"/>
    </row>
    <row r="98" spans="1:38" s="268" customFormat="1" ht="12.75" customHeight="1">
      <c r="A98" s="290"/>
      <c r="B98" s="504"/>
      <c r="C98" s="505"/>
      <c r="D98" s="506"/>
      <c r="E98" s="290"/>
      <c r="F98" s="290"/>
      <c r="G98" s="290"/>
      <c r="H98" s="290"/>
      <c r="I98" s="293"/>
      <c r="J98" s="507"/>
      <c r="K98" s="508"/>
      <c r="L98" s="508"/>
      <c r="M98" s="507"/>
      <c r="N98" s="507"/>
      <c r="O98" s="509"/>
      <c r="P98" s="473"/>
      <c r="Q98" s="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67"/>
      <c r="AG98" s="267"/>
      <c r="AH98" s="267"/>
      <c r="AI98" s="267"/>
      <c r="AJ98" s="267"/>
      <c r="AK98" s="267"/>
      <c r="AL98" s="267"/>
    </row>
    <row r="99" spans="1:3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70"/>
      <c r="B100" s="175"/>
      <c r="C100" s="175"/>
      <c r="D100" s="176"/>
      <c r="E100" s="170"/>
      <c r="F100" s="177"/>
      <c r="G100" s="170"/>
      <c r="H100" s="170"/>
      <c r="I100" s="170"/>
      <c r="J100" s="175"/>
      <c r="K100" s="178"/>
      <c r="L100" s="170"/>
      <c r="M100" s="170"/>
      <c r="N100" s="170"/>
      <c r="O100" s="179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98" t="s">
        <v>618</v>
      </c>
      <c r="B101" s="180"/>
      <c r="C101" s="180"/>
      <c r="D101" s="181"/>
      <c r="E101" s="148"/>
      <c r="F101" s="6"/>
      <c r="G101" s="6"/>
      <c r="H101" s="149"/>
      <c r="I101" s="182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38.25" customHeight="1">
      <c r="A102" s="99" t="s">
        <v>16</v>
      </c>
      <c r="B102" s="100" t="s">
        <v>570</v>
      </c>
      <c r="C102" s="100"/>
      <c r="D102" s="101" t="s">
        <v>581</v>
      </c>
      <c r="E102" s="100" t="s">
        <v>582</v>
      </c>
      <c r="F102" s="100" t="s">
        <v>583</v>
      </c>
      <c r="G102" s="100" t="s">
        <v>584</v>
      </c>
      <c r="H102" s="100" t="s">
        <v>585</v>
      </c>
      <c r="I102" s="100" t="s">
        <v>586</v>
      </c>
      <c r="J102" s="99" t="s">
        <v>587</v>
      </c>
      <c r="K102" s="152" t="s">
        <v>605</v>
      </c>
      <c r="L102" s="153" t="s">
        <v>589</v>
      </c>
      <c r="M102" s="102" t="s">
        <v>590</v>
      </c>
      <c r="N102" s="100" t="s">
        <v>591</v>
      </c>
      <c r="O102" s="101" t="s">
        <v>592</v>
      </c>
      <c r="P102" s="100" t="s">
        <v>834</v>
      </c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4.25" customHeight="1">
      <c r="A103" s="306">
        <v>1</v>
      </c>
      <c r="B103" s="303">
        <v>44420</v>
      </c>
      <c r="C103" s="312"/>
      <c r="D103" s="304" t="s">
        <v>501</v>
      </c>
      <c r="E103" s="305" t="s">
        <v>595</v>
      </c>
      <c r="F103" s="306">
        <v>314</v>
      </c>
      <c r="G103" s="306">
        <v>284</v>
      </c>
      <c r="H103" s="305">
        <v>343.5</v>
      </c>
      <c r="I103" s="307" t="s">
        <v>826</v>
      </c>
      <c r="J103" s="308" t="s">
        <v>830</v>
      </c>
      <c r="K103" s="308">
        <f t="shared" ref="K103" si="69">H103-F103</f>
        <v>29.5</v>
      </c>
      <c r="L103" s="309">
        <f t="shared" ref="L103" si="70">(F103*-0.7)/100</f>
        <v>-2.198</v>
      </c>
      <c r="M103" s="310">
        <f t="shared" ref="M103" si="71">(K103+L103)/F103</f>
        <v>8.6949044585987262E-2</v>
      </c>
      <c r="N103" s="308" t="s">
        <v>593</v>
      </c>
      <c r="O103" s="311">
        <v>44455</v>
      </c>
      <c r="P103" s="308">
        <f>VLOOKUP(D103,'MidCap Intra'!B169:C662,2,0)</f>
        <v>319.25</v>
      </c>
      <c r="Q103" s="1"/>
      <c r="R103" s="1" t="s">
        <v>594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s="268" customFormat="1" ht="14.25" customHeight="1">
      <c r="A104" s="354">
        <v>2</v>
      </c>
      <c r="B104" s="355">
        <v>44488</v>
      </c>
      <c r="C104" s="356"/>
      <c r="D104" s="357" t="s">
        <v>138</v>
      </c>
      <c r="E104" s="358" t="s">
        <v>595</v>
      </c>
      <c r="F104" s="359" t="s">
        <v>851</v>
      </c>
      <c r="G104" s="359">
        <v>198</v>
      </c>
      <c r="H104" s="358"/>
      <c r="I104" s="360" t="s">
        <v>844</v>
      </c>
      <c r="J104" s="361" t="s">
        <v>596</v>
      </c>
      <c r="K104" s="361"/>
      <c r="L104" s="362"/>
      <c r="M104" s="363"/>
      <c r="N104" s="361"/>
      <c r="O104" s="364"/>
      <c r="P104" s="361"/>
      <c r="Q104" s="267"/>
      <c r="R104" s="1" t="s">
        <v>594</v>
      </c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</row>
    <row r="105" spans="1:38" s="268" customFormat="1" ht="14.25" customHeight="1">
      <c r="A105" s="354">
        <v>3</v>
      </c>
      <c r="B105" s="355">
        <v>44490</v>
      </c>
      <c r="C105" s="356"/>
      <c r="D105" s="357" t="s">
        <v>469</v>
      </c>
      <c r="E105" s="358" t="s">
        <v>595</v>
      </c>
      <c r="F105" s="359" t="s">
        <v>852</v>
      </c>
      <c r="G105" s="359">
        <v>3700</v>
      </c>
      <c r="H105" s="358"/>
      <c r="I105" s="360" t="s">
        <v>846</v>
      </c>
      <c r="J105" s="361" t="s">
        <v>596</v>
      </c>
      <c r="K105" s="361"/>
      <c r="L105" s="362"/>
      <c r="M105" s="363"/>
      <c r="N105" s="361"/>
      <c r="O105" s="364"/>
      <c r="P105" s="361"/>
      <c r="Q105" s="267"/>
      <c r="R105" s="1" t="s">
        <v>594</v>
      </c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</row>
    <row r="106" spans="1:38" ht="14.25" customHeight="1">
      <c r="A106" s="183"/>
      <c r="B106" s="154"/>
      <c r="C106" s="184"/>
      <c r="D106" s="109"/>
      <c r="E106" s="185"/>
      <c r="F106" s="185"/>
      <c r="G106" s="185"/>
      <c r="H106" s="185"/>
      <c r="I106" s="185"/>
      <c r="J106" s="185"/>
      <c r="K106" s="186"/>
      <c r="L106" s="187"/>
      <c r="M106" s="185"/>
      <c r="N106" s="188"/>
      <c r="O106" s="189"/>
      <c r="P106" s="189"/>
      <c r="R106" s="6"/>
      <c r="S106" s="44"/>
      <c r="T106" s="1"/>
      <c r="U106" s="1"/>
      <c r="V106" s="1"/>
      <c r="W106" s="1"/>
      <c r="X106" s="1"/>
      <c r="Y106" s="1"/>
      <c r="Z106" s="1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</row>
    <row r="107" spans="1:38" ht="12.75" customHeight="1">
      <c r="A107" s="132" t="s">
        <v>598</v>
      </c>
      <c r="B107" s="132"/>
      <c r="C107" s="132"/>
      <c r="D107" s="132"/>
      <c r="E107" s="44"/>
      <c r="F107" s="140" t="s">
        <v>600</v>
      </c>
      <c r="G107" s="59"/>
      <c r="H107" s="59"/>
      <c r="I107" s="59"/>
      <c r="J107" s="6"/>
      <c r="K107" s="162"/>
      <c r="L107" s="163"/>
      <c r="M107" s="6"/>
      <c r="N107" s="122"/>
      <c r="O107" s="190"/>
      <c r="P107" s="1"/>
      <c r="Q107" s="1"/>
      <c r="R107" s="6"/>
      <c r="S107" s="1"/>
      <c r="T107" s="1"/>
      <c r="U107" s="1"/>
      <c r="V107" s="1"/>
      <c r="W107" s="1"/>
      <c r="X107" s="1"/>
      <c r="Y107" s="1"/>
    </row>
    <row r="108" spans="1:38" ht="12.75" customHeight="1">
      <c r="A108" s="139" t="s">
        <v>599</v>
      </c>
      <c r="B108" s="132"/>
      <c r="C108" s="132"/>
      <c r="D108" s="132"/>
      <c r="E108" s="6"/>
      <c r="F108" s="140" t="s">
        <v>602</v>
      </c>
      <c r="G108" s="6"/>
      <c r="H108" s="6" t="s">
        <v>824</v>
      </c>
      <c r="I108" s="6"/>
      <c r="J108" s="1"/>
      <c r="K108" s="6"/>
      <c r="L108" s="6"/>
      <c r="M108" s="6"/>
      <c r="N108" s="1"/>
      <c r="O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39"/>
      <c r="B109" s="132"/>
      <c r="C109" s="132"/>
      <c r="D109" s="132"/>
      <c r="E109" s="6"/>
      <c r="F109" s="140"/>
      <c r="G109" s="6"/>
      <c r="H109" s="6"/>
      <c r="I109" s="6"/>
      <c r="J109" s="1"/>
      <c r="K109" s="6"/>
      <c r="L109" s="6"/>
      <c r="M109" s="6"/>
      <c r="N109" s="1"/>
      <c r="O109" s="1"/>
      <c r="Q109" s="1"/>
      <c r="R109" s="59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"/>
      <c r="B110" s="147" t="s">
        <v>619</v>
      </c>
      <c r="C110" s="147"/>
      <c r="D110" s="147"/>
      <c r="E110" s="147"/>
      <c r="F110" s="148"/>
      <c r="G110" s="6"/>
      <c r="H110" s="6"/>
      <c r="I110" s="149"/>
      <c r="J110" s="150"/>
      <c r="K110" s="151"/>
      <c r="L110" s="150"/>
      <c r="M110" s="6"/>
      <c r="N110" s="1"/>
      <c r="O110" s="1"/>
      <c r="Q110" s="1"/>
      <c r="R110" s="59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99" t="s">
        <v>16</v>
      </c>
      <c r="B111" s="100" t="s">
        <v>570</v>
      </c>
      <c r="C111" s="100"/>
      <c r="D111" s="101" t="s">
        <v>581</v>
      </c>
      <c r="E111" s="100" t="s">
        <v>582</v>
      </c>
      <c r="F111" s="100" t="s">
        <v>583</v>
      </c>
      <c r="G111" s="100" t="s">
        <v>604</v>
      </c>
      <c r="H111" s="100" t="s">
        <v>585</v>
      </c>
      <c r="I111" s="100" t="s">
        <v>586</v>
      </c>
      <c r="J111" s="191" t="s">
        <v>587</v>
      </c>
      <c r="K111" s="152" t="s">
        <v>605</v>
      </c>
      <c r="L111" s="166" t="s">
        <v>613</v>
      </c>
      <c r="M111" s="100" t="s">
        <v>614</v>
      </c>
      <c r="N111" s="153" t="s">
        <v>589</v>
      </c>
      <c r="O111" s="102" t="s">
        <v>590</v>
      </c>
      <c r="P111" s="100" t="s">
        <v>591</v>
      </c>
      <c r="Q111" s="101" t="s">
        <v>592</v>
      </c>
      <c r="R111" s="59"/>
      <c r="S111" s="1"/>
      <c r="T111" s="1"/>
      <c r="U111" s="1"/>
      <c r="V111" s="1"/>
      <c r="W111" s="1"/>
      <c r="X111" s="1"/>
      <c r="Y111" s="1"/>
      <c r="Z111" s="1"/>
    </row>
    <row r="112" spans="1:38" ht="14.25" customHeight="1">
      <c r="A112" s="113"/>
      <c r="B112" s="115"/>
      <c r="C112" s="192"/>
      <c r="D112" s="116"/>
      <c r="E112" s="117"/>
      <c r="F112" s="193"/>
      <c r="G112" s="113"/>
      <c r="H112" s="117"/>
      <c r="I112" s="118"/>
      <c r="J112" s="194"/>
      <c r="K112" s="194"/>
      <c r="L112" s="195"/>
      <c r="M112" s="107"/>
      <c r="N112" s="195"/>
      <c r="O112" s="196"/>
      <c r="P112" s="197"/>
      <c r="Q112" s="198"/>
      <c r="R112" s="160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38" ht="14.25" customHeight="1">
      <c r="A113" s="113"/>
      <c r="B113" s="115"/>
      <c r="C113" s="192"/>
      <c r="D113" s="116"/>
      <c r="E113" s="117"/>
      <c r="F113" s="193"/>
      <c r="G113" s="113"/>
      <c r="H113" s="117"/>
      <c r="I113" s="118"/>
      <c r="J113" s="194"/>
      <c r="K113" s="194"/>
      <c r="L113" s="195"/>
      <c r="M113" s="107"/>
      <c r="N113" s="195"/>
      <c r="O113" s="196"/>
      <c r="P113" s="197"/>
      <c r="Q113" s="198"/>
      <c r="R113" s="160"/>
      <c r="S113" s="126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38" ht="14.25" customHeight="1">
      <c r="A114" s="113"/>
      <c r="B114" s="115"/>
      <c r="C114" s="192"/>
      <c r="D114" s="116"/>
      <c r="E114" s="117"/>
      <c r="F114" s="193"/>
      <c r="G114" s="113"/>
      <c r="H114" s="117"/>
      <c r="I114" s="118"/>
      <c r="J114" s="194"/>
      <c r="K114" s="194"/>
      <c r="L114" s="195"/>
      <c r="M114" s="107"/>
      <c r="N114" s="195"/>
      <c r="O114" s="196"/>
      <c r="P114" s="197"/>
      <c r="Q114" s="198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13"/>
      <c r="B115" s="115"/>
      <c r="C115" s="192"/>
      <c r="D115" s="116"/>
      <c r="E115" s="117"/>
      <c r="F115" s="194"/>
      <c r="G115" s="113"/>
      <c r="H115" s="117"/>
      <c r="I115" s="118"/>
      <c r="J115" s="194"/>
      <c r="K115" s="194"/>
      <c r="L115" s="195"/>
      <c r="M115" s="107"/>
      <c r="N115" s="195"/>
      <c r="O115" s="196"/>
      <c r="P115" s="197"/>
      <c r="Q115" s="198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13"/>
      <c r="B116" s="115"/>
      <c r="C116" s="192"/>
      <c r="D116" s="116"/>
      <c r="E116" s="117"/>
      <c r="F116" s="194"/>
      <c r="G116" s="113"/>
      <c r="H116" s="117"/>
      <c r="I116" s="118"/>
      <c r="J116" s="194"/>
      <c r="K116" s="194"/>
      <c r="L116" s="195"/>
      <c r="M116" s="107"/>
      <c r="N116" s="195"/>
      <c r="O116" s="196"/>
      <c r="P116" s="197"/>
      <c r="Q116" s="198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13"/>
      <c r="B117" s="115"/>
      <c r="C117" s="192"/>
      <c r="D117" s="116"/>
      <c r="E117" s="117"/>
      <c r="F117" s="193"/>
      <c r="G117" s="113"/>
      <c r="H117" s="117"/>
      <c r="I117" s="118"/>
      <c r="J117" s="194"/>
      <c r="K117" s="194"/>
      <c r="L117" s="195"/>
      <c r="M117" s="107"/>
      <c r="N117" s="195"/>
      <c r="O117" s="196"/>
      <c r="P117" s="197"/>
      <c r="Q117" s="198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13"/>
      <c r="B118" s="115"/>
      <c r="C118" s="192"/>
      <c r="D118" s="116"/>
      <c r="E118" s="117"/>
      <c r="F118" s="193"/>
      <c r="G118" s="113"/>
      <c r="H118" s="117"/>
      <c r="I118" s="118"/>
      <c r="J118" s="194"/>
      <c r="K118" s="194"/>
      <c r="L118" s="194"/>
      <c r="M118" s="194"/>
      <c r="N118" s="195"/>
      <c r="O118" s="199"/>
      <c r="P118" s="197"/>
      <c r="Q118" s="198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13"/>
      <c r="B119" s="115"/>
      <c r="C119" s="192"/>
      <c r="D119" s="116"/>
      <c r="E119" s="117"/>
      <c r="F119" s="194"/>
      <c r="G119" s="113"/>
      <c r="H119" s="117"/>
      <c r="I119" s="118"/>
      <c r="J119" s="194"/>
      <c r="K119" s="194"/>
      <c r="L119" s="195"/>
      <c r="M119" s="107"/>
      <c r="N119" s="195"/>
      <c r="O119" s="196"/>
      <c r="P119" s="197"/>
      <c r="Q119" s="198"/>
      <c r="R119" s="160"/>
      <c r="S119" s="126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13"/>
      <c r="B120" s="115"/>
      <c r="C120" s="192"/>
      <c r="D120" s="116"/>
      <c r="E120" s="117"/>
      <c r="F120" s="193"/>
      <c r="G120" s="113"/>
      <c r="H120" s="117"/>
      <c r="I120" s="118"/>
      <c r="J120" s="200"/>
      <c r="K120" s="200"/>
      <c r="L120" s="200"/>
      <c r="M120" s="200"/>
      <c r="N120" s="201"/>
      <c r="O120" s="196"/>
      <c r="P120" s="119"/>
      <c r="Q120" s="198"/>
      <c r="R120" s="160"/>
      <c r="S120" s="126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139"/>
      <c r="B121" s="132"/>
      <c r="C121" s="132"/>
      <c r="D121" s="132"/>
      <c r="E121" s="6"/>
      <c r="F121" s="140"/>
      <c r="G121" s="6"/>
      <c r="H121" s="6"/>
      <c r="I121" s="6"/>
      <c r="J121" s="1"/>
      <c r="K121" s="6"/>
      <c r="L121" s="6"/>
      <c r="M121" s="6"/>
      <c r="N121" s="1"/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39"/>
      <c r="B122" s="132"/>
      <c r="C122" s="132"/>
      <c r="D122" s="132"/>
      <c r="E122" s="6"/>
      <c r="F122" s="140"/>
      <c r="G122" s="59"/>
      <c r="H122" s="44"/>
      <c r="I122" s="59"/>
      <c r="J122" s="6"/>
      <c r="K122" s="162"/>
      <c r="L122" s="163"/>
      <c r="M122" s="6"/>
      <c r="N122" s="122"/>
      <c r="O122" s="164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59"/>
      <c r="B123" s="121"/>
      <c r="C123" s="121"/>
      <c r="D123" s="44"/>
      <c r="E123" s="59"/>
      <c r="F123" s="59"/>
      <c r="G123" s="59"/>
      <c r="H123" s="44"/>
      <c r="I123" s="59"/>
      <c r="J123" s="6"/>
      <c r="K123" s="162"/>
      <c r="L123" s="163"/>
      <c r="M123" s="6"/>
      <c r="N123" s="122"/>
      <c r="O123" s="164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44"/>
      <c r="B124" s="202" t="s">
        <v>620</v>
      </c>
      <c r="C124" s="202"/>
      <c r="D124" s="202"/>
      <c r="E124" s="202"/>
      <c r="F124" s="6"/>
      <c r="G124" s="6"/>
      <c r="H124" s="150"/>
      <c r="I124" s="6"/>
      <c r="J124" s="150"/>
      <c r="K124" s="151"/>
      <c r="L124" s="6"/>
      <c r="M124" s="6"/>
      <c r="N124" s="1"/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9" t="s">
        <v>16</v>
      </c>
      <c r="B125" s="100" t="s">
        <v>570</v>
      </c>
      <c r="C125" s="100"/>
      <c r="D125" s="101" t="s">
        <v>581</v>
      </c>
      <c r="E125" s="100" t="s">
        <v>582</v>
      </c>
      <c r="F125" s="100" t="s">
        <v>583</v>
      </c>
      <c r="G125" s="100" t="s">
        <v>621</v>
      </c>
      <c r="H125" s="100" t="s">
        <v>622</v>
      </c>
      <c r="I125" s="100" t="s">
        <v>586</v>
      </c>
      <c r="J125" s="203" t="s">
        <v>587</v>
      </c>
      <c r="K125" s="100" t="s">
        <v>588</v>
      </c>
      <c r="L125" s="100" t="s">
        <v>623</v>
      </c>
      <c r="M125" s="100" t="s">
        <v>591</v>
      </c>
      <c r="N125" s="101" t="s">
        <v>592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204">
        <v>1</v>
      </c>
      <c r="B126" s="205">
        <v>41579</v>
      </c>
      <c r="C126" s="205"/>
      <c r="D126" s="206" t="s">
        <v>624</v>
      </c>
      <c r="E126" s="207" t="s">
        <v>625</v>
      </c>
      <c r="F126" s="208">
        <v>82</v>
      </c>
      <c r="G126" s="207" t="s">
        <v>626</v>
      </c>
      <c r="H126" s="207">
        <v>100</v>
      </c>
      <c r="I126" s="209">
        <v>100</v>
      </c>
      <c r="J126" s="210" t="s">
        <v>627</v>
      </c>
      <c r="K126" s="211">
        <f t="shared" ref="K126:K178" si="72">H126-F126</f>
        <v>18</v>
      </c>
      <c r="L126" s="212">
        <f t="shared" ref="L126:L178" si="73">K126/F126</f>
        <v>0.21951219512195122</v>
      </c>
      <c r="M126" s="207" t="s">
        <v>593</v>
      </c>
      <c r="N126" s="213">
        <v>42657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204">
        <v>2</v>
      </c>
      <c r="B127" s="205">
        <v>41794</v>
      </c>
      <c r="C127" s="205"/>
      <c r="D127" s="206" t="s">
        <v>628</v>
      </c>
      <c r="E127" s="207" t="s">
        <v>595</v>
      </c>
      <c r="F127" s="208">
        <v>257</v>
      </c>
      <c r="G127" s="207" t="s">
        <v>626</v>
      </c>
      <c r="H127" s="207">
        <v>300</v>
      </c>
      <c r="I127" s="209">
        <v>300</v>
      </c>
      <c r="J127" s="210" t="s">
        <v>627</v>
      </c>
      <c r="K127" s="211">
        <f t="shared" si="72"/>
        <v>43</v>
      </c>
      <c r="L127" s="212">
        <f t="shared" si="73"/>
        <v>0.16731517509727625</v>
      </c>
      <c r="M127" s="207" t="s">
        <v>593</v>
      </c>
      <c r="N127" s="213">
        <v>41822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204">
        <v>3</v>
      </c>
      <c r="B128" s="205">
        <v>41828</v>
      </c>
      <c r="C128" s="205"/>
      <c r="D128" s="206" t="s">
        <v>629</v>
      </c>
      <c r="E128" s="207" t="s">
        <v>595</v>
      </c>
      <c r="F128" s="208">
        <v>393</v>
      </c>
      <c r="G128" s="207" t="s">
        <v>626</v>
      </c>
      <c r="H128" s="207">
        <v>468</v>
      </c>
      <c r="I128" s="209">
        <v>468</v>
      </c>
      <c r="J128" s="210" t="s">
        <v>627</v>
      </c>
      <c r="K128" s="211">
        <f t="shared" si="72"/>
        <v>75</v>
      </c>
      <c r="L128" s="212">
        <f t="shared" si="73"/>
        <v>0.19083969465648856</v>
      </c>
      <c r="M128" s="207" t="s">
        <v>593</v>
      </c>
      <c r="N128" s="213">
        <v>41863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4">
        <v>4</v>
      </c>
      <c r="B129" s="205">
        <v>41857</v>
      </c>
      <c r="C129" s="205"/>
      <c r="D129" s="206" t="s">
        <v>630</v>
      </c>
      <c r="E129" s="207" t="s">
        <v>595</v>
      </c>
      <c r="F129" s="208">
        <v>205</v>
      </c>
      <c r="G129" s="207" t="s">
        <v>626</v>
      </c>
      <c r="H129" s="207">
        <v>275</v>
      </c>
      <c r="I129" s="209">
        <v>250</v>
      </c>
      <c r="J129" s="210" t="s">
        <v>627</v>
      </c>
      <c r="K129" s="211">
        <f t="shared" si="72"/>
        <v>70</v>
      </c>
      <c r="L129" s="212">
        <f t="shared" si="73"/>
        <v>0.34146341463414637</v>
      </c>
      <c r="M129" s="207" t="s">
        <v>593</v>
      </c>
      <c r="N129" s="213">
        <v>41962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4">
        <v>5</v>
      </c>
      <c r="B130" s="205">
        <v>41886</v>
      </c>
      <c r="C130" s="205"/>
      <c r="D130" s="206" t="s">
        <v>631</v>
      </c>
      <c r="E130" s="207" t="s">
        <v>595</v>
      </c>
      <c r="F130" s="208">
        <v>162</v>
      </c>
      <c r="G130" s="207" t="s">
        <v>626</v>
      </c>
      <c r="H130" s="207">
        <v>190</v>
      </c>
      <c r="I130" s="209">
        <v>190</v>
      </c>
      <c r="J130" s="210" t="s">
        <v>627</v>
      </c>
      <c r="K130" s="211">
        <f t="shared" si="72"/>
        <v>28</v>
      </c>
      <c r="L130" s="212">
        <f t="shared" si="73"/>
        <v>0.1728395061728395</v>
      </c>
      <c r="M130" s="207" t="s">
        <v>593</v>
      </c>
      <c r="N130" s="213">
        <v>42006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6</v>
      </c>
      <c r="B131" s="205">
        <v>41886</v>
      </c>
      <c r="C131" s="205"/>
      <c r="D131" s="206" t="s">
        <v>632</v>
      </c>
      <c r="E131" s="207" t="s">
        <v>595</v>
      </c>
      <c r="F131" s="208">
        <v>75</v>
      </c>
      <c r="G131" s="207" t="s">
        <v>626</v>
      </c>
      <c r="H131" s="207">
        <v>91.5</v>
      </c>
      <c r="I131" s="209" t="s">
        <v>633</v>
      </c>
      <c r="J131" s="210" t="s">
        <v>634</v>
      </c>
      <c r="K131" s="211">
        <f t="shared" si="72"/>
        <v>16.5</v>
      </c>
      <c r="L131" s="212">
        <f t="shared" si="73"/>
        <v>0.22</v>
      </c>
      <c r="M131" s="207" t="s">
        <v>593</v>
      </c>
      <c r="N131" s="213">
        <v>41954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4">
        <v>7</v>
      </c>
      <c r="B132" s="205">
        <v>41913</v>
      </c>
      <c r="C132" s="205"/>
      <c r="D132" s="206" t="s">
        <v>635</v>
      </c>
      <c r="E132" s="207" t="s">
        <v>595</v>
      </c>
      <c r="F132" s="208">
        <v>850</v>
      </c>
      <c r="G132" s="207" t="s">
        <v>626</v>
      </c>
      <c r="H132" s="207">
        <v>982.5</v>
      </c>
      <c r="I132" s="209">
        <v>1050</v>
      </c>
      <c r="J132" s="210" t="s">
        <v>636</v>
      </c>
      <c r="K132" s="211">
        <f t="shared" si="72"/>
        <v>132.5</v>
      </c>
      <c r="L132" s="212">
        <f t="shared" si="73"/>
        <v>0.15588235294117647</v>
      </c>
      <c r="M132" s="207" t="s">
        <v>593</v>
      </c>
      <c r="N132" s="213">
        <v>42039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8</v>
      </c>
      <c r="B133" s="205">
        <v>41913</v>
      </c>
      <c r="C133" s="205"/>
      <c r="D133" s="206" t="s">
        <v>637</v>
      </c>
      <c r="E133" s="207" t="s">
        <v>595</v>
      </c>
      <c r="F133" s="208">
        <v>475</v>
      </c>
      <c r="G133" s="207" t="s">
        <v>626</v>
      </c>
      <c r="H133" s="207">
        <v>515</v>
      </c>
      <c r="I133" s="209">
        <v>600</v>
      </c>
      <c r="J133" s="210" t="s">
        <v>638</v>
      </c>
      <c r="K133" s="211">
        <f t="shared" si="72"/>
        <v>40</v>
      </c>
      <c r="L133" s="212">
        <f t="shared" si="73"/>
        <v>8.4210526315789472E-2</v>
      </c>
      <c r="M133" s="207" t="s">
        <v>593</v>
      </c>
      <c r="N133" s="213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9</v>
      </c>
      <c r="B134" s="205">
        <v>41913</v>
      </c>
      <c r="C134" s="205"/>
      <c r="D134" s="206" t="s">
        <v>639</v>
      </c>
      <c r="E134" s="207" t="s">
        <v>595</v>
      </c>
      <c r="F134" s="208">
        <v>86</v>
      </c>
      <c r="G134" s="207" t="s">
        <v>626</v>
      </c>
      <c r="H134" s="207">
        <v>99</v>
      </c>
      <c r="I134" s="209">
        <v>140</v>
      </c>
      <c r="J134" s="210" t="s">
        <v>640</v>
      </c>
      <c r="K134" s="211">
        <f t="shared" si="72"/>
        <v>13</v>
      </c>
      <c r="L134" s="212">
        <f t="shared" si="73"/>
        <v>0.15116279069767441</v>
      </c>
      <c r="M134" s="207" t="s">
        <v>593</v>
      </c>
      <c r="N134" s="213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4">
        <v>10</v>
      </c>
      <c r="B135" s="205">
        <v>41926</v>
      </c>
      <c r="C135" s="205"/>
      <c r="D135" s="206" t="s">
        <v>641</v>
      </c>
      <c r="E135" s="207" t="s">
        <v>595</v>
      </c>
      <c r="F135" s="208">
        <v>496.6</v>
      </c>
      <c r="G135" s="207" t="s">
        <v>626</v>
      </c>
      <c r="H135" s="207">
        <v>621</v>
      </c>
      <c r="I135" s="209">
        <v>580</v>
      </c>
      <c r="J135" s="210" t="s">
        <v>627</v>
      </c>
      <c r="K135" s="211">
        <f t="shared" si="72"/>
        <v>124.39999999999998</v>
      </c>
      <c r="L135" s="212">
        <f t="shared" si="73"/>
        <v>0.25050342327829234</v>
      </c>
      <c r="M135" s="207" t="s">
        <v>593</v>
      </c>
      <c r="N135" s="213">
        <v>42605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11</v>
      </c>
      <c r="B136" s="205">
        <v>41926</v>
      </c>
      <c r="C136" s="205"/>
      <c r="D136" s="206" t="s">
        <v>642</v>
      </c>
      <c r="E136" s="207" t="s">
        <v>595</v>
      </c>
      <c r="F136" s="208">
        <v>2481.9</v>
      </c>
      <c r="G136" s="207" t="s">
        <v>626</v>
      </c>
      <c r="H136" s="207">
        <v>2840</v>
      </c>
      <c r="I136" s="209">
        <v>2870</v>
      </c>
      <c r="J136" s="210" t="s">
        <v>643</v>
      </c>
      <c r="K136" s="211">
        <f t="shared" si="72"/>
        <v>358.09999999999991</v>
      </c>
      <c r="L136" s="212">
        <f t="shared" si="73"/>
        <v>0.14428462065353154</v>
      </c>
      <c r="M136" s="207" t="s">
        <v>593</v>
      </c>
      <c r="N136" s="213">
        <v>42017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4">
        <v>12</v>
      </c>
      <c r="B137" s="205">
        <v>41928</v>
      </c>
      <c r="C137" s="205"/>
      <c r="D137" s="206" t="s">
        <v>644</v>
      </c>
      <c r="E137" s="207" t="s">
        <v>595</v>
      </c>
      <c r="F137" s="208">
        <v>84.5</v>
      </c>
      <c r="G137" s="207" t="s">
        <v>626</v>
      </c>
      <c r="H137" s="207">
        <v>93</v>
      </c>
      <c r="I137" s="209">
        <v>110</v>
      </c>
      <c r="J137" s="210" t="s">
        <v>645</v>
      </c>
      <c r="K137" s="211">
        <f t="shared" si="72"/>
        <v>8.5</v>
      </c>
      <c r="L137" s="212">
        <f t="shared" si="73"/>
        <v>0.10059171597633136</v>
      </c>
      <c r="M137" s="207" t="s">
        <v>593</v>
      </c>
      <c r="N137" s="213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13</v>
      </c>
      <c r="B138" s="205">
        <v>41928</v>
      </c>
      <c r="C138" s="205"/>
      <c r="D138" s="206" t="s">
        <v>646</v>
      </c>
      <c r="E138" s="207" t="s">
        <v>595</v>
      </c>
      <c r="F138" s="208">
        <v>401</v>
      </c>
      <c r="G138" s="207" t="s">
        <v>626</v>
      </c>
      <c r="H138" s="207">
        <v>428</v>
      </c>
      <c r="I138" s="209">
        <v>450</v>
      </c>
      <c r="J138" s="210" t="s">
        <v>647</v>
      </c>
      <c r="K138" s="211">
        <f t="shared" si="72"/>
        <v>27</v>
      </c>
      <c r="L138" s="212">
        <f t="shared" si="73"/>
        <v>6.7331670822942641E-2</v>
      </c>
      <c r="M138" s="207" t="s">
        <v>593</v>
      </c>
      <c r="N138" s="213">
        <v>42020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4">
        <v>14</v>
      </c>
      <c r="B139" s="205">
        <v>41928</v>
      </c>
      <c r="C139" s="205"/>
      <c r="D139" s="206" t="s">
        <v>648</v>
      </c>
      <c r="E139" s="207" t="s">
        <v>595</v>
      </c>
      <c r="F139" s="208">
        <v>101</v>
      </c>
      <c r="G139" s="207" t="s">
        <v>626</v>
      </c>
      <c r="H139" s="207">
        <v>112</v>
      </c>
      <c r="I139" s="209">
        <v>120</v>
      </c>
      <c r="J139" s="210" t="s">
        <v>649</v>
      </c>
      <c r="K139" s="211">
        <f t="shared" si="72"/>
        <v>11</v>
      </c>
      <c r="L139" s="212">
        <f t="shared" si="73"/>
        <v>0.10891089108910891</v>
      </c>
      <c r="M139" s="207" t="s">
        <v>593</v>
      </c>
      <c r="N139" s="213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4">
        <v>15</v>
      </c>
      <c r="B140" s="205">
        <v>41954</v>
      </c>
      <c r="C140" s="205"/>
      <c r="D140" s="206" t="s">
        <v>650</v>
      </c>
      <c r="E140" s="207" t="s">
        <v>595</v>
      </c>
      <c r="F140" s="208">
        <v>59</v>
      </c>
      <c r="G140" s="207" t="s">
        <v>626</v>
      </c>
      <c r="H140" s="207">
        <v>76</v>
      </c>
      <c r="I140" s="209">
        <v>76</v>
      </c>
      <c r="J140" s="210" t="s">
        <v>627</v>
      </c>
      <c r="K140" s="211">
        <f t="shared" si="72"/>
        <v>17</v>
      </c>
      <c r="L140" s="212">
        <f t="shared" si="73"/>
        <v>0.28813559322033899</v>
      </c>
      <c r="M140" s="207" t="s">
        <v>593</v>
      </c>
      <c r="N140" s="213">
        <v>43032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4">
        <v>16</v>
      </c>
      <c r="B141" s="205">
        <v>41954</v>
      </c>
      <c r="C141" s="205"/>
      <c r="D141" s="206" t="s">
        <v>639</v>
      </c>
      <c r="E141" s="207" t="s">
        <v>595</v>
      </c>
      <c r="F141" s="208">
        <v>99</v>
      </c>
      <c r="G141" s="207" t="s">
        <v>626</v>
      </c>
      <c r="H141" s="207">
        <v>120</v>
      </c>
      <c r="I141" s="209">
        <v>120</v>
      </c>
      <c r="J141" s="210" t="s">
        <v>607</v>
      </c>
      <c r="K141" s="211">
        <f t="shared" si="72"/>
        <v>21</v>
      </c>
      <c r="L141" s="212">
        <f t="shared" si="73"/>
        <v>0.21212121212121213</v>
      </c>
      <c r="M141" s="207" t="s">
        <v>593</v>
      </c>
      <c r="N141" s="213">
        <v>41960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17</v>
      </c>
      <c r="B142" s="205">
        <v>41956</v>
      </c>
      <c r="C142" s="205"/>
      <c r="D142" s="206" t="s">
        <v>651</v>
      </c>
      <c r="E142" s="207" t="s">
        <v>595</v>
      </c>
      <c r="F142" s="208">
        <v>22</v>
      </c>
      <c r="G142" s="207" t="s">
        <v>626</v>
      </c>
      <c r="H142" s="207">
        <v>33.549999999999997</v>
      </c>
      <c r="I142" s="209">
        <v>32</v>
      </c>
      <c r="J142" s="210" t="s">
        <v>652</v>
      </c>
      <c r="K142" s="211">
        <f t="shared" si="72"/>
        <v>11.549999999999997</v>
      </c>
      <c r="L142" s="212">
        <f t="shared" si="73"/>
        <v>0.52499999999999991</v>
      </c>
      <c r="M142" s="207" t="s">
        <v>593</v>
      </c>
      <c r="N142" s="213">
        <v>42188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18</v>
      </c>
      <c r="B143" s="205">
        <v>41976</v>
      </c>
      <c r="C143" s="205"/>
      <c r="D143" s="206" t="s">
        <v>653</v>
      </c>
      <c r="E143" s="207" t="s">
        <v>595</v>
      </c>
      <c r="F143" s="208">
        <v>440</v>
      </c>
      <c r="G143" s="207" t="s">
        <v>626</v>
      </c>
      <c r="H143" s="207">
        <v>520</v>
      </c>
      <c r="I143" s="209">
        <v>520</v>
      </c>
      <c r="J143" s="210" t="s">
        <v>654</v>
      </c>
      <c r="K143" s="211">
        <f t="shared" si="72"/>
        <v>80</v>
      </c>
      <c r="L143" s="212">
        <f t="shared" si="73"/>
        <v>0.18181818181818182</v>
      </c>
      <c r="M143" s="207" t="s">
        <v>593</v>
      </c>
      <c r="N143" s="213">
        <v>42208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4">
        <v>19</v>
      </c>
      <c r="B144" s="205">
        <v>41976</v>
      </c>
      <c r="C144" s="205"/>
      <c r="D144" s="206" t="s">
        <v>655</v>
      </c>
      <c r="E144" s="207" t="s">
        <v>595</v>
      </c>
      <c r="F144" s="208">
        <v>360</v>
      </c>
      <c r="G144" s="207" t="s">
        <v>626</v>
      </c>
      <c r="H144" s="207">
        <v>427</v>
      </c>
      <c r="I144" s="209">
        <v>425</v>
      </c>
      <c r="J144" s="210" t="s">
        <v>656</v>
      </c>
      <c r="K144" s="211">
        <f t="shared" si="72"/>
        <v>67</v>
      </c>
      <c r="L144" s="212">
        <f t="shared" si="73"/>
        <v>0.18611111111111112</v>
      </c>
      <c r="M144" s="207" t="s">
        <v>593</v>
      </c>
      <c r="N144" s="213">
        <v>42058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20</v>
      </c>
      <c r="B145" s="205">
        <v>42012</v>
      </c>
      <c r="C145" s="205"/>
      <c r="D145" s="206" t="s">
        <v>657</v>
      </c>
      <c r="E145" s="207" t="s">
        <v>595</v>
      </c>
      <c r="F145" s="208">
        <v>360</v>
      </c>
      <c r="G145" s="207" t="s">
        <v>626</v>
      </c>
      <c r="H145" s="207">
        <v>455</v>
      </c>
      <c r="I145" s="209">
        <v>420</v>
      </c>
      <c r="J145" s="210" t="s">
        <v>658</v>
      </c>
      <c r="K145" s="211">
        <f t="shared" si="72"/>
        <v>95</v>
      </c>
      <c r="L145" s="212">
        <f t="shared" si="73"/>
        <v>0.2638888888888889</v>
      </c>
      <c r="M145" s="207" t="s">
        <v>593</v>
      </c>
      <c r="N145" s="213">
        <v>42024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21</v>
      </c>
      <c r="B146" s="205">
        <v>42012</v>
      </c>
      <c r="C146" s="205"/>
      <c r="D146" s="206" t="s">
        <v>659</v>
      </c>
      <c r="E146" s="207" t="s">
        <v>595</v>
      </c>
      <c r="F146" s="208">
        <v>130</v>
      </c>
      <c r="G146" s="207"/>
      <c r="H146" s="207">
        <v>175.5</v>
      </c>
      <c r="I146" s="209">
        <v>165</v>
      </c>
      <c r="J146" s="210" t="s">
        <v>660</v>
      </c>
      <c r="K146" s="211">
        <f t="shared" si="72"/>
        <v>45.5</v>
      </c>
      <c r="L146" s="212">
        <f t="shared" si="73"/>
        <v>0.35</v>
      </c>
      <c r="M146" s="207" t="s">
        <v>593</v>
      </c>
      <c r="N146" s="213">
        <v>43088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22</v>
      </c>
      <c r="B147" s="205">
        <v>42040</v>
      </c>
      <c r="C147" s="205"/>
      <c r="D147" s="206" t="s">
        <v>384</v>
      </c>
      <c r="E147" s="207" t="s">
        <v>625</v>
      </c>
      <c r="F147" s="208">
        <v>98</v>
      </c>
      <c r="G147" s="207"/>
      <c r="H147" s="207">
        <v>120</v>
      </c>
      <c r="I147" s="209">
        <v>120</v>
      </c>
      <c r="J147" s="210" t="s">
        <v>627</v>
      </c>
      <c r="K147" s="211">
        <f t="shared" si="72"/>
        <v>22</v>
      </c>
      <c r="L147" s="212">
        <f t="shared" si="73"/>
        <v>0.22448979591836735</v>
      </c>
      <c r="M147" s="207" t="s">
        <v>593</v>
      </c>
      <c r="N147" s="213">
        <v>42753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23</v>
      </c>
      <c r="B148" s="205">
        <v>42040</v>
      </c>
      <c r="C148" s="205"/>
      <c r="D148" s="206" t="s">
        <v>661</v>
      </c>
      <c r="E148" s="207" t="s">
        <v>625</v>
      </c>
      <c r="F148" s="208">
        <v>196</v>
      </c>
      <c r="G148" s="207"/>
      <c r="H148" s="207">
        <v>262</v>
      </c>
      <c r="I148" s="209">
        <v>255</v>
      </c>
      <c r="J148" s="210" t="s">
        <v>627</v>
      </c>
      <c r="K148" s="211">
        <f t="shared" si="72"/>
        <v>66</v>
      </c>
      <c r="L148" s="212">
        <f t="shared" si="73"/>
        <v>0.33673469387755101</v>
      </c>
      <c r="M148" s="207" t="s">
        <v>593</v>
      </c>
      <c r="N148" s="213">
        <v>42599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4">
        <v>24</v>
      </c>
      <c r="B149" s="215">
        <v>42067</v>
      </c>
      <c r="C149" s="215"/>
      <c r="D149" s="216" t="s">
        <v>383</v>
      </c>
      <c r="E149" s="217" t="s">
        <v>625</v>
      </c>
      <c r="F149" s="218">
        <v>235</v>
      </c>
      <c r="G149" s="218"/>
      <c r="H149" s="219">
        <v>77</v>
      </c>
      <c r="I149" s="219" t="s">
        <v>662</v>
      </c>
      <c r="J149" s="220" t="s">
        <v>663</v>
      </c>
      <c r="K149" s="221">
        <f t="shared" si="72"/>
        <v>-158</v>
      </c>
      <c r="L149" s="222">
        <f t="shared" si="73"/>
        <v>-0.67234042553191486</v>
      </c>
      <c r="M149" s="218" t="s">
        <v>606</v>
      </c>
      <c r="N149" s="215">
        <v>43522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25</v>
      </c>
      <c r="B150" s="205">
        <v>42067</v>
      </c>
      <c r="C150" s="205"/>
      <c r="D150" s="206" t="s">
        <v>664</v>
      </c>
      <c r="E150" s="207" t="s">
        <v>625</v>
      </c>
      <c r="F150" s="208">
        <v>185</v>
      </c>
      <c r="G150" s="207"/>
      <c r="H150" s="207">
        <v>224</v>
      </c>
      <c r="I150" s="209" t="s">
        <v>665</v>
      </c>
      <c r="J150" s="210" t="s">
        <v>627</v>
      </c>
      <c r="K150" s="211">
        <f t="shared" si="72"/>
        <v>39</v>
      </c>
      <c r="L150" s="212">
        <f t="shared" si="73"/>
        <v>0.21081081081081082</v>
      </c>
      <c r="M150" s="207" t="s">
        <v>593</v>
      </c>
      <c r="N150" s="213">
        <v>42647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4">
        <v>26</v>
      </c>
      <c r="B151" s="215">
        <v>42090</v>
      </c>
      <c r="C151" s="215"/>
      <c r="D151" s="223" t="s">
        <v>666</v>
      </c>
      <c r="E151" s="218" t="s">
        <v>625</v>
      </c>
      <c r="F151" s="218">
        <v>49.5</v>
      </c>
      <c r="G151" s="219"/>
      <c r="H151" s="219">
        <v>15.85</v>
      </c>
      <c r="I151" s="219">
        <v>67</v>
      </c>
      <c r="J151" s="220" t="s">
        <v>667</v>
      </c>
      <c r="K151" s="219">
        <f t="shared" si="72"/>
        <v>-33.65</v>
      </c>
      <c r="L151" s="224">
        <f t="shared" si="73"/>
        <v>-0.67979797979797973</v>
      </c>
      <c r="M151" s="218" t="s">
        <v>606</v>
      </c>
      <c r="N151" s="225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27</v>
      </c>
      <c r="B152" s="205">
        <v>42093</v>
      </c>
      <c r="C152" s="205"/>
      <c r="D152" s="206" t="s">
        <v>668</v>
      </c>
      <c r="E152" s="207" t="s">
        <v>625</v>
      </c>
      <c r="F152" s="208">
        <v>183.5</v>
      </c>
      <c r="G152" s="207"/>
      <c r="H152" s="207">
        <v>219</v>
      </c>
      <c r="I152" s="209">
        <v>218</v>
      </c>
      <c r="J152" s="210" t="s">
        <v>669</v>
      </c>
      <c r="K152" s="211">
        <f t="shared" si="72"/>
        <v>35.5</v>
      </c>
      <c r="L152" s="212">
        <f t="shared" si="73"/>
        <v>0.19346049046321526</v>
      </c>
      <c r="M152" s="207" t="s">
        <v>593</v>
      </c>
      <c r="N152" s="213">
        <v>42103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28</v>
      </c>
      <c r="B153" s="205">
        <v>42114</v>
      </c>
      <c r="C153" s="205"/>
      <c r="D153" s="206" t="s">
        <v>670</v>
      </c>
      <c r="E153" s="207" t="s">
        <v>625</v>
      </c>
      <c r="F153" s="208">
        <f>(227+237)/2</f>
        <v>232</v>
      </c>
      <c r="G153" s="207"/>
      <c r="H153" s="207">
        <v>298</v>
      </c>
      <c r="I153" s="209">
        <v>298</v>
      </c>
      <c r="J153" s="210" t="s">
        <v>627</v>
      </c>
      <c r="K153" s="211">
        <f t="shared" si="72"/>
        <v>66</v>
      </c>
      <c r="L153" s="212">
        <f t="shared" si="73"/>
        <v>0.28448275862068967</v>
      </c>
      <c r="M153" s="207" t="s">
        <v>593</v>
      </c>
      <c r="N153" s="213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29</v>
      </c>
      <c r="B154" s="205">
        <v>42128</v>
      </c>
      <c r="C154" s="205"/>
      <c r="D154" s="206" t="s">
        <v>671</v>
      </c>
      <c r="E154" s="207" t="s">
        <v>595</v>
      </c>
      <c r="F154" s="208">
        <v>385</v>
      </c>
      <c r="G154" s="207"/>
      <c r="H154" s="207">
        <f>212.5+331</f>
        <v>543.5</v>
      </c>
      <c r="I154" s="209">
        <v>510</v>
      </c>
      <c r="J154" s="210" t="s">
        <v>672</v>
      </c>
      <c r="K154" s="211">
        <f t="shared" si="72"/>
        <v>158.5</v>
      </c>
      <c r="L154" s="212">
        <f t="shared" si="73"/>
        <v>0.41168831168831171</v>
      </c>
      <c r="M154" s="207" t="s">
        <v>593</v>
      </c>
      <c r="N154" s="213">
        <v>42235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30</v>
      </c>
      <c r="B155" s="205">
        <v>42128</v>
      </c>
      <c r="C155" s="205"/>
      <c r="D155" s="206" t="s">
        <v>673</v>
      </c>
      <c r="E155" s="207" t="s">
        <v>595</v>
      </c>
      <c r="F155" s="208">
        <v>115.5</v>
      </c>
      <c r="G155" s="207"/>
      <c r="H155" s="207">
        <v>146</v>
      </c>
      <c r="I155" s="209">
        <v>142</v>
      </c>
      <c r="J155" s="210" t="s">
        <v>674</v>
      </c>
      <c r="K155" s="211">
        <f t="shared" si="72"/>
        <v>30.5</v>
      </c>
      <c r="L155" s="212">
        <f t="shared" si="73"/>
        <v>0.26406926406926406</v>
      </c>
      <c r="M155" s="207" t="s">
        <v>593</v>
      </c>
      <c r="N155" s="213">
        <v>42202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31</v>
      </c>
      <c r="B156" s="205">
        <v>42151</v>
      </c>
      <c r="C156" s="205"/>
      <c r="D156" s="206" t="s">
        <v>675</v>
      </c>
      <c r="E156" s="207" t="s">
        <v>595</v>
      </c>
      <c r="F156" s="208">
        <v>237.5</v>
      </c>
      <c r="G156" s="207"/>
      <c r="H156" s="207">
        <v>279.5</v>
      </c>
      <c r="I156" s="209">
        <v>278</v>
      </c>
      <c r="J156" s="210" t="s">
        <v>627</v>
      </c>
      <c r="K156" s="211">
        <f t="shared" si="72"/>
        <v>42</v>
      </c>
      <c r="L156" s="212">
        <f t="shared" si="73"/>
        <v>0.17684210526315788</v>
      </c>
      <c r="M156" s="207" t="s">
        <v>593</v>
      </c>
      <c r="N156" s="213">
        <v>42222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4">
        <v>32</v>
      </c>
      <c r="B157" s="205">
        <v>42174</v>
      </c>
      <c r="C157" s="205"/>
      <c r="D157" s="206" t="s">
        <v>646</v>
      </c>
      <c r="E157" s="207" t="s">
        <v>625</v>
      </c>
      <c r="F157" s="208">
        <v>340</v>
      </c>
      <c r="G157" s="207"/>
      <c r="H157" s="207">
        <v>448</v>
      </c>
      <c r="I157" s="209">
        <v>448</v>
      </c>
      <c r="J157" s="210" t="s">
        <v>627</v>
      </c>
      <c r="K157" s="211">
        <f t="shared" si="72"/>
        <v>108</v>
      </c>
      <c r="L157" s="212">
        <f t="shared" si="73"/>
        <v>0.31764705882352939</v>
      </c>
      <c r="M157" s="207" t="s">
        <v>593</v>
      </c>
      <c r="N157" s="213">
        <v>43018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33</v>
      </c>
      <c r="B158" s="205">
        <v>42191</v>
      </c>
      <c r="C158" s="205"/>
      <c r="D158" s="206" t="s">
        <v>676</v>
      </c>
      <c r="E158" s="207" t="s">
        <v>625</v>
      </c>
      <c r="F158" s="208">
        <v>390</v>
      </c>
      <c r="G158" s="207"/>
      <c r="H158" s="207">
        <v>460</v>
      </c>
      <c r="I158" s="209">
        <v>460</v>
      </c>
      <c r="J158" s="210" t="s">
        <v>627</v>
      </c>
      <c r="K158" s="211">
        <f t="shared" si="72"/>
        <v>70</v>
      </c>
      <c r="L158" s="212">
        <f t="shared" si="73"/>
        <v>0.17948717948717949</v>
      </c>
      <c r="M158" s="207" t="s">
        <v>593</v>
      </c>
      <c r="N158" s="213">
        <v>42478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4">
        <v>34</v>
      </c>
      <c r="B159" s="215">
        <v>42195</v>
      </c>
      <c r="C159" s="215"/>
      <c r="D159" s="216" t="s">
        <v>677</v>
      </c>
      <c r="E159" s="217" t="s">
        <v>625</v>
      </c>
      <c r="F159" s="218">
        <v>122.5</v>
      </c>
      <c r="G159" s="218"/>
      <c r="H159" s="219">
        <v>61</v>
      </c>
      <c r="I159" s="219">
        <v>172</v>
      </c>
      <c r="J159" s="220" t="s">
        <v>678</v>
      </c>
      <c r="K159" s="221">
        <f t="shared" si="72"/>
        <v>-61.5</v>
      </c>
      <c r="L159" s="222">
        <f t="shared" si="73"/>
        <v>-0.50204081632653064</v>
      </c>
      <c r="M159" s="218" t="s">
        <v>606</v>
      </c>
      <c r="N159" s="215">
        <v>43333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35</v>
      </c>
      <c r="B160" s="205">
        <v>42219</v>
      </c>
      <c r="C160" s="205"/>
      <c r="D160" s="206" t="s">
        <v>679</v>
      </c>
      <c r="E160" s="207" t="s">
        <v>625</v>
      </c>
      <c r="F160" s="208">
        <v>297.5</v>
      </c>
      <c r="G160" s="207"/>
      <c r="H160" s="207">
        <v>350</v>
      </c>
      <c r="I160" s="209">
        <v>360</v>
      </c>
      <c r="J160" s="210" t="s">
        <v>680</v>
      </c>
      <c r="K160" s="211">
        <f t="shared" si="72"/>
        <v>52.5</v>
      </c>
      <c r="L160" s="212">
        <f t="shared" si="73"/>
        <v>0.17647058823529413</v>
      </c>
      <c r="M160" s="207" t="s">
        <v>593</v>
      </c>
      <c r="N160" s="213">
        <v>42232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36</v>
      </c>
      <c r="B161" s="205">
        <v>42219</v>
      </c>
      <c r="C161" s="205"/>
      <c r="D161" s="206" t="s">
        <v>681</v>
      </c>
      <c r="E161" s="207" t="s">
        <v>625</v>
      </c>
      <c r="F161" s="208">
        <v>115.5</v>
      </c>
      <c r="G161" s="207"/>
      <c r="H161" s="207">
        <v>149</v>
      </c>
      <c r="I161" s="209">
        <v>140</v>
      </c>
      <c r="J161" s="210" t="s">
        <v>682</v>
      </c>
      <c r="K161" s="211">
        <f t="shared" si="72"/>
        <v>33.5</v>
      </c>
      <c r="L161" s="212">
        <f t="shared" si="73"/>
        <v>0.29004329004329005</v>
      </c>
      <c r="M161" s="207" t="s">
        <v>593</v>
      </c>
      <c r="N161" s="213">
        <v>42740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37</v>
      </c>
      <c r="B162" s="205">
        <v>42251</v>
      </c>
      <c r="C162" s="205"/>
      <c r="D162" s="206" t="s">
        <v>675</v>
      </c>
      <c r="E162" s="207" t="s">
        <v>625</v>
      </c>
      <c r="F162" s="208">
        <v>226</v>
      </c>
      <c r="G162" s="207"/>
      <c r="H162" s="207">
        <v>292</v>
      </c>
      <c r="I162" s="209">
        <v>292</v>
      </c>
      <c r="J162" s="210" t="s">
        <v>683</v>
      </c>
      <c r="K162" s="211">
        <f t="shared" si="72"/>
        <v>66</v>
      </c>
      <c r="L162" s="212">
        <f t="shared" si="73"/>
        <v>0.29203539823008851</v>
      </c>
      <c r="M162" s="207" t="s">
        <v>593</v>
      </c>
      <c r="N162" s="213">
        <v>42286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38</v>
      </c>
      <c r="B163" s="205">
        <v>42254</v>
      </c>
      <c r="C163" s="205"/>
      <c r="D163" s="206" t="s">
        <v>670</v>
      </c>
      <c r="E163" s="207" t="s">
        <v>625</v>
      </c>
      <c r="F163" s="208">
        <v>232.5</v>
      </c>
      <c r="G163" s="207"/>
      <c r="H163" s="207">
        <v>312.5</v>
      </c>
      <c r="I163" s="209">
        <v>310</v>
      </c>
      <c r="J163" s="210" t="s">
        <v>627</v>
      </c>
      <c r="K163" s="211">
        <f t="shared" si="72"/>
        <v>80</v>
      </c>
      <c r="L163" s="212">
        <f t="shared" si="73"/>
        <v>0.34408602150537637</v>
      </c>
      <c r="M163" s="207" t="s">
        <v>593</v>
      </c>
      <c r="N163" s="213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39</v>
      </c>
      <c r="B164" s="205">
        <v>42268</v>
      </c>
      <c r="C164" s="205"/>
      <c r="D164" s="206" t="s">
        <v>684</v>
      </c>
      <c r="E164" s="207" t="s">
        <v>625</v>
      </c>
      <c r="F164" s="208">
        <v>196.5</v>
      </c>
      <c r="G164" s="207"/>
      <c r="H164" s="207">
        <v>238</v>
      </c>
      <c r="I164" s="209">
        <v>238</v>
      </c>
      <c r="J164" s="210" t="s">
        <v>683</v>
      </c>
      <c r="K164" s="211">
        <f t="shared" si="72"/>
        <v>41.5</v>
      </c>
      <c r="L164" s="212">
        <f t="shared" si="73"/>
        <v>0.21119592875318066</v>
      </c>
      <c r="M164" s="207" t="s">
        <v>593</v>
      </c>
      <c r="N164" s="213">
        <v>42291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40</v>
      </c>
      <c r="B165" s="205">
        <v>42271</v>
      </c>
      <c r="C165" s="205"/>
      <c r="D165" s="206" t="s">
        <v>624</v>
      </c>
      <c r="E165" s="207" t="s">
        <v>625</v>
      </c>
      <c r="F165" s="208">
        <v>65</v>
      </c>
      <c r="G165" s="207"/>
      <c r="H165" s="207">
        <v>82</v>
      </c>
      <c r="I165" s="209">
        <v>82</v>
      </c>
      <c r="J165" s="210" t="s">
        <v>683</v>
      </c>
      <c r="K165" s="211">
        <f t="shared" si="72"/>
        <v>17</v>
      </c>
      <c r="L165" s="212">
        <f t="shared" si="73"/>
        <v>0.26153846153846155</v>
      </c>
      <c r="M165" s="207" t="s">
        <v>593</v>
      </c>
      <c r="N165" s="213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41</v>
      </c>
      <c r="B166" s="205">
        <v>42291</v>
      </c>
      <c r="C166" s="205"/>
      <c r="D166" s="206" t="s">
        <v>685</v>
      </c>
      <c r="E166" s="207" t="s">
        <v>625</v>
      </c>
      <c r="F166" s="208">
        <v>144</v>
      </c>
      <c r="G166" s="207"/>
      <c r="H166" s="207">
        <v>182.5</v>
      </c>
      <c r="I166" s="209">
        <v>181</v>
      </c>
      <c r="J166" s="210" t="s">
        <v>683</v>
      </c>
      <c r="K166" s="211">
        <f t="shared" si="72"/>
        <v>38.5</v>
      </c>
      <c r="L166" s="212">
        <f t="shared" si="73"/>
        <v>0.2673611111111111</v>
      </c>
      <c r="M166" s="207" t="s">
        <v>593</v>
      </c>
      <c r="N166" s="213">
        <v>42817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42</v>
      </c>
      <c r="B167" s="205">
        <v>42291</v>
      </c>
      <c r="C167" s="205"/>
      <c r="D167" s="206" t="s">
        <v>686</v>
      </c>
      <c r="E167" s="207" t="s">
        <v>625</v>
      </c>
      <c r="F167" s="208">
        <v>264</v>
      </c>
      <c r="G167" s="207"/>
      <c r="H167" s="207">
        <v>311</v>
      </c>
      <c r="I167" s="209">
        <v>311</v>
      </c>
      <c r="J167" s="210" t="s">
        <v>683</v>
      </c>
      <c r="K167" s="211">
        <f t="shared" si="72"/>
        <v>47</v>
      </c>
      <c r="L167" s="212">
        <f t="shared" si="73"/>
        <v>0.17803030303030304</v>
      </c>
      <c r="M167" s="207" t="s">
        <v>593</v>
      </c>
      <c r="N167" s="213">
        <v>42604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43</v>
      </c>
      <c r="B168" s="205">
        <v>42318</v>
      </c>
      <c r="C168" s="205"/>
      <c r="D168" s="206" t="s">
        <v>687</v>
      </c>
      <c r="E168" s="207" t="s">
        <v>595</v>
      </c>
      <c r="F168" s="208">
        <v>549.5</v>
      </c>
      <c r="G168" s="207"/>
      <c r="H168" s="207">
        <v>630</v>
      </c>
      <c r="I168" s="209">
        <v>630</v>
      </c>
      <c r="J168" s="210" t="s">
        <v>683</v>
      </c>
      <c r="K168" s="211">
        <f t="shared" si="72"/>
        <v>80.5</v>
      </c>
      <c r="L168" s="212">
        <f t="shared" si="73"/>
        <v>0.1464968152866242</v>
      </c>
      <c r="M168" s="207" t="s">
        <v>593</v>
      </c>
      <c r="N168" s="213">
        <v>42419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44</v>
      </c>
      <c r="B169" s="205">
        <v>42342</v>
      </c>
      <c r="C169" s="205"/>
      <c r="D169" s="206" t="s">
        <v>688</v>
      </c>
      <c r="E169" s="207" t="s">
        <v>625</v>
      </c>
      <c r="F169" s="208">
        <v>1027.5</v>
      </c>
      <c r="G169" s="207"/>
      <c r="H169" s="207">
        <v>1315</v>
      </c>
      <c r="I169" s="209">
        <v>1250</v>
      </c>
      <c r="J169" s="210" t="s">
        <v>683</v>
      </c>
      <c r="K169" s="211">
        <f t="shared" si="72"/>
        <v>287.5</v>
      </c>
      <c r="L169" s="212">
        <f t="shared" si="73"/>
        <v>0.27980535279805352</v>
      </c>
      <c r="M169" s="207" t="s">
        <v>593</v>
      </c>
      <c r="N169" s="213">
        <v>43244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45</v>
      </c>
      <c r="B170" s="205">
        <v>42367</v>
      </c>
      <c r="C170" s="205"/>
      <c r="D170" s="206" t="s">
        <v>689</v>
      </c>
      <c r="E170" s="207" t="s">
        <v>625</v>
      </c>
      <c r="F170" s="208">
        <v>465</v>
      </c>
      <c r="G170" s="207"/>
      <c r="H170" s="207">
        <v>540</v>
      </c>
      <c r="I170" s="209">
        <v>540</v>
      </c>
      <c r="J170" s="210" t="s">
        <v>683</v>
      </c>
      <c r="K170" s="211">
        <f t="shared" si="72"/>
        <v>75</v>
      </c>
      <c r="L170" s="212">
        <f t="shared" si="73"/>
        <v>0.16129032258064516</v>
      </c>
      <c r="M170" s="207" t="s">
        <v>593</v>
      </c>
      <c r="N170" s="213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46</v>
      </c>
      <c r="B171" s="205">
        <v>42380</v>
      </c>
      <c r="C171" s="205"/>
      <c r="D171" s="206" t="s">
        <v>384</v>
      </c>
      <c r="E171" s="207" t="s">
        <v>595</v>
      </c>
      <c r="F171" s="208">
        <v>81</v>
      </c>
      <c r="G171" s="207"/>
      <c r="H171" s="207">
        <v>110</v>
      </c>
      <c r="I171" s="209">
        <v>110</v>
      </c>
      <c r="J171" s="210" t="s">
        <v>683</v>
      </c>
      <c r="K171" s="211">
        <f t="shared" si="72"/>
        <v>29</v>
      </c>
      <c r="L171" s="212">
        <f t="shared" si="73"/>
        <v>0.35802469135802467</v>
      </c>
      <c r="M171" s="207" t="s">
        <v>593</v>
      </c>
      <c r="N171" s="213">
        <v>42745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47</v>
      </c>
      <c r="B172" s="205">
        <v>42382</v>
      </c>
      <c r="C172" s="205"/>
      <c r="D172" s="206" t="s">
        <v>690</v>
      </c>
      <c r="E172" s="207" t="s">
        <v>595</v>
      </c>
      <c r="F172" s="208">
        <v>417.5</v>
      </c>
      <c r="G172" s="207"/>
      <c r="H172" s="207">
        <v>547</v>
      </c>
      <c r="I172" s="209">
        <v>535</v>
      </c>
      <c r="J172" s="210" t="s">
        <v>683</v>
      </c>
      <c r="K172" s="211">
        <f t="shared" si="72"/>
        <v>129.5</v>
      </c>
      <c r="L172" s="212">
        <f t="shared" si="73"/>
        <v>0.31017964071856285</v>
      </c>
      <c r="M172" s="207" t="s">
        <v>593</v>
      </c>
      <c r="N172" s="213">
        <v>42578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48</v>
      </c>
      <c r="B173" s="205">
        <v>42408</v>
      </c>
      <c r="C173" s="205"/>
      <c r="D173" s="206" t="s">
        <v>691</v>
      </c>
      <c r="E173" s="207" t="s">
        <v>625</v>
      </c>
      <c r="F173" s="208">
        <v>650</v>
      </c>
      <c r="G173" s="207"/>
      <c r="H173" s="207">
        <v>800</v>
      </c>
      <c r="I173" s="209">
        <v>800</v>
      </c>
      <c r="J173" s="210" t="s">
        <v>683</v>
      </c>
      <c r="K173" s="211">
        <f t="shared" si="72"/>
        <v>150</v>
      </c>
      <c r="L173" s="212">
        <f t="shared" si="73"/>
        <v>0.23076923076923078</v>
      </c>
      <c r="M173" s="207" t="s">
        <v>593</v>
      </c>
      <c r="N173" s="213">
        <v>43154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49</v>
      </c>
      <c r="B174" s="205">
        <v>42433</v>
      </c>
      <c r="C174" s="205"/>
      <c r="D174" s="206" t="s">
        <v>211</v>
      </c>
      <c r="E174" s="207" t="s">
        <v>625</v>
      </c>
      <c r="F174" s="208">
        <v>437.5</v>
      </c>
      <c r="G174" s="207"/>
      <c r="H174" s="207">
        <v>504.5</v>
      </c>
      <c r="I174" s="209">
        <v>522</v>
      </c>
      <c r="J174" s="210" t="s">
        <v>692</v>
      </c>
      <c r="K174" s="211">
        <f t="shared" si="72"/>
        <v>67</v>
      </c>
      <c r="L174" s="212">
        <f t="shared" si="73"/>
        <v>0.15314285714285714</v>
      </c>
      <c r="M174" s="207" t="s">
        <v>593</v>
      </c>
      <c r="N174" s="213">
        <v>42480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50</v>
      </c>
      <c r="B175" s="205">
        <v>42438</v>
      </c>
      <c r="C175" s="205"/>
      <c r="D175" s="206" t="s">
        <v>693</v>
      </c>
      <c r="E175" s="207" t="s">
        <v>625</v>
      </c>
      <c r="F175" s="208">
        <v>189.5</v>
      </c>
      <c r="G175" s="207"/>
      <c r="H175" s="207">
        <v>218</v>
      </c>
      <c r="I175" s="209">
        <v>218</v>
      </c>
      <c r="J175" s="210" t="s">
        <v>683</v>
      </c>
      <c r="K175" s="211">
        <f t="shared" si="72"/>
        <v>28.5</v>
      </c>
      <c r="L175" s="212">
        <f t="shared" si="73"/>
        <v>0.15039577836411611</v>
      </c>
      <c r="M175" s="207" t="s">
        <v>593</v>
      </c>
      <c r="N175" s="213">
        <v>43034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4">
        <v>51</v>
      </c>
      <c r="B176" s="215">
        <v>42471</v>
      </c>
      <c r="C176" s="215"/>
      <c r="D176" s="223" t="s">
        <v>694</v>
      </c>
      <c r="E176" s="218" t="s">
        <v>625</v>
      </c>
      <c r="F176" s="218">
        <v>36.5</v>
      </c>
      <c r="G176" s="219"/>
      <c r="H176" s="219">
        <v>15.85</v>
      </c>
      <c r="I176" s="219">
        <v>60</v>
      </c>
      <c r="J176" s="220" t="s">
        <v>695</v>
      </c>
      <c r="K176" s="221">
        <f t="shared" si="72"/>
        <v>-20.65</v>
      </c>
      <c r="L176" s="222">
        <f t="shared" si="73"/>
        <v>-0.5657534246575342</v>
      </c>
      <c r="M176" s="218" t="s">
        <v>606</v>
      </c>
      <c r="N176" s="226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52</v>
      </c>
      <c r="B177" s="205">
        <v>42472</v>
      </c>
      <c r="C177" s="205"/>
      <c r="D177" s="206" t="s">
        <v>696</v>
      </c>
      <c r="E177" s="207" t="s">
        <v>625</v>
      </c>
      <c r="F177" s="208">
        <v>93</v>
      </c>
      <c r="G177" s="207"/>
      <c r="H177" s="207">
        <v>149</v>
      </c>
      <c r="I177" s="209">
        <v>140</v>
      </c>
      <c r="J177" s="210" t="s">
        <v>697</v>
      </c>
      <c r="K177" s="211">
        <f t="shared" si="72"/>
        <v>56</v>
      </c>
      <c r="L177" s="212">
        <f t="shared" si="73"/>
        <v>0.60215053763440862</v>
      </c>
      <c r="M177" s="207" t="s">
        <v>593</v>
      </c>
      <c r="N177" s="213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53</v>
      </c>
      <c r="B178" s="205">
        <v>42472</v>
      </c>
      <c r="C178" s="205"/>
      <c r="D178" s="206" t="s">
        <v>698</v>
      </c>
      <c r="E178" s="207" t="s">
        <v>625</v>
      </c>
      <c r="F178" s="208">
        <v>130</v>
      </c>
      <c r="G178" s="207"/>
      <c r="H178" s="207">
        <v>150</v>
      </c>
      <c r="I178" s="209" t="s">
        <v>699</v>
      </c>
      <c r="J178" s="210" t="s">
        <v>683</v>
      </c>
      <c r="K178" s="211">
        <f t="shared" si="72"/>
        <v>20</v>
      </c>
      <c r="L178" s="212">
        <f t="shared" si="73"/>
        <v>0.15384615384615385</v>
      </c>
      <c r="M178" s="207" t="s">
        <v>593</v>
      </c>
      <c r="N178" s="213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54</v>
      </c>
      <c r="B179" s="205">
        <v>42473</v>
      </c>
      <c r="C179" s="205"/>
      <c r="D179" s="206" t="s">
        <v>700</v>
      </c>
      <c r="E179" s="207" t="s">
        <v>625</v>
      </c>
      <c r="F179" s="208">
        <v>196</v>
      </c>
      <c r="G179" s="207"/>
      <c r="H179" s="207">
        <v>299</v>
      </c>
      <c r="I179" s="209">
        <v>299</v>
      </c>
      <c r="J179" s="210" t="s">
        <v>683</v>
      </c>
      <c r="K179" s="211">
        <v>103</v>
      </c>
      <c r="L179" s="212">
        <v>0.52551020408163296</v>
      </c>
      <c r="M179" s="207" t="s">
        <v>593</v>
      </c>
      <c r="N179" s="213">
        <v>42620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55</v>
      </c>
      <c r="B180" s="205">
        <v>42473</v>
      </c>
      <c r="C180" s="205"/>
      <c r="D180" s="206" t="s">
        <v>701</v>
      </c>
      <c r="E180" s="207" t="s">
        <v>625</v>
      </c>
      <c r="F180" s="208">
        <v>88</v>
      </c>
      <c r="G180" s="207"/>
      <c r="H180" s="207">
        <v>103</v>
      </c>
      <c r="I180" s="209">
        <v>103</v>
      </c>
      <c r="J180" s="210" t="s">
        <v>683</v>
      </c>
      <c r="K180" s="211">
        <v>15</v>
      </c>
      <c r="L180" s="212">
        <v>0.170454545454545</v>
      </c>
      <c r="M180" s="207" t="s">
        <v>593</v>
      </c>
      <c r="N180" s="213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56</v>
      </c>
      <c r="B181" s="205">
        <v>42492</v>
      </c>
      <c r="C181" s="205"/>
      <c r="D181" s="206" t="s">
        <v>702</v>
      </c>
      <c r="E181" s="207" t="s">
        <v>625</v>
      </c>
      <c r="F181" s="208">
        <v>127.5</v>
      </c>
      <c r="G181" s="207"/>
      <c r="H181" s="207">
        <v>148</v>
      </c>
      <c r="I181" s="209" t="s">
        <v>703</v>
      </c>
      <c r="J181" s="210" t="s">
        <v>683</v>
      </c>
      <c r="K181" s="211">
        <f t="shared" ref="K181:K185" si="74">H181-F181</f>
        <v>20.5</v>
      </c>
      <c r="L181" s="212">
        <f t="shared" ref="L181:L185" si="75">K181/F181</f>
        <v>0.16078431372549021</v>
      </c>
      <c r="M181" s="207" t="s">
        <v>593</v>
      </c>
      <c r="N181" s="213">
        <v>42564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57</v>
      </c>
      <c r="B182" s="205">
        <v>42493</v>
      </c>
      <c r="C182" s="205"/>
      <c r="D182" s="206" t="s">
        <v>704</v>
      </c>
      <c r="E182" s="207" t="s">
        <v>625</v>
      </c>
      <c r="F182" s="208">
        <v>675</v>
      </c>
      <c r="G182" s="207"/>
      <c r="H182" s="207">
        <v>815</v>
      </c>
      <c r="I182" s="209" t="s">
        <v>705</v>
      </c>
      <c r="J182" s="210" t="s">
        <v>683</v>
      </c>
      <c r="K182" s="211">
        <f t="shared" si="74"/>
        <v>140</v>
      </c>
      <c r="L182" s="212">
        <f t="shared" si="75"/>
        <v>0.2074074074074074</v>
      </c>
      <c r="M182" s="207" t="s">
        <v>593</v>
      </c>
      <c r="N182" s="213">
        <v>43154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4">
        <v>58</v>
      </c>
      <c r="B183" s="215">
        <v>42522</v>
      </c>
      <c r="C183" s="215"/>
      <c r="D183" s="216" t="s">
        <v>706</v>
      </c>
      <c r="E183" s="217" t="s">
        <v>625</v>
      </c>
      <c r="F183" s="218">
        <v>500</v>
      </c>
      <c r="G183" s="218"/>
      <c r="H183" s="219">
        <v>232.5</v>
      </c>
      <c r="I183" s="219" t="s">
        <v>707</v>
      </c>
      <c r="J183" s="220" t="s">
        <v>708</v>
      </c>
      <c r="K183" s="221">
        <f t="shared" si="74"/>
        <v>-267.5</v>
      </c>
      <c r="L183" s="222">
        <f t="shared" si="75"/>
        <v>-0.53500000000000003</v>
      </c>
      <c r="M183" s="218" t="s">
        <v>606</v>
      </c>
      <c r="N183" s="215">
        <v>43735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59</v>
      </c>
      <c r="B184" s="205">
        <v>42527</v>
      </c>
      <c r="C184" s="205"/>
      <c r="D184" s="206" t="s">
        <v>543</v>
      </c>
      <c r="E184" s="207" t="s">
        <v>625</v>
      </c>
      <c r="F184" s="208">
        <v>110</v>
      </c>
      <c r="G184" s="207"/>
      <c r="H184" s="207">
        <v>126.5</v>
      </c>
      <c r="I184" s="209">
        <v>125</v>
      </c>
      <c r="J184" s="210" t="s">
        <v>634</v>
      </c>
      <c r="K184" s="211">
        <f t="shared" si="74"/>
        <v>16.5</v>
      </c>
      <c r="L184" s="212">
        <f t="shared" si="75"/>
        <v>0.15</v>
      </c>
      <c r="M184" s="207" t="s">
        <v>593</v>
      </c>
      <c r="N184" s="213">
        <v>42552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60</v>
      </c>
      <c r="B185" s="205">
        <v>42538</v>
      </c>
      <c r="C185" s="205"/>
      <c r="D185" s="206" t="s">
        <v>709</v>
      </c>
      <c r="E185" s="207" t="s">
        <v>625</v>
      </c>
      <c r="F185" s="208">
        <v>44</v>
      </c>
      <c r="G185" s="207"/>
      <c r="H185" s="207">
        <v>69.5</v>
      </c>
      <c r="I185" s="209">
        <v>69.5</v>
      </c>
      <c r="J185" s="210" t="s">
        <v>710</v>
      </c>
      <c r="K185" s="211">
        <f t="shared" si="74"/>
        <v>25.5</v>
      </c>
      <c r="L185" s="212">
        <f t="shared" si="75"/>
        <v>0.57954545454545459</v>
      </c>
      <c r="M185" s="207" t="s">
        <v>593</v>
      </c>
      <c r="N185" s="213">
        <v>42977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61</v>
      </c>
      <c r="B186" s="205">
        <v>42549</v>
      </c>
      <c r="C186" s="205"/>
      <c r="D186" s="206" t="s">
        <v>711</v>
      </c>
      <c r="E186" s="207" t="s">
        <v>625</v>
      </c>
      <c r="F186" s="208">
        <v>262.5</v>
      </c>
      <c r="G186" s="207"/>
      <c r="H186" s="207">
        <v>340</v>
      </c>
      <c r="I186" s="209">
        <v>333</v>
      </c>
      <c r="J186" s="210" t="s">
        <v>712</v>
      </c>
      <c r="K186" s="211">
        <v>77.5</v>
      </c>
      <c r="L186" s="212">
        <v>0.29523809523809502</v>
      </c>
      <c r="M186" s="207" t="s">
        <v>593</v>
      </c>
      <c r="N186" s="213">
        <v>43017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62</v>
      </c>
      <c r="B187" s="205">
        <v>42549</v>
      </c>
      <c r="C187" s="205"/>
      <c r="D187" s="206" t="s">
        <v>713</v>
      </c>
      <c r="E187" s="207" t="s">
        <v>625</v>
      </c>
      <c r="F187" s="208">
        <v>840</v>
      </c>
      <c r="G187" s="207"/>
      <c r="H187" s="207">
        <v>1230</v>
      </c>
      <c r="I187" s="209">
        <v>1230</v>
      </c>
      <c r="J187" s="210" t="s">
        <v>683</v>
      </c>
      <c r="K187" s="211">
        <v>390</v>
      </c>
      <c r="L187" s="212">
        <v>0.46428571428571402</v>
      </c>
      <c r="M187" s="207" t="s">
        <v>593</v>
      </c>
      <c r="N187" s="213">
        <v>42649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7">
        <v>63</v>
      </c>
      <c r="B188" s="228">
        <v>42556</v>
      </c>
      <c r="C188" s="228"/>
      <c r="D188" s="229" t="s">
        <v>714</v>
      </c>
      <c r="E188" s="230" t="s">
        <v>625</v>
      </c>
      <c r="F188" s="230">
        <v>395</v>
      </c>
      <c r="G188" s="231"/>
      <c r="H188" s="231">
        <f>(468.5+342.5)/2</f>
        <v>405.5</v>
      </c>
      <c r="I188" s="231">
        <v>510</v>
      </c>
      <c r="J188" s="232" t="s">
        <v>715</v>
      </c>
      <c r="K188" s="233">
        <f t="shared" ref="K188:K194" si="76">H188-F188</f>
        <v>10.5</v>
      </c>
      <c r="L188" s="234">
        <f t="shared" ref="L188:L194" si="77">K188/F188</f>
        <v>2.6582278481012658E-2</v>
      </c>
      <c r="M188" s="230" t="s">
        <v>716</v>
      </c>
      <c r="N188" s="228">
        <v>43606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4">
        <v>64</v>
      </c>
      <c r="B189" s="215">
        <v>42584</v>
      </c>
      <c r="C189" s="215"/>
      <c r="D189" s="216" t="s">
        <v>717</v>
      </c>
      <c r="E189" s="217" t="s">
        <v>595</v>
      </c>
      <c r="F189" s="218">
        <f>169.5-12.8</f>
        <v>156.69999999999999</v>
      </c>
      <c r="G189" s="218"/>
      <c r="H189" s="219">
        <v>77</v>
      </c>
      <c r="I189" s="219" t="s">
        <v>718</v>
      </c>
      <c r="J189" s="220" t="s">
        <v>719</v>
      </c>
      <c r="K189" s="221">
        <f t="shared" si="76"/>
        <v>-79.699999999999989</v>
      </c>
      <c r="L189" s="222">
        <f t="shared" si="77"/>
        <v>-0.50861518825781749</v>
      </c>
      <c r="M189" s="218" t="s">
        <v>606</v>
      </c>
      <c r="N189" s="215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4">
        <v>65</v>
      </c>
      <c r="B190" s="215">
        <v>42586</v>
      </c>
      <c r="C190" s="215"/>
      <c r="D190" s="216" t="s">
        <v>720</v>
      </c>
      <c r="E190" s="217" t="s">
        <v>625</v>
      </c>
      <c r="F190" s="218">
        <v>400</v>
      </c>
      <c r="G190" s="218"/>
      <c r="H190" s="219">
        <v>305</v>
      </c>
      <c r="I190" s="219">
        <v>475</v>
      </c>
      <c r="J190" s="220" t="s">
        <v>721</v>
      </c>
      <c r="K190" s="221">
        <f t="shared" si="76"/>
        <v>-95</v>
      </c>
      <c r="L190" s="222">
        <f t="shared" si="77"/>
        <v>-0.23749999999999999</v>
      </c>
      <c r="M190" s="218" t="s">
        <v>606</v>
      </c>
      <c r="N190" s="215">
        <v>43606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66</v>
      </c>
      <c r="B191" s="205">
        <v>42593</v>
      </c>
      <c r="C191" s="205"/>
      <c r="D191" s="206" t="s">
        <v>722</v>
      </c>
      <c r="E191" s="207" t="s">
        <v>625</v>
      </c>
      <c r="F191" s="208">
        <v>86.5</v>
      </c>
      <c r="G191" s="207"/>
      <c r="H191" s="207">
        <v>130</v>
      </c>
      <c r="I191" s="209">
        <v>130</v>
      </c>
      <c r="J191" s="210" t="s">
        <v>723</v>
      </c>
      <c r="K191" s="211">
        <f t="shared" si="76"/>
        <v>43.5</v>
      </c>
      <c r="L191" s="212">
        <f t="shared" si="77"/>
        <v>0.50289017341040465</v>
      </c>
      <c r="M191" s="207" t="s">
        <v>593</v>
      </c>
      <c r="N191" s="213">
        <v>43091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4">
        <v>67</v>
      </c>
      <c r="B192" s="215">
        <v>42600</v>
      </c>
      <c r="C192" s="215"/>
      <c r="D192" s="216" t="s">
        <v>110</v>
      </c>
      <c r="E192" s="217" t="s">
        <v>625</v>
      </c>
      <c r="F192" s="218">
        <v>133.5</v>
      </c>
      <c r="G192" s="218"/>
      <c r="H192" s="219">
        <v>126.5</v>
      </c>
      <c r="I192" s="219">
        <v>178</v>
      </c>
      <c r="J192" s="220" t="s">
        <v>724</v>
      </c>
      <c r="K192" s="221">
        <f t="shared" si="76"/>
        <v>-7</v>
      </c>
      <c r="L192" s="222">
        <f t="shared" si="77"/>
        <v>-5.2434456928838954E-2</v>
      </c>
      <c r="M192" s="218" t="s">
        <v>606</v>
      </c>
      <c r="N192" s="215">
        <v>42615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68</v>
      </c>
      <c r="B193" s="205">
        <v>42613</v>
      </c>
      <c r="C193" s="205"/>
      <c r="D193" s="206" t="s">
        <v>725</v>
      </c>
      <c r="E193" s="207" t="s">
        <v>625</v>
      </c>
      <c r="F193" s="208">
        <v>560</v>
      </c>
      <c r="G193" s="207"/>
      <c r="H193" s="207">
        <v>725</v>
      </c>
      <c r="I193" s="209">
        <v>725</v>
      </c>
      <c r="J193" s="210" t="s">
        <v>627</v>
      </c>
      <c r="K193" s="211">
        <f t="shared" si="76"/>
        <v>165</v>
      </c>
      <c r="L193" s="212">
        <f t="shared" si="77"/>
        <v>0.29464285714285715</v>
      </c>
      <c r="M193" s="207" t="s">
        <v>593</v>
      </c>
      <c r="N193" s="213">
        <v>42456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69</v>
      </c>
      <c r="B194" s="205">
        <v>42614</v>
      </c>
      <c r="C194" s="205"/>
      <c r="D194" s="206" t="s">
        <v>726</v>
      </c>
      <c r="E194" s="207" t="s">
        <v>625</v>
      </c>
      <c r="F194" s="208">
        <v>160.5</v>
      </c>
      <c r="G194" s="207"/>
      <c r="H194" s="207">
        <v>210</v>
      </c>
      <c r="I194" s="209">
        <v>210</v>
      </c>
      <c r="J194" s="210" t="s">
        <v>627</v>
      </c>
      <c r="K194" s="211">
        <f t="shared" si="76"/>
        <v>49.5</v>
      </c>
      <c r="L194" s="212">
        <f t="shared" si="77"/>
        <v>0.30841121495327101</v>
      </c>
      <c r="M194" s="207" t="s">
        <v>593</v>
      </c>
      <c r="N194" s="213">
        <v>42871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70</v>
      </c>
      <c r="B195" s="205">
        <v>42646</v>
      </c>
      <c r="C195" s="205"/>
      <c r="D195" s="206" t="s">
        <v>398</v>
      </c>
      <c r="E195" s="207" t="s">
        <v>625</v>
      </c>
      <c r="F195" s="208">
        <v>430</v>
      </c>
      <c r="G195" s="207"/>
      <c r="H195" s="207">
        <v>596</v>
      </c>
      <c r="I195" s="209">
        <v>575</v>
      </c>
      <c r="J195" s="210" t="s">
        <v>727</v>
      </c>
      <c r="K195" s="211">
        <v>166</v>
      </c>
      <c r="L195" s="212">
        <v>0.38604651162790699</v>
      </c>
      <c r="M195" s="207" t="s">
        <v>593</v>
      </c>
      <c r="N195" s="213">
        <v>42769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71</v>
      </c>
      <c r="B196" s="205">
        <v>42657</v>
      </c>
      <c r="C196" s="205"/>
      <c r="D196" s="206" t="s">
        <v>728</v>
      </c>
      <c r="E196" s="207" t="s">
        <v>625</v>
      </c>
      <c r="F196" s="208">
        <v>280</v>
      </c>
      <c r="G196" s="207"/>
      <c r="H196" s="207">
        <v>345</v>
      </c>
      <c r="I196" s="209">
        <v>345</v>
      </c>
      <c r="J196" s="210" t="s">
        <v>627</v>
      </c>
      <c r="K196" s="211">
        <f t="shared" ref="K196:K201" si="78">H196-F196</f>
        <v>65</v>
      </c>
      <c r="L196" s="212">
        <f t="shared" ref="L196:L197" si="79">K196/F196</f>
        <v>0.23214285714285715</v>
      </c>
      <c r="M196" s="207" t="s">
        <v>593</v>
      </c>
      <c r="N196" s="213">
        <v>42814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72</v>
      </c>
      <c r="B197" s="205">
        <v>42657</v>
      </c>
      <c r="C197" s="205"/>
      <c r="D197" s="206" t="s">
        <v>729</v>
      </c>
      <c r="E197" s="207" t="s">
        <v>625</v>
      </c>
      <c r="F197" s="208">
        <v>245</v>
      </c>
      <c r="G197" s="207"/>
      <c r="H197" s="207">
        <v>325.5</v>
      </c>
      <c r="I197" s="209">
        <v>330</v>
      </c>
      <c r="J197" s="210" t="s">
        <v>730</v>
      </c>
      <c r="K197" s="211">
        <f t="shared" si="78"/>
        <v>80.5</v>
      </c>
      <c r="L197" s="212">
        <f t="shared" si="79"/>
        <v>0.32857142857142857</v>
      </c>
      <c r="M197" s="207" t="s">
        <v>593</v>
      </c>
      <c r="N197" s="213">
        <v>42769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73</v>
      </c>
      <c r="B198" s="205">
        <v>42660</v>
      </c>
      <c r="C198" s="205"/>
      <c r="D198" s="206" t="s">
        <v>348</v>
      </c>
      <c r="E198" s="207" t="s">
        <v>625</v>
      </c>
      <c r="F198" s="208">
        <v>125</v>
      </c>
      <c r="G198" s="207"/>
      <c r="H198" s="207">
        <v>160</v>
      </c>
      <c r="I198" s="209">
        <v>160</v>
      </c>
      <c r="J198" s="210" t="s">
        <v>683</v>
      </c>
      <c r="K198" s="211">
        <f t="shared" si="78"/>
        <v>35</v>
      </c>
      <c r="L198" s="212">
        <v>0.28000000000000003</v>
      </c>
      <c r="M198" s="207" t="s">
        <v>593</v>
      </c>
      <c r="N198" s="213">
        <v>42803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74</v>
      </c>
      <c r="B199" s="205">
        <v>42660</v>
      </c>
      <c r="C199" s="205"/>
      <c r="D199" s="206" t="s">
        <v>471</v>
      </c>
      <c r="E199" s="207" t="s">
        <v>625</v>
      </c>
      <c r="F199" s="208">
        <v>114</v>
      </c>
      <c r="G199" s="207"/>
      <c r="H199" s="207">
        <v>145</v>
      </c>
      <c r="I199" s="209">
        <v>145</v>
      </c>
      <c r="J199" s="210" t="s">
        <v>683</v>
      </c>
      <c r="K199" s="211">
        <f t="shared" si="78"/>
        <v>31</v>
      </c>
      <c r="L199" s="212">
        <f t="shared" ref="L199:L201" si="80">K199/F199</f>
        <v>0.27192982456140352</v>
      </c>
      <c r="M199" s="207" t="s">
        <v>593</v>
      </c>
      <c r="N199" s="213">
        <v>42859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75</v>
      </c>
      <c r="B200" s="205">
        <v>42660</v>
      </c>
      <c r="C200" s="205"/>
      <c r="D200" s="206" t="s">
        <v>731</v>
      </c>
      <c r="E200" s="207" t="s">
        <v>625</v>
      </c>
      <c r="F200" s="208">
        <v>212</v>
      </c>
      <c r="G200" s="207"/>
      <c r="H200" s="207">
        <v>280</v>
      </c>
      <c r="I200" s="209">
        <v>276</v>
      </c>
      <c r="J200" s="210" t="s">
        <v>732</v>
      </c>
      <c r="K200" s="211">
        <f t="shared" si="78"/>
        <v>68</v>
      </c>
      <c r="L200" s="212">
        <f t="shared" si="80"/>
        <v>0.32075471698113206</v>
      </c>
      <c r="M200" s="207" t="s">
        <v>593</v>
      </c>
      <c r="N200" s="213">
        <v>42858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76</v>
      </c>
      <c r="B201" s="205">
        <v>42678</v>
      </c>
      <c r="C201" s="205"/>
      <c r="D201" s="206" t="s">
        <v>459</v>
      </c>
      <c r="E201" s="207" t="s">
        <v>625</v>
      </c>
      <c r="F201" s="208">
        <v>155</v>
      </c>
      <c r="G201" s="207"/>
      <c r="H201" s="207">
        <v>210</v>
      </c>
      <c r="I201" s="209">
        <v>210</v>
      </c>
      <c r="J201" s="210" t="s">
        <v>733</v>
      </c>
      <c r="K201" s="211">
        <f t="shared" si="78"/>
        <v>55</v>
      </c>
      <c r="L201" s="212">
        <f t="shared" si="80"/>
        <v>0.35483870967741937</v>
      </c>
      <c r="M201" s="207" t="s">
        <v>593</v>
      </c>
      <c r="N201" s="213">
        <v>42944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4">
        <v>77</v>
      </c>
      <c r="B202" s="215">
        <v>42710</v>
      </c>
      <c r="C202" s="215"/>
      <c r="D202" s="216" t="s">
        <v>734</v>
      </c>
      <c r="E202" s="217" t="s">
        <v>625</v>
      </c>
      <c r="F202" s="218">
        <v>150.5</v>
      </c>
      <c r="G202" s="218"/>
      <c r="H202" s="219">
        <v>72.5</v>
      </c>
      <c r="I202" s="219">
        <v>174</v>
      </c>
      <c r="J202" s="220" t="s">
        <v>735</v>
      </c>
      <c r="K202" s="221">
        <v>-78</v>
      </c>
      <c r="L202" s="222">
        <v>-0.51827242524916906</v>
      </c>
      <c r="M202" s="218" t="s">
        <v>606</v>
      </c>
      <c r="N202" s="215">
        <v>43333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78</v>
      </c>
      <c r="B203" s="205">
        <v>42712</v>
      </c>
      <c r="C203" s="205"/>
      <c r="D203" s="206" t="s">
        <v>736</v>
      </c>
      <c r="E203" s="207" t="s">
        <v>625</v>
      </c>
      <c r="F203" s="208">
        <v>380</v>
      </c>
      <c r="G203" s="207"/>
      <c r="H203" s="207">
        <v>478</v>
      </c>
      <c r="I203" s="209">
        <v>468</v>
      </c>
      <c r="J203" s="210" t="s">
        <v>683</v>
      </c>
      <c r="K203" s="211">
        <f t="shared" ref="K203:K205" si="81">H203-F203</f>
        <v>98</v>
      </c>
      <c r="L203" s="212">
        <f t="shared" ref="L203:L205" si="82">K203/F203</f>
        <v>0.25789473684210529</v>
      </c>
      <c r="M203" s="207" t="s">
        <v>593</v>
      </c>
      <c r="N203" s="213">
        <v>43025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79</v>
      </c>
      <c r="B204" s="205">
        <v>42734</v>
      </c>
      <c r="C204" s="205"/>
      <c r="D204" s="206" t="s">
        <v>109</v>
      </c>
      <c r="E204" s="207" t="s">
        <v>625</v>
      </c>
      <c r="F204" s="208">
        <v>305</v>
      </c>
      <c r="G204" s="207"/>
      <c r="H204" s="207">
        <v>375</v>
      </c>
      <c r="I204" s="209">
        <v>375</v>
      </c>
      <c r="J204" s="210" t="s">
        <v>683</v>
      </c>
      <c r="K204" s="211">
        <f t="shared" si="81"/>
        <v>70</v>
      </c>
      <c r="L204" s="212">
        <f t="shared" si="82"/>
        <v>0.22950819672131148</v>
      </c>
      <c r="M204" s="207" t="s">
        <v>593</v>
      </c>
      <c r="N204" s="213">
        <v>42768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80</v>
      </c>
      <c r="B205" s="205">
        <v>42739</v>
      </c>
      <c r="C205" s="205"/>
      <c r="D205" s="206" t="s">
        <v>95</v>
      </c>
      <c r="E205" s="207" t="s">
        <v>625</v>
      </c>
      <c r="F205" s="208">
        <v>99.5</v>
      </c>
      <c r="G205" s="207"/>
      <c r="H205" s="207">
        <v>158</v>
      </c>
      <c r="I205" s="209">
        <v>158</v>
      </c>
      <c r="J205" s="210" t="s">
        <v>683</v>
      </c>
      <c r="K205" s="211">
        <f t="shared" si="81"/>
        <v>58.5</v>
      </c>
      <c r="L205" s="212">
        <f t="shared" si="82"/>
        <v>0.5879396984924623</v>
      </c>
      <c r="M205" s="207" t="s">
        <v>593</v>
      </c>
      <c r="N205" s="213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81</v>
      </c>
      <c r="B206" s="205">
        <v>42739</v>
      </c>
      <c r="C206" s="205"/>
      <c r="D206" s="206" t="s">
        <v>95</v>
      </c>
      <c r="E206" s="207" t="s">
        <v>625</v>
      </c>
      <c r="F206" s="208">
        <v>99.5</v>
      </c>
      <c r="G206" s="207"/>
      <c r="H206" s="207">
        <v>158</v>
      </c>
      <c r="I206" s="209">
        <v>158</v>
      </c>
      <c r="J206" s="210" t="s">
        <v>683</v>
      </c>
      <c r="K206" s="211">
        <v>58.5</v>
      </c>
      <c r="L206" s="212">
        <v>0.58793969849246197</v>
      </c>
      <c r="M206" s="207" t="s">
        <v>593</v>
      </c>
      <c r="N206" s="213">
        <v>42898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82</v>
      </c>
      <c r="B207" s="205">
        <v>42786</v>
      </c>
      <c r="C207" s="205"/>
      <c r="D207" s="206" t="s">
        <v>186</v>
      </c>
      <c r="E207" s="207" t="s">
        <v>625</v>
      </c>
      <c r="F207" s="208">
        <v>140.5</v>
      </c>
      <c r="G207" s="207"/>
      <c r="H207" s="207">
        <v>220</v>
      </c>
      <c r="I207" s="209">
        <v>220</v>
      </c>
      <c r="J207" s="210" t="s">
        <v>683</v>
      </c>
      <c r="K207" s="211">
        <f>H207-F207</f>
        <v>79.5</v>
      </c>
      <c r="L207" s="212">
        <f>K207/F207</f>
        <v>0.5658362989323843</v>
      </c>
      <c r="M207" s="207" t="s">
        <v>593</v>
      </c>
      <c r="N207" s="213">
        <v>42864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83</v>
      </c>
      <c r="B208" s="205">
        <v>42786</v>
      </c>
      <c r="C208" s="205"/>
      <c r="D208" s="206" t="s">
        <v>737</v>
      </c>
      <c r="E208" s="207" t="s">
        <v>625</v>
      </c>
      <c r="F208" s="208">
        <v>202.5</v>
      </c>
      <c r="G208" s="207"/>
      <c r="H208" s="207">
        <v>234</v>
      </c>
      <c r="I208" s="209">
        <v>234</v>
      </c>
      <c r="J208" s="210" t="s">
        <v>683</v>
      </c>
      <c r="K208" s="211">
        <v>31.5</v>
      </c>
      <c r="L208" s="212">
        <v>0.155555555555556</v>
      </c>
      <c r="M208" s="207" t="s">
        <v>593</v>
      </c>
      <c r="N208" s="213">
        <v>42836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84</v>
      </c>
      <c r="B209" s="205">
        <v>42818</v>
      </c>
      <c r="C209" s="205"/>
      <c r="D209" s="206" t="s">
        <v>738</v>
      </c>
      <c r="E209" s="207" t="s">
        <v>625</v>
      </c>
      <c r="F209" s="208">
        <v>300.5</v>
      </c>
      <c r="G209" s="207"/>
      <c r="H209" s="207">
        <v>417.5</v>
      </c>
      <c r="I209" s="209">
        <v>420</v>
      </c>
      <c r="J209" s="210" t="s">
        <v>739</v>
      </c>
      <c r="K209" s="211">
        <f>H209-F209</f>
        <v>117</v>
      </c>
      <c r="L209" s="212">
        <f>K209/F209</f>
        <v>0.38935108153078202</v>
      </c>
      <c r="M209" s="207" t="s">
        <v>593</v>
      </c>
      <c r="N209" s="213">
        <v>43070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85</v>
      </c>
      <c r="B210" s="205">
        <v>42818</v>
      </c>
      <c r="C210" s="205"/>
      <c r="D210" s="206" t="s">
        <v>713</v>
      </c>
      <c r="E210" s="207" t="s">
        <v>625</v>
      </c>
      <c r="F210" s="208">
        <v>850</v>
      </c>
      <c r="G210" s="207"/>
      <c r="H210" s="207">
        <v>1042.5</v>
      </c>
      <c r="I210" s="209">
        <v>1023</v>
      </c>
      <c r="J210" s="210" t="s">
        <v>740</v>
      </c>
      <c r="K210" s="211">
        <v>192.5</v>
      </c>
      <c r="L210" s="212">
        <v>0.22647058823529401</v>
      </c>
      <c r="M210" s="207" t="s">
        <v>593</v>
      </c>
      <c r="N210" s="213">
        <v>42830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86</v>
      </c>
      <c r="B211" s="205">
        <v>42830</v>
      </c>
      <c r="C211" s="205"/>
      <c r="D211" s="206" t="s">
        <v>490</v>
      </c>
      <c r="E211" s="207" t="s">
        <v>625</v>
      </c>
      <c r="F211" s="208">
        <v>785</v>
      </c>
      <c r="G211" s="207"/>
      <c r="H211" s="207">
        <v>930</v>
      </c>
      <c r="I211" s="209">
        <v>920</v>
      </c>
      <c r="J211" s="210" t="s">
        <v>741</v>
      </c>
      <c r="K211" s="211">
        <f>H211-F211</f>
        <v>145</v>
      </c>
      <c r="L211" s="212">
        <f>K211/F211</f>
        <v>0.18471337579617833</v>
      </c>
      <c r="M211" s="207" t="s">
        <v>593</v>
      </c>
      <c r="N211" s="213">
        <v>42976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4">
        <v>87</v>
      </c>
      <c r="B212" s="215">
        <v>42831</v>
      </c>
      <c r="C212" s="215"/>
      <c r="D212" s="216" t="s">
        <v>742</v>
      </c>
      <c r="E212" s="217" t="s">
        <v>625</v>
      </c>
      <c r="F212" s="218">
        <v>40</v>
      </c>
      <c r="G212" s="218"/>
      <c r="H212" s="219">
        <v>13.1</v>
      </c>
      <c r="I212" s="219">
        <v>60</v>
      </c>
      <c r="J212" s="220" t="s">
        <v>743</v>
      </c>
      <c r="K212" s="221">
        <v>-26.9</v>
      </c>
      <c r="L212" s="222">
        <v>-0.67249999999999999</v>
      </c>
      <c r="M212" s="218" t="s">
        <v>606</v>
      </c>
      <c r="N212" s="215">
        <v>43138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88</v>
      </c>
      <c r="B213" s="205">
        <v>42837</v>
      </c>
      <c r="C213" s="205"/>
      <c r="D213" s="206" t="s">
        <v>94</v>
      </c>
      <c r="E213" s="207" t="s">
        <v>625</v>
      </c>
      <c r="F213" s="208">
        <v>289.5</v>
      </c>
      <c r="G213" s="207"/>
      <c r="H213" s="207">
        <v>354</v>
      </c>
      <c r="I213" s="209">
        <v>360</v>
      </c>
      <c r="J213" s="210" t="s">
        <v>744</v>
      </c>
      <c r="K213" s="211">
        <f t="shared" ref="K213:K221" si="83">H213-F213</f>
        <v>64.5</v>
      </c>
      <c r="L213" s="212">
        <f t="shared" ref="L213:L221" si="84">K213/F213</f>
        <v>0.22279792746113988</v>
      </c>
      <c r="M213" s="207" t="s">
        <v>593</v>
      </c>
      <c r="N213" s="213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89</v>
      </c>
      <c r="B214" s="205">
        <v>42845</v>
      </c>
      <c r="C214" s="205"/>
      <c r="D214" s="206" t="s">
        <v>429</v>
      </c>
      <c r="E214" s="207" t="s">
        <v>625</v>
      </c>
      <c r="F214" s="208">
        <v>700</v>
      </c>
      <c r="G214" s="207"/>
      <c r="H214" s="207">
        <v>840</v>
      </c>
      <c r="I214" s="209">
        <v>840</v>
      </c>
      <c r="J214" s="210" t="s">
        <v>745</v>
      </c>
      <c r="K214" s="211">
        <f t="shared" si="83"/>
        <v>140</v>
      </c>
      <c r="L214" s="212">
        <f t="shared" si="84"/>
        <v>0.2</v>
      </c>
      <c r="M214" s="207" t="s">
        <v>593</v>
      </c>
      <c r="N214" s="213">
        <v>42893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90</v>
      </c>
      <c r="B215" s="205">
        <v>42887</v>
      </c>
      <c r="C215" s="205"/>
      <c r="D215" s="206" t="s">
        <v>746</v>
      </c>
      <c r="E215" s="207" t="s">
        <v>625</v>
      </c>
      <c r="F215" s="208">
        <v>130</v>
      </c>
      <c r="G215" s="207"/>
      <c r="H215" s="207">
        <v>144.25</v>
      </c>
      <c r="I215" s="209">
        <v>170</v>
      </c>
      <c r="J215" s="210" t="s">
        <v>747</v>
      </c>
      <c r="K215" s="211">
        <f t="shared" si="83"/>
        <v>14.25</v>
      </c>
      <c r="L215" s="212">
        <f t="shared" si="84"/>
        <v>0.10961538461538461</v>
      </c>
      <c r="M215" s="207" t="s">
        <v>593</v>
      </c>
      <c r="N215" s="213">
        <v>43675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91</v>
      </c>
      <c r="B216" s="205">
        <v>42901</v>
      </c>
      <c r="C216" s="205"/>
      <c r="D216" s="206" t="s">
        <v>748</v>
      </c>
      <c r="E216" s="207" t="s">
        <v>625</v>
      </c>
      <c r="F216" s="208">
        <v>214.5</v>
      </c>
      <c r="G216" s="207"/>
      <c r="H216" s="207">
        <v>262</v>
      </c>
      <c r="I216" s="209">
        <v>262</v>
      </c>
      <c r="J216" s="210" t="s">
        <v>749</v>
      </c>
      <c r="K216" s="211">
        <f t="shared" si="83"/>
        <v>47.5</v>
      </c>
      <c r="L216" s="212">
        <f t="shared" si="84"/>
        <v>0.22144522144522144</v>
      </c>
      <c r="M216" s="207" t="s">
        <v>593</v>
      </c>
      <c r="N216" s="213">
        <v>42977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5">
        <v>92</v>
      </c>
      <c r="B217" s="236">
        <v>42933</v>
      </c>
      <c r="C217" s="236"/>
      <c r="D217" s="237" t="s">
        <v>750</v>
      </c>
      <c r="E217" s="238" t="s">
        <v>625</v>
      </c>
      <c r="F217" s="239">
        <v>370</v>
      </c>
      <c r="G217" s="238"/>
      <c r="H217" s="238">
        <v>447.5</v>
      </c>
      <c r="I217" s="240">
        <v>450</v>
      </c>
      <c r="J217" s="241" t="s">
        <v>683</v>
      </c>
      <c r="K217" s="211">
        <f t="shared" si="83"/>
        <v>77.5</v>
      </c>
      <c r="L217" s="242">
        <f t="shared" si="84"/>
        <v>0.20945945945945946</v>
      </c>
      <c r="M217" s="238" t="s">
        <v>593</v>
      </c>
      <c r="N217" s="243">
        <v>43035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5">
        <v>93</v>
      </c>
      <c r="B218" s="236">
        <v>42943</v>
      </c>
      <c r="C218" s="236"/>
      <c r="D218" s="237" t="s">
        <v>184</v>
      </c>
      <c r="E218" s="238" t="s">
        <v>625</v>
      </c>
      <c r="F218" s="239">
        <v>657.5</v>
      </c>
      <c r="G218" s="238"/>
      <c r="H218" s="238">
        <v>825</v>
      </c>
      <c r="I218" s="240">
        <v>820</v>
      </c>
      <c r="J218" s="241" t="s">
        <v>683</v>
      </c>
      <c r="K218" s="211">
        <f t="shared" si="83"/>
        <v>167.5</v>
      </c>
      <c r="L218" s="242">
        <f t="shared" si="84"/>
        <v>0.25475285171102663</v>
      </c>
      <c r="M218" s="238" t="s">
        <v>593</v>
      </c>
      <c r="N218" s="243">
        <v>43090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4">
        <v>94</v>
      </c>
      <c r="B219" s="205">
        <v>42964</v>
      </c>
      <c r="C219" s="205"/>
      <c r="D219" s="206" t="s">
        <v>364</v>
      </c>
      <c r="E219" s="207" t="s">
        <v>625</v>
      </c>
      <c r="F219" s="208">
        <v>605</v>
      </c>
      <c r="G219" s="207"/>
      <c r="H219" s="207">
        <v>750</v>
      </c>
      <c r="I219" s="209">
        <v>750</v>
      </c>
      <c r="J219" s="210" t="s">
        <v>741</v>
      </c>
      <c r="K219" s="211">
        <f t="shared" si="83"/>
        <v>145</v>
      </c>
      <c r="L219" s="212">
        <f t="shared" si="84"/>
        <v>0.23966942148760331</v>
      </c>
      <c r="M219" s="207" t="s">
        <v>593</v>
      </c>
      <c r="N219" s="213">
        <v>43027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4">
        <v>95</v>
      </c>
      <c r="B220" s="215">
        <v>42979</v>
      </c>
      <c r="C220" s="215"/>
      <c r="D220" s="223" t="s">
        <v>751</v>
      </c>
      <c r="E220" s="218" t="s">
        <v>625</v>
      </c>
      <c r="F220" s="218">
        <v>255</v>
      </c>
      <c r="G220" s="219"/>
      <c r="H220" s="219">
        <v>217.25</v>
      </c>
      <c r="I220" s="219">
        <v>320</v>
      </c>
      <c r="J220" s="220" t="s">
        <v>752</v>
      </c>
      <c r="K220" s="221">
        <f t="shared" si="83"/>
        <v>-37.75</v>
      </c>
      <c r="L220" s="224">
        <f t="shared" si="84"/>
        <v>-0.14803921568627451</v>
      </c>
      <c r="M220" s="218" t="s">
        <v>606</v>
      </c>
      <c r="N220" s="215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96</v>
      </c>
      <c r="B221" s="205">
        <v>42997</v>
      </c>
      <c r="C221" s="205"/>
      <c r="D221" s="206" t="s">
        <v>753</v>
      </c>
      <c r="E221" s="207" t="s">
        <v>625</v>
      </c>
      <c r="F221" s="208">
        <v>215</v>
      </c>
      <c r="G221" s="207"/>
      <c r="H221" s="207">
        <v>258</v>
      </c>
      <c r="I221" s="209">
        <v>258</v>
      </c>
      <c r="J221" s="210" t="s">
        <v>683</v>
      </c>
      <c r="K221" s="211">
        <f t="shared" si="83"/>
        <v>43</v>
      </c>
      <c r="L221" s="212">
        <f t="shared" si="84"/>
        <v>0.2</v>
      </c>
      <c r="M221" s="207" t="s">
        <v>593</v>
      </c>
      <c r="N221" s="213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97</v>
      </c>
      <c r="B222" s="205">
        <v>42997</v>
      </c>
      <c r="C222" s="205"/>
      <c r="D222" s="206" t="s">
        <v>753</v>
      </c>
      <c r="E222" s="207" t="s">
        <v>625</v>
      </c>
      <c r="F222" s="208">
        <v>215</v>
      </c>
      <c r="G222" s="207"/>
      <c r="H222" s="207">
        <v>258</v>
      </c>
      <c r="I222" s="209">
        <v>258</v>
      </c>
      <c r="J222" s="241" t="s">
        <v>683</v>
      </c>
      <c r="K222" s="211">
        <v>43</v>
      </c>
      <c r="L222" s="212">
        <v>0.2</v>
      </c>
      <c r="M222" s="207" t="s">
        <v>593</v>
      </c>
      <c r="N222" s="213">
        <v>43040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5">
        <v>98</v>
      </c>
      <c r="B223" s="236">
        <v>42998</v>
      </c>
      <c r="C223" s="236"/>
      <c r="D223" s="237" t="s">
        <v>754</v>
      </c>
      <c r="E223" s="238" t="s">
        <v>625</v>
      </c>
      <c r="F223" s="208">
        <v>75</v>
      </c>
      <c r="G223" s="238"/>
      <c r="H223" s="238">
        <v>90</v>
      </c>
      <c r="I223" s="240">
        <v>90</v>
      </c>
      <c r="J223" s="210" t="s">
        <v>755</v>
      </c>
      <c r="K223" s="211">
        <f t="shared" ref="K223:K228" si="85">H223-F223</f>
        <v>15</v>
      </c>
      <c r="L223" s="212">
        <f t="shared" ref="L223:L228" si="86">K223/F223</f>
        <v>0.2</v>
      </c>
      <c r="M223" s="207" t="s">
        <v>593</v>
      </c>
      <c r="N223" s="213">
        <v>43019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5">
        <v>99</v>
      </c>
      <c r="B224" s="236">
        <v>43011</v>
      </c>
      <c r="C224" s="236"/>
      <c r="D224" s="237" t="s">
        <v>608</v>
      </c>
      <c r="E224" s="238" t="s">
        <v>625</v>
      </c>
      <c r="F224" s="239">
        <v>315</v>
      </c>
      <c r="G224" s="238"/>
      <c r="H224" s="238">
        <v>392</v>
      </c>
      <c r="I224" s="240">
        <v>384</v>
      </c>
      <c r="J224" s="241" t="s">
        <v>756</v>
      </c>
      <c r="K224" s="211">
        <f t="shared" si="85"/>
        <v>77</v>
      </c>
      <c r="L224" s="242">
        <f t="shared" si="86"/>
        <v>0.24444444444444444</v>
      </c>
      <c r="M224" s="238" t="s">
        <v>593</v>
      </c>
      <c r="N224" s="243">
        <v>43017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5">
        <v>100</v>
      </c>
      <c r="B225" s="236">
        <v>43013</v>
      </c>
      <c r="C225" s="236"/>
      <c r="D225" s="237" t="s">
        <v>464</v>
      </c>
      <c r="E225" s="238" t="s">
        <v>625</v>
      </c>
      <c r="F225" s="239">
        <v>145</v>
      </c>
      <c r="G225" s="238"/>
      <c r="H225" s="238">
        <v>179</v>
      </c>
      <c r="I225" s="240">
        <v>180</v>
      </c>
      <c r="J225" s="241" t="s">
        <v>757</v>
      </c>
      <c r="K225" s="211">
        <f t="shared" si="85"/>
        <v>34</v>
      </c>
      <c r="L225" s="242">
        <f t="shared" si="86"/>
        <v>0.23448275862068965</v>
      </c>
      <c r="M225" s="238" t="s">
        <v>593</v>
      </c>
      <c r="N225" s="243">
        <v>43025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5">
        <v>101</v>
      </c>
      <c r="B226" s="236">
        <v>43014</v>
      </c>
      <c r="C226" s="236"/>
      <c r="D226" s="237" t="s">
        <v>338</v>
      </c>
      <c r="E226" s="238" t="s">
        <v>625</v>
      </c>
      <c r="F226" s="239">
        <v>256</v>
      </c>
      <c r="G226" s="238"/>
      <c r="H226" s="238">
        <v>323</v>
      </c>
      <c r="I226" s="240">
        <v>320</v>
      </c>
      <c r="J226" s="241" t="s">
        <v>683</v>
      </c>
      <c r="K226" s="211">
        <f t="shared" si="85"/>
        <v>67</v>
      </c>
      <c r="L226" s="242">
        <f t="shared" si="86"/>
        <v>0.26171875</v>
      </c>
      <c r="M226" s="238" t="s">
        <v>593</v>
      </c>
      <c r="N226" s="243">
        <v>43067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5">
        <v>102</v>
      </c>
      <c r="B227" s="236">
        <v>43017</v>
      </c>
      <c r="C227" s="236"/>
      <c r="D227" s="237" t="s">
        <v>354</v>
      </c>
      <c r="E227" s="238" t="s">
        <v>625</v>
      </c>
      <c r="F227" s="239">
        <v>137.5</v>
      </c>
      <c r="G227" s="238"/>
      <c r="H227" s="238">
        <v>184</v>
      </c>
      <c r="I227" s="240">
        <v>183</v>
      </c>
      <c r="J227" s="241" t="s">
        <v>758</v>
      </c>
      <c r="K227" s="211">
        <f t="shared" si="85"/>
        <v>46.5</v>
      </c>
      <c r="L227" s="242">
        <f t="shared" si="86"/>
        <v>0.33818181818181819</v>
      </c>
      <c r="M227" s="238" t="s">
        <v>593</v>
      </c>
      <c r="N227" s="243">
        <v>43108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5">
        <v>103</v>
      </c>
      <c r="B228" s="236">
        <v>43018</v>
      </c>
      <c r="C228" s="236"/>
      <c r="D228" s="237" t="s">
        <v>759</v>
      </c>
      <c r="E228" s="238" t="s">
        <v>625</v>
      </c>
      <c r="F228" s="239">
        <v>125.5</v>
      </c>
      <c r="G228" s="238"/>
      <c r="H228" s="238">
        <v>158</v>
      </c>
      <c r="I228" s="240">
        <v>155</v>
      </c>
      <c r="J228" s="241" t="s">
        <v>760</v>
      </c>
      <c r="K228" s="211">
        <f t="shared" si="85"/>
        <v>32.5</v>
      </c>
      <c r="L228" s="242">
        <f t="shared" si="86"/>
        <v>0.25896414342629481</v>
      </c>
      <c r="M228" s="238" t="s">
        <v>593</v>
      </c>
      <c r="N228" s="243">
        <v>43067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5">
        <v>104</v>
      </c>
      <c r="B229" s="236">
        <v>43018</v>
      </c>
      <c r="C229" s="236"/>
      <c r="D229" s="237" t="s">
        <v>761</v>
      </c>
      <c r="E229" s="238" t="s">
        <v>625</v>
      </c>
      <c r="F229" s="239">
        <v>895</v>
      </c>
      <c r="G229" s="238"/>
      <c r="H229" s="238">
        <v>1122.5</v>
      </c>
      <c r="I229" s="240">
        <v>1078</v>
      </c>
      <c r="J229" s="241" t="s">
        <v>762</v>
      </c>
      <c r="K229" s="211">
        <v>227.5</v>
      </c>
      <c r="L229" s="242">
        <v>0.25418994413407803</v>
      </c>
      <c r="M229" s="238" t="s">
        <v>593</v>
      </c>
      <c r="N229" s="243">
        <v>43117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5">
        <v>105</v>
      </c>
      <c r="B230" s="236">
        <v>43020</v>
      </c>
      <c r="C230" s="236"/>
      <c r="D230" s="237" t="s">
        <v>347</v>
      </c>
      <c r="E230" s="238" t="s">
        <v>625</v>
      </c>
      <c r="F230" s="239">
        <v>525</v>
      </c>
      <c r="G230" s="238"/>
      <c r="H230" s="238">
        <v>629</v>
      </c>
      <c r="I230" s="240">
        <v>629</v>
      </c>
      <c r="J230" s="241" t="s">
        <v>683</v>
      </c>
      <c r="K230" s="211">
        <v>104</v>
      </c>
      <c r="L230" s="242">
        <v>0.19809523809523799</v>
      </c>
      <c r="M230" s="238" t="s">
        <v>593</v>
      </c>
      <c r="N230" s="243">
        <v>43119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106</v>
      </c>
      <c r="B231" s="236">
        <v>43046</v>
      </c>
      <c r="C231" s="236"/>
      <c r="D231" s="237" t="s">
        <v>389</v>
      </c>
      <c r="E231" s="238" t="s">
        <v>625</v>
      </c>
      <c r="F231" s="239">
        <v>740</v>
      </c>
      <c r="G231" s="238"/>
      <c r="H231" s="238">
        <v>892.5</v>
      </c>
      <c r="I231" s="240">
        <v>900</v>
      </c>
      <c r="J231" s="241" t="s">
        <v>763</v>
      </c>
      <c r="K231" s="211">
        <f t="shared" ref="K231:K233" si="87">H231-F231</f>
        <v>152.5</v>
      </c>
      <c r="L231" s="242">
        <f t="shared" ref="L231:L233" si="88">K231/F231</f>
        <v>0.20608108108108109</v>
      </c>
      <c r="M231" s="238" t="s">
        <v>593</v>
      </c>
      <c r="N231" s="243">
        <v>43052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4">
        <v>107</v>
      </c>
      <c r="B232" s="205">
        <v>43073</v>
      </c>
      <c r="C232" s="205"/>
      <c r="D232" s="206" t="s">
        <v>764</v>
      </c>
      <c r="E232" s="207" t="s">
        <v>625</v>
      </c>
      <c r="F232" s="208">
        <v>118.5</v>
      </c>
      <c r="G232" s="207"/>
      <c r="H232" s="207">
        <v>143.5</v>
      </c>
      <c r="I232" s="209">
        <v>145</v>
      </c>
      <c r="J232" s="210" t="s">
        <v>615</v>
      </c>
      <c r="K232" s="211">
        <f t="shared" si="87"/>
        <v>25</v>
      </c>
      <c r="L232" s="212">
        <f t="shared" si="88"/>
        <v>0.2109704641350211</v>
      </c>
      <c r="M232" s="207" t="s">
        <v>593</v>
      </c>
      <c r="N232" s="213">
        <v>43097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4">
        <v>108</v>
      </c>
      <c r="B233" s="215">
        <v>43090</v>
      </c>
      <c r="C233" s="215"/>
      <c r="D233" s="216" t="s">
        <v>435</v>
      </c>
      <c r="E233" s="217" t="s">
        <v>625</v>
      </c>
      <c r="F233" s="218">
        <v>715</v>
      </c>
      <c r="G233" s="218"/>
      <c r="H233" s="219">
        <v>500</v>
      </c>
      <c r="I233" s="219">
        <v>872</v>
      </c>
      <c r="J233" s="220" t="s">
        <v>765</v>
      </c>
      <c r="K233" s="221">
        <f t="shared" si="87"/>
        <v>-215</v>
      </c>
      <c r="L233" s="222">
        <f t="shared" si="88"/>
        <v>-0.30069930069930068</v>
      </c>
      <c r="M233" s="218" t="s">
        <v>606</v>
      </c>
      <c r="N233" s="215">
        <v>43670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4">
        <v>109</v>
      </c>
      <c r="B234" s="205">
        <v>43098</v>
      </c>
      <c r="C234" s="205"/>
      <c r="D234" s="206" t="s">
        <v>608</v>
      </c>
      <c r="E234" s="207" t="s">
        <v>625</v>
      </c>
      <c r="F234" s="208">
        <v>435</v>
      </c>
      <c r="G234" s="207"/>
      <c r="H234" s="207">
        <v>542.5</v>
      </c>
      <c r="I234" s="209">
        <v>539</v>
      </c>
      <c r="J234" s="210" t="s">
        <v>683</v>
      </c>
      <c r="K234" s="211">
        <v>107.5</v>
      </c>
      <c r="L234" s="212">
        <v>0.247126436781609</v>
      </c>
      <c r="M234" s="207" t="s">
        <v>593</v>
      </c>
      <c r="N234" s="213">
        <v>43206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4">
        <v>110</v>
      </c>
      <c r="B235" s="205">
        <v>43098</v>
      </c>
      <c r="C235" s="205"/>
      <c r="D235" s="206" t="s">
        <v>564</v>
      </c>
      <c r="E235" s="207" t="s">
        <v>625</v>
      </c>
      <c r="F235" s="208">
        <v>885</v>
      </c>
      <c r="G235" s="207"/>
      <c r="H235" s="207">
        <v>1090</v>
      </c>
      <c r="I235" s="209">
        <v>1084</v>
      </c>
      <c r="J235" s="210" t="s">
        <v>683</v>
      </c>
      <c r="K235" s="211">
        <v>205</v>
      </c>
      <c r="L235" s="212">
        <v>0.23163841807909599</v>
      </c>
      <c r="M235" s="207" t="s">
        <v>593</v>
      </c>
      <c r="N235" s="213">
        <v>43213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4">
        <v>111</v>
      </c>
      <c r="B236" s="245">
        <v>43192</v>
      </c>
      <c r="C236" s="245"/>
      <c r="D236" s="223" t="s">
        <v>766</v>
      </c>
      <c r="E236" s="218" t="s">
        <v>625</v>
      </c>
      <c r="F236" s="246">
        <v>478.5</v>
      </c>
      <c r="G236" s="218"/>
      <c r="H236" s="218">
        <v>442</v>
      </c>
      <c r="I236" s="219">
        <v>613</v>
      </c>
      <c r="J236" s="220" t="s">
        <v>767</v>
      </c>
      <c r="K236" s="221">
        <f t="shared" ref="K236:K239" si="89">H236-F236</f>
        <v>-36.5</v>
      </c>
      <c r="L236" s="222">
        <f t="shared" ref="L236:L239" si="90">K236/F236</f>
        <v>-7.6280041797283177E-2</v>
      </c>
      <c r="M236" s="218" t="s">
        <v>606</v>
      </c>
      <c r="N236" s="215">
        <v>43762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4">
        <v>112</v>
      </c>
      <c r="B237" s="215">
        <v>43194</v>
      </c>
      <c r="C237" s="215"/>
      <c r="D237" s="216" t="s">
        <v>768</v>
      </c>
      <c r="E237" s="217" t="s">
        <v>625</v>
      </c>
      <c r="F237" s="218">
        <f>141.5-7.3</f>
        <v>134.19999999999999</v>
      </c>
      <c r="G237" s="218"/>
      <c r="H237" s="219">
        <v>77</v>
      </c>
      <c r="I237" s="219">
        <v>180</v>
      </c>
      <c r="J237" s="220" t="s">
        <v>769</v>
      </c>
      <c r="K237" s="221">
        <f t="shared" si="89"/>
        <v>-57.199999999999989</v>
      </c>
      <c r="L237" s="222">
        <f t="shared" si="90"/>
        <v>-0.42622950819672129</v>
      </c>
      <c r="M237" s="218" t="s">
        <v>606</v>
      </c>
      <c r="N237" s="215">
        <v>43522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4">
        <v>113</v>
      </c>
      <c r="B238" s="215">
        <v>43209</v>
      </c>
      <c r="C238" s="215"/>
      <c r="D238" s="216" t="s">
        <v>770</v>
      </c>
      <c r="E238" s="217" t="s">
        <v>625</v>
      </c>
      <c r="F238" s="218">
        <v>430</v>
      </c>
      <c r="G238" s="218"/>
      <c r="H238" s="219">
        <v>220</v>
      </c>
      <c r="I238" s="219">
        <v>537</v>
      </c>
      <c r="J238" s="220" t="s">
        <v>771</v>
      </c>
      <c r="K238" s="221">
        <f t="shared" si="89"/>
        <v>-210</v>
      </c>
      <c r="L238" s="222">
        <f t="shared" si="90"/>
        <v>-0.48837209302325579</v>
      </c>
      <c r="M238" s="218" t="s">
        <v>606</v>
      </c>
      <c r="N238" s="215">
        <v>43252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5">
        <v>114</v>
      </c>
      <c r="B239" s="236">
        <v>43220</v>
      </c>
      <c r="C239" s="236"/>
      <c r="D239" s="237" t="s">
        <v>390</v>
      </c>
      <c r="E239" s="238" t="s">
        <v>625</v>
      </c>
      <c r="F239" s="238">
        <v>153.5</v>
      </c>
      <c r="G239" s="238"/>
      <c r="H239" s="238">
        <v>196</v>
      </c>
      <c r="I239" s="240">
        <v>196</v>
      </c>
      <c r="J239" s="210" t="s">
        <v>772</v>
      </c>
      <c r="K239" s="211">
        <f t="shared" si="89"/>
        <v>42.5</v>
      </c>
      <c r="L239" s="212">
        <f t="shared" si="90"/>
        <v>0.27687296416938112</v>
      </c>
      <c r="M239" s="207" t="s">
        <v>593</v>
      </c>
      <c r="N239" s="213">
        <v>43605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4">
        <v>115</v>
      </c>
      <c r="B240" s="215">
        <v>43306</v>
      </c>
      <c r="C240" s="215"/>
      <c r="D240" s="216" t="s">
        <v>742</v>
      </c>
      <c r="E240" s="217" t="s">
        <v>625</v>
      </c>
      <c r="F240" s="218">
        <v>27.5</v>
      </c>
      <c r="G240" s="218"/>
      <c r="H240" s="219">
        <v>13.1</v>
      </c>
      <c r="I240" s="219">
        <v>60</v>
      </c>
      <c r="J240" s="220" t="s">
        <v>773</v>
      </c>
      <c r="K240" s="221">
        <v>-14.4</v>
      </c>
      <c r="L240" s="222">
        <v>-0.52363636363636401</v>
      </c>
      <c r="M240" s="218" t="s">
        <v>606</v>
      </c>
      <c r="N240" s="215">
        <v>43138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4">
        <v>116</v>
      </c>
      <c r="B241" s="245">
        <v>43318</v>
      </c>
      <c r="C241" s="245"/>
      <c r="D241" s="223" t="s">
        <v>774</v>
      </c>
      <c r="E241" s="218" t="s">
        <v>625</v>
      </c>
      <c r="F241" s="218">
        <v>148.5</v>
      </c>
      <c r="G241" s="218"/>
      <c r="H241" s="218">
        <v>102</v>
      </c>
      <c r="I241" s="219">
        <v>182</v>
      </c>
      <c r="J241" s="220" t="s">
        <v>775</v>
      </c>
      <c r="K241" s="221">
        <f>H241-F241</f>
        <v>-46.5</v>
      </c>
      <c r="L241" s="222">
        <f>K241/F241</f>
        <v>-0.31313131313131315</v>
      </c>
      <c r="M241" s="218" t="s">
        <v>606</v>
      </c>
      <c r="N241" s="215">
        <v>43661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4">
        <v>117</v>
      </c>
      <c r="B242" s="205">
        <v>43335</v>
      </c>
      <c r="C242" s="205"/>
      <c r="D242" s="206" t="s">
        <v>776</v>
      </c>
      <c r="E242" s="207" t="s">
        <v>625</v>
      </c>
      <c r="F242" s="238">
        <v>285</v>
      </c>
      <c r="G242" s="207"/>
      <c r="H242" s="207">
        <v>355</v>
      </c>
      <c r="I242" s="209">
        <v>364</v>
      </c>
      <c r="J242" s="210" t="s">
        <v>777</v>
      </c>
      <c r="K242" s="211">
        <v>70</v>
      </c>
      <c r="L242" s="212">
        <v>0.24561403508771901</v>
      </c>
      <c r="M242" s="207" t="s">
        <v>593</v>
      </c>
      <c r="N242" s="213">
        <v>43455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4">
        <v>118</v>
      </c>
      <c r="B243" s="205">
        <v>43341</v>
      </c>
      <c r="C243" s="205"/>
      <c r="D243" s="206" t="s">
        <v>378</v>
      </c>
      <c r="E243" s="207" t="s">
        <v>625</v>
      </c>
      <c r="F243" s="238">
        <v>525</v>
      </c>
      <c r="G243" s="207"/>
      <c r="H243" s="207">
        <v>585</v>
      </c>
      <c r="I243" s="209">
        <v>635</v>
      </c>
      <c r="J243" s="210" t="s">
        <v>778</v>
      </c>
      <c r="K243" s="211">
        <f t="shared" ref="K243:K260" si="91">H243-F243</f>
        <v>60</v>
      </c>
      <c r="L243" s="212">
        <f t="shared" ref="L243:L260" si="92">K243/F243</f>
        <v>0.11428571428571428</v>
      </c>
      <c r="M243" s="207" t="s">
        <v>593</v>
      </c>
      <c r="N243" s="213">
        <v>43662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4">
        <v>119</v>
      </c>
      <c r="B244" s="205">
        <v>43395</v>
      </c>
      <c r="C244" s="205"/>
      <c r="D244" s="206" t="s">
        <v>364</v>
      </c>
      <c r="E244" s="207" t="s">
        <v>625</v>
      </c>
      <c r="F244" s="238">
        <v>475</v>
      </c>
      <c r="G244" s="207"/>
      <c r="H244" s="207">
        <v>574</v>
      </c>
      <c r="I244" s="209">
        <v>570</v>
      </c>
      <c r="J244" s="210" t="s">
        <v>683</v>
      </c>
      <c r="K244" s="211">
        <f t="shared" si="91"/>
        <v>99</v>
      </c>
      <c r="L244" s="212">
        <f t="shared" si="92"/>
        <v>0.20842105263157895</v>
      </c>
      <c r="M244" s="207" t="s">
        <v>593</v>
      </c>
      <c r="N244" s="213">
        <v>43403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120</v>
      </c>
      <c r="B245" s="236">
        <v>43397</v>
      </c>
      <c r="C245" s="236"/>
      <c r="D245" s="237" t="s">
        <v>385</v>
      </c>
      <c r="E245" s="238" t="s">
        <v>625</v>
      </c>
      <c r="F245" s="238">
        <v>707.5</v>
      </c>
      <c r="G245" s="238"/>
      <c r="H245" s="238">
        <v>872</v>
      </c>
      <c r="I245" s="240">
        <v>872</v>
      </c>
      <c r="J245" s="241" t="s">
        <v>683</v>
      </c>
      <c r="K245" s="211">
        <f t="shared" si="91"/>
        <v>164.5</v>
      </c>
      <c r="L245" s="242">
        <f t="shared" si="92"/>
        <v>0.23250883392226149</v>
      </c>
      <c r="M245" s="238" t="s">
        <v>593</v>
      </c>
      <c r="N245" s="243">
        <v>43482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121</v>
      </c>
      <c r="B246" s="236">
        <v>43398</v>
      </c>
      <c r="C246" s="236"/>
      <c r="D246" s="237" t="s">
        <v>779</v>
      </c>
      <c r="E246" s="238" t="s">
        <v>625</v>
      </c>
      <c r="F246" s="238">
        <v>162</v>
      </c>
      <c r="G246" s="238"/>
      <c r="H246" s="238">
        <v>204</v>
      </c>
      <c r="I246" s="240">
        <v>209</v>
      </c>
      <c r="J246" s="241" t="s">
        <v>780</v>
      </c>
      <c r="K246" s="211">
        <f t="shared" si="91"/>
        <v>42</v>
      </c>
      <c r="L246" s="242">
        <f t="shared" si="92"/>
        <v>0.25925925925925924</v>
      </c>
      <c r="M246" s="238" t="s">
        <v>593</v>
      </c>
      <c r="N246" s="243">
        <v>43539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5">
        <v>122</v>
      </c>
      <c r="B247" s="236">
        <v>43399</v>
      </c>
      <c r="C247" s="236"/>
      <c r="D247" s="237" t="s">
        <v>483</v>
      </c>
      <c r="E247" s="238" t="s">
        <v>625</v>
      </c>
      <c r="F247" s="238">
        <v>240</v>
      </c>
      <c r="G247" s="238"/>
      <c r="H247" s="238">
        <v>297</v>
      </c>
      <c r="I247" s="240">
        <v>297</v>
      </c>
      <c r="J247" s="241" t="s">
        <v>683</v>
      </c>
      <c r="K247" s="247">
        <f t="shared" si="91"/>
        <v>57</v>
      </c>
      <c r="L247" s="242">
        <f t="shared" si="92"/>
        <v>0.23749999999999999</v>
      </c>
      <c r="M247" s="238" t="s">
        <v>593</v>
      </c>
      <c r="N247" s="243">
        <v>43417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4">
        <v>123</v>
      </c>
      <c r="B248" s="205">
        <v>43439</v>
      </c>
      <c r="C248" s="205"/>
      <c r="D248" s="206" t="s">
        <v>781</v>
      </c>
      <c r="E248" s="207" t="s">
        <v>625</v>
      </c>
      <c r="F248" s="207">
        <v>202.5</v>
      </c>
      <c r="G248" s="207"/>
      <c r="H248" s="207">
        <v>255</v>
      </c>
      <c r="I248" s="209">
        <v>252</v>
      </c>
      <c r="J248" s="210" t="s">
        <v>683</v>
      </c>
      <c r="K248" s="211">
        <f t="shared" si="91"/>
        <v>52.5</v>
      </c>
      <c r="L248" s="212">
        <f t="shared" si="92"/>
        <v>0.25925925925925924</v>
      </c>
      <c r="M248" s="207" t="s">
        <v>593</v>
      </c>
      <c r="N248" s="213">
        <v>43542</v>
      </c>
      <c r="O248" s="1"/>
      <c r="P248" s="1"/>
      <c r="Q248" s="1"/>
      <c r="R248" s="6" t="s">
        <v>782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124</v>
      </c>
      <c r="B249" s="236">
        <v>43465</v>
      </c>
      <c r="C249" s="205"/>
      <c r="D249" s="237" t="s">
        <v>417</v>
      </c>
      <c r="E249" s="238" t="s">
        <v>625</v>
      </c>
      <c r="F249" s="238">
        <v>710</v>
      </c>
      <c r="G249" s="238"/>
      <c r="H249" s="238">
        <v>866</v>
      </c>
      <c r="I249" s="240">
        <v>866</v>
      </c>
      <c r="J249" s="241" t="s">
        <v>683</v>
      </c>
      <c r="K249" s="211">
        <f t="shared" si="91"/>
        <v>156</v>
      </c>
      <c r="L249" s="212">
        <f t="shared" si="92"/>
        <v>0.21971830985915494</v>
      </c>
      <c r="M249" s="207" t="s">
        <v>593</v>
      </c>
      <c r="N249" s="213">
        <v>43553</v>
      </c>
      <c r="O249" s="1"/>
      <c r="P249" s="1"/>
      <c r="Q249" s="1"/>
      <c r="R249" s="6" t="s">
        <v>782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125</v>
      </c>
      <c r="B250" s="236">
        <v>43522</v>
      </c>
      <c r="C250" s="236"/>
      <c r="D250" s="237" t="s">
        <v>153</v>
      </c>
      <c r="E250" s="238" t="s">
        <v>625</v>
      </c>
      <c r="F250" s="238">
        <v>337.25</v>
      </c>
      <c r="G250" s="238"/>
      <c r="H250" s="238">
        <v>398.5</v>
      </c>
      <c r="I250" s="240">
        <v>411</v>
      </c>
      <c r="J250" s="210" t="s">
        <v>783</v>
      </c>
      <c r="K250" s="211">
        <f t="shared" si="91"/>
        <v>61.25</v>
      </c>
      <c r="L250" s="212">
        <f t="shared" si="92"/>
        <v>0.1816160118606375</v>
      </c>
      <c r="M250" s="207" t="s">
        <v>593</v>
      </c>
      <c r="N250" s="213">
        <v>43760</v>
      </c>
      <c r="O250" s="1"/>
      <c r="P250" s="1"/>
      <c r="Q250" s="1"/>
      <c r="R250" s="6" t="s">
        <v>782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8">
        <v>126</v>
      </c>
      <c r="B251" s="249">
        <v>43559</v>
      </c>
      <c r="C251" s="249"/>
      <c r="D251" s="250" t="s">
        <v>784</v>
      </c>
      <c r="E251" s="251" t="s">
        <v>625</v>
      </c>
      <c r="F251" s="251">
        <v>130</v>
      </c>
      <c r="G251" s="251"/>
      <c r="H251" s="251">
        <v>65</v>
      </c>
      <c r="I251" s="252">
        <v>158</v>
      </c>
      <c r="J251" s="220" t="s">
        <v>785</v>
      </c>
      <c r="K251" s="221">
        <f t="shared" si="91"/>
        <v>-65</v>
      </c>
      <c r="L251" s="222">
        <f t="shared" si="92"/>
        <v>-0.5</v>
      </c>
      <c r="M251" s="218" t="s">
        <v>606</v>
      </c>
      <c r="N251" s="215">
        <v>43726</v>
      </c>
      <c r="O251" s="1"/>
      <c r="P251" s="1"/>
      <c r="Q251" s="1"/>
      <c r="R251" s="6" t="s">
        <v>786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5">
        <v>127</v>
      </c>
      <c r="B252" s="236">
        <v>43017</v>
      </c>
      <c r="C252" s="236"/>
      <c r="D252" s="237" t="s">
        <v>186</v>
      </c>
      <c r="E252" s="238" t="s">
        <v>625</v>
      </c>
      <c r="F252" s="238">
        <v>141.5</v>
      </c>
      <c r="G252" s="238"/>
      <c r="H252" s="238">
        <v>183.5</v>
      </c>
      <c r="I252" s="240">
        <v>210</v>
      </c>
      <c r="J252" s="210" t="s">
        <v>780</v>
      </c>
      <c r="K252" s="211">
        <f t="shared" si="91"/>
        <v>42</v>
      </c>
      <c r="L252" s="212">
        <f t="shared" si="92"/>
        <v>0.29681978798586572</v>
      </c>
      <c r="M252" s="207" t="s">
        <v>593</v>
      </c>
      <c r="N252" s="213">
        <v>43042</v>
      </c>
      <c r="O252" s="1"/>
      <c r="P252" s="1"/>
      <c r="Q252" s="1"/>
      <c r="R252" s="6" t="s">
        <v>786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8">
        <v>128</v>
      </c>
      <c r="B253" s="249">
        <v>43074</v>
      </c>
      <c r="C253" s="249"/>
      <c r="D253" s="250" t="s">
        <v>787</v>
      </c>
      <c r="E253" s="251" t="s">
        <v>625</v>
      </c>
      <c r="F253" s="246">
        <v>172</v>
      </c>
      <c r="G253" s="251"/>
      <c r="H253" s="251">
        <v>155.25</v>
      </c>
      <c r="I253" s="252">
        <v>230</v>
      </c>
      <c r="J253" s="220" t="s">
        <v>788</v>
      </c>
      <c r="K253" s="221">
        <f t="shared" si="91"/>
        <v>-16.75</v>
      </c>
      <c r="L253" s="222">
        <f t="shared" si="92"/>
        <v>-9.7383720930232565E-2</v>
      </c>
      <c r="M253" s="218" t="s">
        <v>606</v>
      </c>
      <c r="N253" s="215">
        <v>43787</v>
      </c>
      <c r="O253" s="1"/>
      <c r="P253" s="1"/>
      <c r="Q253" s="1"/>
      <c r="R253" s="6" t="s">
        <v>786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5">
        <v>129</v>
      </c>
      <c r="B254" s="236">
        <v>43398</v>
      </c>
      <c r="C254" s="236"/>
      <c r="D254" s="237" t="s">
        <v>108</v>
      </c>
      <c r="E254" s="238" t="s">
        <v>625</v>
      </c>
      <c r="F254" s="238">
        <v>698.5</v>
      </c>
      <c r="G254" s="238"/>
      <c r="H254" s="238">
        <v>890</v>
      </c>
      <c r="I254" s="240">
        <v>890</v>
      </c>
      <c r="J254" s="210" t="s">
        <v>789</v>
      </c>
      <c r="K254" s="211">
        <f t="shared" si="91"/>
        <v>191.5</v>
      </c>
      <c r="L254" s="212">
        <f t="shared" si="92"/>
        <v>0.27415891195418757</v>
      </c>
      <c r="M254" s="207" t="s">
        <v>593</v>
      </c>
      <c r="N254" s="213">
        <v>44328</v>
      </c>
      <c r="O254" s="1"/>
      <c r="P254" s="1"/>
      <c r="Q254" s="1"/>
      <c r="R254" s="6" t="s">
        <v>782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5">
        <v>130</v>
      </c>
      <c r="B255" s="236">
        <v>42877</v>
      </c>
      <c r="C255" s="236"/>
      <c r="D255" s="237" t="s">
        <v>377</v>
      </c>
      <c r="E255" s="238" t="s">
        <v>625</v>
      </c>
      <c r="F255" s="238">
        <v>127.6</v>
      </c>
      <c r="G255" s="238"/>
      <c r="H255" s="238">
        <v>138</v>
      </c>
      <c r="I255" s="240">
        <v>190</v>
      </c>
      <c r="J255" s="210" t="s">
        <v>790</v>
      </c>
      <c r="K255" s="211">
        <f t="shared" si="91"/>
        <v>10.400000000000006</v>
      </c>
      <c r="L255" s="212">
        <f t="shared" si="92"/>
        <v>8.1504702194357417E-2</v>
      </c>
      <c r="M255" s="207" t="s">
        <v>593</v>
      </c>
      <c r="N255" s="213">
        <v>43774</v>
      </c>
      <c r="O255" s="1"/>
      <c r="P255" s="1"/>
      <c r="Q255" s="1"/>
      <c r="R255" s="6" t="s">
        <v>786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5">
        <v>131</v>
      </c>
      <c r="B256" s="236">
        <v>43158</v>
      </c>
      <c r="C256" s="236"/>
      <c r="D256" s="237" t="s">
        <v>791</v>
      </c>
      <c r="E256" s="238" t="s">
        <v>625</v>
      </c>
      <c r="F256" s="238">
        <v>317</v>
      </c>
      <c r="G256" s="238"/>
      <c r="H256" s="238">
        <v>382.5</v>
      </c>
      <c r="I256" s="240">
        <v>398</v>
      </c>
      <c r="J256" s="210" t="s">
        <v>792</v>
      </c>
      <c r="K256" s="211">
        <f t="shared" si="91"/>
        <v>65.5</v>
      </c>
      <c r="L256" s="212">
        <f t="shared" si="92"/>
        <v>0.20662460567823343</v>
      </c>
      <c r="M256" s="207" t="s">
        <v>593</v>
      </c>
      <c r="N256" s="213">
        <v>44238</v>
      </c>
      <c r="O256" s="1"/>
      <c r="P256" s="1"/>
      <c r="Q256" s="1"/>
      <c r="R256" s="6" t="s">
        <v>786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8">
        <v>132</v>
      </c>
      <c r="B257" s="249">
        <v>43164</v>
      </c>
      <c r="C257" s="249"/>
      <c r="D257" s="250" t="s">
        <v>145</v>
      </c>
      <c r="E257" s="251" t="s">
        <v>625</v>
      </c>
      <c r="F257" s="246">
        <f>510-14.4</f>
        <v>495.6</v>
      </c>
      <c r="G257" s="251"/>
      <c r="H257" s="251">
        <v>350</v>
      </c>
      <c r="I257" s="252">
        <v>672</v>
      </c>
      <c r="J257" s="220" t="s">
        <v>793</v>
      </c>
      <c r="K257" s="221">
        <f t="shared" si="91"/>
        <v>-145.60000000000002</v>
      </c>
      <c r="L257" s="222">
        <f t="shared" si="92"/>
        <v>-0.29378531073446329</v>
      </c>
      <c r="M257" s="218" t="s">
        <v>606</v>
      </c>
      <c r="N257" s="215">
        <v>43887</v>
      </c>
      <c r="O257" s="1"/>
      <c r="P257" s="1"/>
      <c r="Q257" s="1"/>
      <c r="R257" s="6" t="s">
        <v>782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8">
        <v>133</v>
      </c>
      <c r="B258" s="249">
        <v>43237</v>
      </c>
      <c r="C258" s="249"/>
      <c r="D258" s="250" t="s">
        <v>475</v>
      </c>
      <c r="E258" s="251" t="s">
        <v>625</v>
      </c>
      <c r="F258" s="246">
        <v>230.3</v>
      </c>
      <c r="G258" s="251"/>
      <c r="H258" s="251">
        <v>102.5</v>
      </c>
      <c r="I258" s="252">
        <v>348</v>
      </c>
      <c r="J258" s="220" t="s">
        <v>794</v>
      </c>
      <c r="K258" s="221">
        <f t="shared" si="91"/>
        <v>-127.80000000000001</v>
      </c>
      <c r="L258" s="222">
        <f t="shared" si="92"/>
        <v>-0.55492835432045162</v>
      </c>
      <c r="M258" s="218" t="s">
        <v>606</v>
      </c>
      <c r="N258" s="215">
        <v>43896</v>
      </c>
      <c r="O258" s="1"/>
      <c r="P258" s="1"/>
      <c r="Q258" s="1"/>
      <c r="R258" s="6" t="s">
        <v>782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5">
        <v>134</v>
      </c>
      <c r="B259" s="236">
        <v>43258</v>
      </c>
      <c r="C259" s="236"/>
      <c r="D259" s="237" t="s">
        <v>440</v>
      </c>
      <c r="E259" s="238" t="s">
        <v>625</v>
      </c>
      <c r="F259" s="238">
        <f>342.5-5.1</f>
        <v>337.4</v>
      </c>
      <c r="G259" s="238"/>
      <c r="H259" s="238">
        <v>412.5</v>
      </c>
      <c r="I259" s="240">
        <v>439</v>
      </c>
      <c r="J259" s="210" t="s">
        <v>795</v>
      </c>
      <c r="K259" s="211">
        <f t="shared" si="91"/>
        <v>75.100000000000023</v>
      </c>
      <c r="L259" s="212">
        <f t="shared" si="92"/>
        <v>0.22258446947243635</v>
      </c>
      <c r="M259" s="207" t="s">
        <v>593</v>
      </c>
      <c r="N259" s="213">
        <v>44230</v>
      </c>
      <c r="O259" s="1"/>
      <c r="P259" s="1"/>
      <c r="Q259" s="1"/>
      <c r="R259" s="6" t="s">
        <v>786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135</v>
      </c>
      <c r="B260" s="228">
        <v>43285</v>
      </c>
      <c r="C260" s="228"/>
      <c r="D260" s="229" t="s">
        <v>55</v>
      </c>
      <c r="E260" s="230" t="s">
        <v>625</v>
      </c>
      <c r="F260" s="230">
        <f>127.5-5.53</f>
        <v>121.97</v>
      </c>
      <c r="G260" s="231"/>
      <c r="H260" s="231">
        <v>122.5</v>
      </c>
      <c r="I260" s="231">
        <v>170</v>
      </c>
      <c r="J260" s="232" t="s">
        <v>828</v>
      </c>
      <c r="K260" s="233">
        <f t="shared" si="91"/>
        <v>0.53000000000000114</v>
      </c>
      <c r="L260" s="234">
        <f t="shared" si="92"/>
        <v>4.3453308190538747E-3</v>
      </c>
      <c r="M260" s="230" t="s">
        <v>716</v>
      </c>
      <c r="N260" s="228">
        <v>44431</v>
      </c>
      <c r="O260" s="1"/>
      <c r="P260" s="1"/>
      <c r="Q260" s="1"/>
      <c r="R260" s="6" t="s">
        <v>782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8">
        <v>136</v>
      </c>
      <c r="B261" s="249">
        <v>43294</v>
      </c>
      <c r="C261" s="249"/>
      <c r="D261" s="250" t="s">
        <v>366</v>
      </c>
      <c r="E261" s="251" t="s">
        <v>625</v>
      </c>
      <c r="F261" s="246">
        <v>46.5</v>
      </c>
      <c r="G261" s="251"/>
      <c r="H261" s="251">
        <v>17</v>
      </c>
      <c r="I261" s="252">
        <v>59</v>
      </c>
      <c r="J261" s="220" t="s">
        <v>796</v>
      </c>
      <c r="K261" s="221">
        <f t="shared" ref="K261:K269" si="93">H261-F261</f>
        <v>-29.5</v>
      </c>
      <c r="L261" s="222">
        <f t="shared" ref="L261:L269" si="94">K261/F261</f>
        <v>-0.63440860215053763</v>
      </c>
      <c r="M261" s="218" t="s">
        <v>606</v>
      </c>
      <c r="N261" s="215">
        <v>43887</v>
      </c>
      <c r="O261" s="1"/>
      <c r="P261" s="1"/>
      <c r="Q261" s="1"/>
      <c r="R261" s="6" t="s">
        <v>782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5">
        <v>137</v>
      </c>
      <c r="B262" s="236">
        <v>43396</v>
      </c>
      <c r="C262" s="236"/>
      <c r="D262" s="237" t="s">
        <v>419</v>
      </c>
      <c r="E262" s="238" t="s">
        <v>625</v>
      </c>
      <c r="F262" s="238">
        <v>156.5</v>
      </c>
      <c r="G262" s="238"/>
      <c r="H262" s="238">
        <v>207.5</v>
      </c>
      <c r="I262" s="240">
        <v>191</v>
      </c>
      <c r="J262" s="210" t="s">
        <v>683</v>
      </c>
      <c r="K262" s="211">
        <f t="shared" si="93"/>
        <v>51</v>
      </c>
      <c r="L262" s="212">
        <f t="shared" si="94"/>
        <v>0.32587859424920129</v>
      </c>
      <c r="M262" s="207" t="s">
        <v>593</v>
      </c>
      <c r="N262" s="213">
        <v>44369</v>
      </c>
      <c r="O262" s="1"/>
      <c r="P262" s="1"/>
      <c r="Q262" s="1"/>
      <c r="R262" s="6" t="s">
        <v>782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5">
        <v>138</v>
      </c>
      <c r="B263" s="236">
        <v>43439</v>
      </c>
      <c r="C263" s="236"/>
      <c r="D263" s="237" t="s">
        <v>328</v>
      </c>
      <c r="E263" s="238" t="s">
        <v>625</v>
      </c>
      <c r="F263" s="238">
        <v>259.5</v>
      </c>
      <c r="G263" s="238"/>
      <c r="H263" s="238">
        <v>320</v>
      </c>
      <c r="I263" s="240">
        <v>320</v>
      </c>
      <c r="J263" s="210" t="s">
        <v>683</v>
      </c>
      <c r="K263" s="211">
        <f t="shared" si="93"/>
        <v>60.5</v>
      </c>
      <c r="L263" s="212">
        <f t="shared" si="94"/>
        <v>0.23314065510597304</v>
      </c>
      <c r="M263" s="207" t="s">
        <v>593</v>
      </c>
      <c r="N263" s="213">
        <v>44323</v>
      </c>
      <c r="O263" s="1"/>
      <c r="P263" s="1"/>
      <c r="Q263" s="1"/>
      <c r="R263" s="6" t="s">
        <v>782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8">
        <v>139</v>
      </c>
      <c r="B264" s="249">
        <v>43439</v>
      </c>
      <c r="C264" s="249"/>
      <c r="D264" s="250" t="s">
        <v>797</v>
      </c>
      <c r="E264" s="251" t="s">
        <v>625</v>
      </c>
      <c r="F264" s="251">
        <v>715</v>
      </c>
      <c r="G264" s="251"/>
      <c r="H264" s="251">
        <v>445</v>
      </c>
      <c r="I264" s="252">
        <v>840</v>
      </c>
      <c r="J264" s="220" t="s">
        <v>798</v>
      </c>
      <c r="K264" s="221">
        <f t="shared" si="93"/>
        <v>-270</v>
      </c>
      <c r="L264" s="222">
        <f t="shared" si="94"/>
        <v>-0.3776223776223776</v>
      </c>
      <c r="M264" s="218" t="s">
        <v>606</v>
      </c>
      <c r="N264" s="215">
        <v>43800</v>
      </c>
      <c r="O264" s="1"/>
      <c r="P264" s="1"/>
      <c r="Q264" s="1"/>
      <c r="R264" s="6" t="s">
        <v>782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5">
        <v>140</v>
      </c>
      <c r="B265" s="236">
        <v>43469</v>
      </c>
      <c r="C265" s="236"/>
      <c r="D265" s="237" t="s">
        <v>158</v>
      </c>
      <c r="E265" s="238" t="s">
        <v>625</v>
      </c>
      <c r="F265" s="238">
        <v>875</v>
      </c>
      <c r="G265" s="238"/>
      <c r="H265" s="238">
        <v>1165</v>
      </c>
      <c r="I265" s="240">
        <v>1185</v>
      </c>
      <c r="J265" s="210" t="s">
        <v>799</v>
      </c>
      <c r="K265" s="211">
        <f t="shared" si="93"/>
        <v>290</v>
      </c>
      <c r="L265" s="212">
        <f t="shared" si="94"/>
        <v>0.33142857142857141</v>
      </c>
      <c r="M265" s="207" t="s">
        <v>593</v>
      </c>
      <c r="N265" s="213">
        <v>43847</v>
      </c>
      <c r="O265" s="1"/>
      <c r="P265" s="1"/>
      <c r="Q265" s="1"/>
      <c r="R265" s="6" t="s">
        <v>782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141</v>
      </c>
      <c r="B266" s="236">
        <v>43559</v>
      </c>
      <c r="C266" s="236"/>
      <c r="D266" s="237" t="s">
        <v>344</v>
      </c>
      <c r="E266" s="238" t="s">
        <v>625</v>
      </c>
      <c r="F266" s="238">
        <f>387-14.63</f>
        <v>372.37</v>
      </c>
      <c r="G266" s="238"/>
      <c r="H266" s="238">
        <v>490</v>
      </c>
      <c r="I266" s="240">
        <v>490</v>
      </c>
      <c r="J266" s="210" t="s">
        <v>683</v>
      </c>
      <c r="K266" s="211">
        <f t="shared" si="93"/>
        <v>117.63</v>
      </c>
      <c r="L266" s="212">
        <f t="shared" si="94"/>
        <v>0.31589548030185027</v>
      </c>
      <c r="M266" s="207" t="s">
        <v>593</v>
      </c>
      <c r="N266" s="213">
        <v>43850</v>
      </c>
      <c r="O266" s="1"/>
      <c r="P266" s="1"/>
      <c r="Q266" s="1"/>
      <c r="R266" s="6" t="s">
        <v>782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8">
        <v>142</v>
      </c>
      <c r="B267" s="249">
        <v>43578</v>
      </c>
      <c r="C267" s="249"/>
      <c r="D267" s="250" t="s">
        <v>800</v>
      </c>
      <c r="E267" s="251" t="s">
        <v>595</v>
      </c>
      <c r="F267" s="251">
        <v>220</v>
      </c>
      <c r="G267" s="251"/>
      <c r="H267" s="251">
        <v>127.5</v>
      </c>
      <c r="I267" s="252">
        <v>284</v>
      </c>
      <c r="J267" s="220" t="s">
        <v>801</v>
      </c>
      <c r="K267" s="221">
        <f t="shared" si="93"/>
        <v>-92.5</v>
      </c>
      <c r="L267" s="222">
        <f t="shared" si="94"/>
        <v>-0.42045454545454547</v>
      </c>
      <c r="M267" s="218" t="s">
        <v>606</v>
      </c>
      <c r="N267" s="215">
        <v>43896</v>
      </c>
      <c r="O267" s="1"/>
      <c r="P267" s="1"/>
      <c r="Q267" s="1"/>
      <c r="R267" s="6" t="s">
        <v>782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143</v>
      </c>
      <c r="B268" s="236">
        <v>43622</v>
      </c>
      <c r="C268" s="236"/>
      <c r="D268" s="237" t="s">
        <v>484</v>
      </c>
      <c r="E268" s="238" t="s">
        <v>595</v>
      </c>
      <c r="F268" s="238">
        <v>332.8</v>
      </c>
      <c r="G268" s="238"/>
      <c r="H268" s="238">
        <v>405</v>
      </c>
      <c r="I268" s="240">
        <v>419</v>
      </c>
      <c r="J268" s="210" t="s">
        <v>802</v>
      </c>
      <c r="K268" s="211">
        <f t="shared" si="93"/>
        <v>72.199999999999989</v>
      </c>
      <c r="L268" s="212">
        <f t="shared" si="94"/>
        <v>0.21694711538461534</v>
      </c>
      <c r="M268" s="207" t="s">
        <v>593</v>
      </c>
      <c r="N268" s="213">
        <v>43860</v>
      </c>
      <c r="O268" s="1"/>
      <c r="P268" s="1"/>
      <c r="Q268" s="1"/>
      <c r="R268" s="6" t="s">
        <v>786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144</v>
      </c>
      <c r="B269" s="228">
        <v>43641</v>
      </c>
      <c r="C269" s="228"/>
      <c r="D269" s="229" t="s">
        <v>151</v>
      </c>
      <c r="E269" s="230" t="s">
        <v>625</v>
      </c>
      <c r="F269" s="230">
        <v>386</v>
      </c>
      <c r="G269" s="231"/>
      <c r="H269" s="231">
        <v>395</v>
      </c>
      <c r="I269" s="231">
        <v>452</v>
      </c>
      <c r="J269" s="232" t="s">
        <v>803</v>
      </c>
      <c r="K269" s="233">
        <f t="shared" si="93"/>
        <v>9</v>
      </c>
      <c r="L269" s="234">
        <f t="shared" si="94"/>
        <v>2.3316062176165803E-2</v>
      </c>
      <c r="M269" s="230" t="s">
        <v>716</v>
      </c>
      <c r="N269" s="228">
        <v>43868</v>
      </c>
      <c r="O269" s="1"/>
      <c r="P269" s="1"/>
      <c r="Q269" s="1"/>
      <c r="R269" s="6" t="s">
        <v>786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145</v>
      </c>
      <c r="B270" s="228">
        <v>43707</v>
      </c>
      <c r="C270" s="228"/>
      <c r="D270" s="229" t="s">
        <v>131</v>
      </c>
      <c r="E270" s="230" t="s">
        <v>625</v>
      </c>
      <c r="F270" s="230">
        <v>137.5</v>
      </c>
      <c r="G270" s="231"/>
      <c r="H270" s="231">
        <v>138.5</v>
      </c>
      <c r="I270" s="231">
        <v>190</v>
      </c>
      <c r="J270" s="232" t="s">
        <v>827</v>
      </c>
      <c r="K270" s="233">
        <f t="shared" ref="K270" si="95">H270-F270</f>
        <v>1</v>
      </c>
      <c r="L270" s="234">
        <f t="shared" ref="L270" si="96">K270/F270</f>
        <v>7.2727272727272727E-3</v>
      </c>
      <c r="M270" s="230" t="s">
        <v>716</v>
      </c>
      <c r="N270" s="228">
        <v>44432</v>
      </c>
      <c r="O270" s="1"/>
      <c r="P270" s="1"/>
      <c r="Q270" s="1"/>
      <c r="R270" s="6" t="s">
        <v>782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146</v>
      </c>
      <c r="B271" s="236">
        <v>43731</v>
      </c>
      <c r="C271" s="236"/>
      <c r="D271" s="237" t="s">
        <v>431</v>
      </c>
      <c r="E271" s="238" t="s">
        <v>625</v>
      </c>
      <c r="F271" s="238">
        <v>235</v>
      </c>
      <c r="G271" s="238"/>
      <c r="H271" s="238">
        <v>295</v>
      </c>
      <c r="I271" s="240">
        <v>296</v>
      </c>
      <c r="J271" s="210" t="s">
        <v>804</v>
      </c>
      <c r="K271" s="211">
        <f t="shared" ref="K271:K276" si="97">H271-F271</f>
        <v>60</v>
      </c>
      <c r="L271" s="212">
        <f t="shared" ref="L271:L276" si="98">K271/F271</f>
        <v>0.25531914893617019</v>
      </c>
      <c r="M271" s="207" t="s">
        <v>593</v>
      </c>
      <c r="N271" s="213">
        <v>43844</v>
      </c>
      <c r="O271" s="1"/>
      <c r="P271" s="1"/>
      <c r="Q271" s="1"/>
      <c r="R271" s="6" t="s">
        <v>786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5">
        <v>147</v>
      </c>
      <c r="B272" s="236">
        <v>43752</v>
      </c>
      <c r="C272" s="236"/>
      <c r="D272" s="237" t="s">
        <v>805</v>
      </c>
      <c r="E272" s="238" t="s">
        <v>625</v>
      </c>
      <c r="F272" s="238">
        <v>277.5</v>
      </c>
      <c r="G272" s="238"/>
      <c r="H272" s="238">
        <v>333</v>
      </c>
      <c r="I272" s="240">
        <v>333</v>
      </c>
      <c r="J272" s="210" t="s">
        <v>806</v>
      </c>
      <c r="K272" s="211">
        <f t="shared" si="97"/>
        <v>55.5</v>
      </c>
      <c r="L272" s="212">
        <f t="shared" si="98"/>
        <v>0.2</v>
      </c>
      <c r="M272" s="207" t="s">
        <v>593</v>
      </c>
      <c r="N272" s="213">
        <v>43846</v>
      </c>
      <c r="O272" s="1"/>
      <c r="P272" s="1"/>
      <c r="Q272" s="1"/>
      <c r="R272" s="6" t="s">
        <v>782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5">
        <v>148</v>
      </c>
      <c r="B273" s="236">
        <v>43752</v>
      </c>
      <c r="C273" s="236"/>
      <c r="D273" s="237" t="s">
        <v>807</v>
      </c>
      <c r="E273" s="238" t="s">
        <v>625</v>
      </c>
      <c r="F273" s="238">
        <v>930</v>
      </c>
      <c r="G273" s="238"/>
      <c r="H273" s="238">
        <v>1165</v>
      </c>
      <c r="I273" s="240">
        <v>1200</v>
      </c>
      <c r="J273" s="210" t="s">
        <v>808</v>
      </c>
      <c r="K273" s="211">
        <f t="shared" si="97"/>
        <v>235</v>
      </c>
      <c r="L273" s="212">
        <f t="shared" si="98"/>
        <v>0.25268817204301075</v>
      </c>
      <c r="M273" s="207" t="s">
        <v>593</v>
      </c>
      <c r="N273" s="213">
        <v>43847</v>
      </c>
      <c r="O273" s="1"/>
      <c r="P273" s="1"/>
      <c r="Q273" s="1"/>
      <c r="R273" s="6" t="s">
        <v>786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5">
        <v>149</v>
      </c>
      <c r="B274" s="236">
        <v>43753</v>
      </c>
      <c r="C274" s="236"/>
      <c r="D274" s="237" t="s">
        <v>809</v>
      </c>
      <c r="E274" s="238" t="s">
        <v>625</v>
      </c>
      <c r="F274" s="208">
        <v>111</v>
      </c>
      <c r="G274" s="238"/>
      <c r="H274" s="238">
        <v>141</v>
      </c>
      <c r="I274" s="240">
        <v>141</v>
      </c>
      <c r="J274" s="210" t="s">
        <v>609</v>
      </c>
      <c r="K274" s="211">
        <f t="shared" si="97"/>
        <v>30</v>
      </c>
      <c r="L274" s="212">
        <f t="shared" si="98"/>
        <v>0.27027027027027029</v>
      </c>
      <c r="M274" s="207" t="s">
        <v>593</v>
      </c>
      <c r="N274" s="213">
        <v>44328</v>
      </c>
      <c r="O274" s="1"/>
      <c r="P274" s="1"/>
      <c r="Q274" s="1"/>
      <c r="R274" s="6" t="s">
        <v>786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5">
        <v>150</v>
      </c>
      <c r="B275" s="236">
        <v>43753</v>
      </c>
      <c r="C275" s="236"/>
      <c r="D275" s="237" t="s">
        <v>810</v>
      </c>
      <c r="E275" s="238" t="s">
        <v>625</v>
      </c>
      <c r="F275" s="208">
        <v>296</v>
      </c>
      <c r="G275" s="238"/>
      <c r="H275" s="238">
        <v>370</v>
      </c>
      <c r="I275" s="240">
        <v>370</v>
      </c>
      <c r="J275" s="210" t="s">
        <v>683</v>
      </c>
      <c r="K275" s="211">
        <f t="shared" si="97"/>
        <v>74</v>
      </c>
      <c r="L275" s="212">
        <f t="shared" si="98"/>
        <v>0.25</v>
      </c>
      <c r="M275" s="207" t="s">
        <v>593</v>
      </c>
      <c r="N275" s="213">
        <v>43853</v>
      </c>
      <c r="O275" s="1"/>
      <c r="P275" s="1"/>
      <c r="Q275" s="1"/>
      <c r="R275" s="6" t="s">
        <v>786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5">
        <v>151</v>
      </c>
      <c r="B276" s="236">
        <v>43754</v>
      </c>
      <c r="C276" s="236"/>
      <c r="D276" s="237" t="s">
        <v>811</v>
      </c>
      <c r="E276" s="238" t="s">
        <v>625</v>
      </c>
      <c r="F276" s="208">
        <v>300</v>
      </c>
      <c r="G276" s="238"/>
      <c r="H276" s="238">
        <v>382.5</v>
      </c>
      <c r="I276" s="240">
        <v>344</v>
      </c>
      <c r="J276" s="210" t="s">
        <v>812</v>
      </c>
      <c r="K276" s="211">
        <f t="shared" si="97"/>
        <v>82.5</v>
      </c>
      <c r="L276" s="212">
        <f t="shared" si="98"/>
        <v>0.27500000000000002</v>
      </c>
      <c r="M276" s="207" t="s">
        <v>593</v>
      </c>
      <c r="N276" s="213">
        <v>44238</v>
      </c>
      <c r="O276" s="1"/>
      <c r="P276" s="1"/>
      <c r="Q276" s="1"/>
      <c r="R276" s="6" t="s">
        <v>786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54">
        <v>152</v>
      </c>
      <c r="B277" s="255">
        <v>43832</v>
      </c>
      <c r="C277" s="255"/>
      <c r="D277" s="256" t="s">
        <v>813</v>
      </c>
      <c r="E277" s="56" t="s">
        <v>625</v>
      </c>
      <c r="F277" s="257" t="s">
        <v>814</v>
      </c>
      <c r="G277" s="56"/>
      <c r="H277" s="56"/>
      <c r="I277" s="258">
        <v>590</v>
      </c>
      <c r="J277" s="253" t="s">
        <v>596</v>
      </c>
      <c r="K277" s="253"/>
      <c r="L277" s="259"/>
      <c r="M277" s="260" t="s">
        <v>596</v>
      </c>
      <c r="N277" s="261"/>
      <c r="O277" s="1"/>
      <c r="P277" s="1"/>
      <c r="Q277" s="1"/>
      <c r="R277" s="6" t="s">
        <v>786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5">
        <v>153</v>
      </c>
      <c r="B278" s="236">
        <v>43966</v>
      </c>
      <c r="C278" s="236"/>
      <c r="D278" s="237" t="s">
        <v>71</v>
      </c>
      <c r="E278" s="238" t="s">
        <v>625</v>
      </c>
      <c r="F278" s="208">
        <v>67.5</v>
      </c>
      <c r="G278" s="238"/>
      <c r="H278" s="238">
        <v>86</v>
      </c>
      <c r="I278" s="240">
        <v>86</v>
      </c>
      <c r="J278" s="210" t="s">
        <v>815</v>
      </c>
      <c r="K278" s="211">
        <f t="shared" ref="K278:K285" si="99">H278-F278</f>
        <v>18.5</v>
      </c>
      <c r="L278" s="212">
        <f t="shared" ref="L278:L285" si="100">K278/F278</f>
        <v>0.27407407407407408</v>
      </c>
      <c r="M278" s="207" t="s">
        <v>593</v>
      </c>
      <c r="N278" s="213">
        <v>44008</v>
      </c>
      <c r="O278" s="1"/>
      <c r="P278" s="1"/>
      <c r="Q278" s="1"/>
      <c r="R278" s="6" t="s">
        <v>786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5">
        <v>154</v>
      </c>
      <c r="B279" s="236">
        <v>44035</v>
      </c>
      <c r="C279" s="236"/>
      <c r="D279" s="237" t="s">
        <v>483</v>
      </c>
      <c r="E279" s="238" t="s">
        <v>625</v>
      </c>
      <c r="F279" s="208">
        <v>231</v>
      </c>
      <c r="G279" s="238"/>
      <c r="H279" s="238">
        <v>281</v>
      </c>
      <c r="I279" s="240">
        <v>281</v>
      </c>
      <c r="J279" s="210" t="s">
        <v>683</v>
      </c>
      <c r="K279" s="211">
        <f t="shared" si="99"/>
        <v>50</v>
      </c>
      <c r="L279" s="212">
        <f t="shared" si="100"/>
        <v>0.21645021645021645</v>
      </c>
      <c r="M279" s="207" t="s">
        <v>593</v>
      </c>
      <c r="N279" s="213">
        <v>44358</v>
      </c>
      <c r="O279" s="1"/>
      <c r="P279" s="1"/>
      <c r="Q279" s="1"/>
      <c r="R279" s="6" t="s">
        <v>786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5">
        <v>155</v>
      </c>
      <c r="B280" s="236">
        <v>44092</v>
      </c>
      <c r="C280" s="236"/>
      <c r="D280" s="237" t="s">
        <v>408</v>
      </c>
      <c r="E280" s="238" t="s">
        <v>625</v>
      </c>
      <c r="F280" s="238">
        <v>206</v>
      </c>
      <c r="G280" s="238"/>
      <c r="H280" s="238">
        <v>248</v>
      </c>
      <c r="I280" s="240">
        <v>248</v>
      </c>
      <c r="J280" s="210" t="s">
        <v>683</v>
      </c>
      <c r="K280" s="211">
        <f t="shared" si="99"/>
        <v>42</v>
      </c>
      <c r="L280" s="212">
        <f t="shared" si="100"/>
        <v>0.20388349514563106</v>
      </c>
      <c r="M280" s="207" t="s">
        <v>593</v>
      </c>
      <c r="N280" s="213">
        <v>44214</v>
      </c>
      <c r="O280" s="1"/>
      <c r="P280" s="1"/>
      <c r="Q280" s="1"/>
      <c r="R280" s="6" t="s">
        <v>786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5">
        <v>156</v>
      </c>
      <c r="B281" s="236">
        <v>44140</v>
      </c>
      <c r="C281" s="236"/>
      <c r="D281" s="237" t="s">
        <v>408</v>
      </c>
      <c r="E281" s="238" t="s">
        <v>625</v>
      </c>
      <c r="F281" s="238">
        <v>182.5</v>
      </c>
      <c r="G281" s="238"/>
      <c r="H281" s="238">
        <v>248</v>
      </c>
      <c r="I281" s="240">
        <v>248</v>
      </c>
      <c r="J281" s="210" t="s">
        <v>683</v>
      </c>
      <c r="K281" s="211">
        <f t="shared" si="99"/>
        <v>65.5</v>
      </c>
      <c r="L281" s="212">
        <f t="shared" si="100"/>
        <v>0.35890410958904112</v>
      </c>
      <c r="M281" s="207" t="s">
        <v>593</v>
      </c>
      <c r="N281" s="213">
        <v>44214</v>
      </c>
      <c r="O281" s="1"/>
      <c r="P281" s="1"/>
      <c r="Q281" s="1"/>
      <c r="R281" s="6" t="s">
        <v>786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5">
        <v>157</v>
      </c>
      <c r="B282" s="236">
        <v>44140</v>
      </c>
      <c r="C282" s="236"/>
      <c r="D282" s="237" t="s">
        <v>328</v>
      </c>
      <c r="E282" s="238" t="s">
        <v>625</v>
      </c>
      <c r="F282" s="238">
        <v>247.5</v>
      </c>
      <c r="G282" s="238"/>
      <c r="H282" s="238">
        <v>320</v>
      </c>
      <c r="I282" s="240">
        <v>320</v>
      </c>
      <c r="J282" s="210" t="s">
        <v>683</v>
      </c>
      <c r="K282" s="211">
        <f t="shared" si="99"/>
        <v>72.5</v>
      </c>
      <c r="L282" s="212">
        <f t="shared" si="100"/>
        <v>0.29292929292929293</v>
      </c>
      <c r="M282" s="207" t="s">
        <v>593</v>
      </c>
      <c r="N282" s="213">
        <v>44323</v>
      </c>
      <c r="O282" s="1"/>
      <c r="P282" s="1"/>
      <c r="Q282" s="1"/>
      <c r="R282" s="6" t="s">
        <v>786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5">
        <v>158</v>
      </c>
      <c r="B283" s="236">
        <v>44140</v>
      </c>
      <c r="C283" s="236"/>
      <c r="D283" s="237" t="s">
        <v>272</v>
      </c>
      <c r="E283" s="238" t="s">
        <v>625</v>
      </c>
      <c r="F283" s="208">
        <v>925</v>
      </c>
      <c r="G283" s="238"/>
      <c r="H283" s="238">
        <v>1095</v>
      </c>
      <c r="I283" s="240">
        <v>1093</v>
      </c>
      <c r="J283" s="210" t="s">
        <v>816</v>
      </c>
      <c r="K283" s="211">
        <f t="shared" si="99"/>
        <v>170</v>
      </c>
      <c r="L283" s="212">
        <f t="shared" si="100"/>
        <v>0.18378378378378379</v>
      </c>
      <c r="M283" s="207" t="s">
        <v>593</v>
      </c>
      <c r="N283" s="213">
        <v>44201</v>
      </c>
      <c r="O283" s="1"/>
      <c r="P283" s="1"/>
      <c r="Q283" s="1"/>
      <c r="R283" s="6" t="s">
        <v>786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5">
        <v>159</v>
      </c>
      <c r="B284" s="236">
        <v>44140</v>
      </c>
      <c r="C284" s="236"/>
      <c r="D284" s="237" t="s">
        <v>344</v>
      </c>
      <c r="E284" s="238" t="s">
        <v>625</v>
      </c>
      <c r="F284" s="208">
        <v>332.5</v>
      </c>
      <c r="G284" s="238"/>
      <c r="H284" s="238">
        <v>393</v>
      </c>
      <c r="I284" s="240">
        <v>406</v>
      </c>
      <c r="J284" s="210" t="s">
        <v>817</v>
      </c>
      <c r="K284" s="211">
        <f t="shared" si="99"/>
        <v>60.5</v>
      </c>
      <c r="L284" s="212">
        <f t="shared" si="100"/>
        <v>0.18195488721804512</v>
      </c>
      <c r="M284" s="207" t="s">
        <v>593</v>
      </c>
      <c r="N284" s="213">
        <v>44256</v>
      </c>
      <c r="O284" s="1"/>
      <c r="P284" s="1"/>
      <c r="Q284" s="1"/>
      <c r="R284" s="6" t="s">
        <v>786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5">
        <v>160</v>
      </c>
      <c r="B285" s="236">
        <v>44141</v>
      </c>
      <c r="C285" s="236"/>
      <c r="D285" s="237" t="s">
        <v>483</v>
      </c>
      <c r="E285" s="238" t="s">
        <v>625</v>
      </c>
      <c r="F285" s="208">
        <v>231</v>
      </c>
      <c r="G285" s="238"/>
      <c r="H285" s="238">
        <v>281</v>
      </c>
      <c r="I285" s="240">
        <v>281</v>
      </c>
      <c r="J285" s="210" t="s">
        <v>683</v>
      </c>
      <c r="K285" s="211">
        <f t="shared" si="99"/>
        <v>50</v>
      </c>
      <c r="L285" s="212">
        <f t="shared" si="100"/>
        <v>0.21645021645021645</v>
      </c>
      <c r="M285" s="207" t="s">
        <v>593</v>
      </c>
      <c r="N285" s="213">
        <v>44358</v>
      </c>
      <c r="O285" s="1"/>
      <c r="P285" s="1"/>
      <c r="Q285" s="1"/>
      <c r="R285" s="6" t="s">
        <v>786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62">
        <v>161</v>
      </c>
      <c r="B286" s="255">
        <v>44187</v>
      </c>
      <c r="C286" s="255"/>
      <c r="D286" s="256" t="s">
        <v>456</v>
      </c>
      <c r="E286" s="56" t="s">
        <v>625</v>
      </c>
      <c r="F286" s="257" t="s">
        <v>818</v>
      </c>
      <c r="G286" s="56"/>
      <c r="H286" s="56"/>
      <c r="I286" s="258">
        <v>239</v>
      </c>
      <c r="J286" s="253" t="s">
        <v>596</v>
      </c>
      <c r="K286" s="253"/>
      <c r="L286" s="259"/>
      <c r="M286" s="260"/>
      <c r="N286" s="261"/>
      <c r="O286" s="1"/>
      <c r="P286" s="1"/>
      <c r="Q286" s="1"/>
      <c r="R286" s="6" t="s">
        <v>786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62">
        <v>162</v>
      </c>
      <c r="B287" s="255">
        <v>44258</v>
      </c>
      <c r="C287" s="255"/>
      <c r="D287" s="256" t="s">
        <v>813</v>
      </c>
      <c r="E287" s="56" t="s">
        <v>625</v>
      </c>
      <c r="F287" s="257" t="s">
        <v>814</v>
      </c>
      <c r="G287" s="56"/>
      <c r="H287" s="56"/>
      <c r="I287" s="258">
        <v>590</v>
      </c>
      <c r="J287" s="253" t="s">
        <v>596</v>
      </c>
      <c r="K287" s="253"/>
      <c r="L287" s="259"/>
      <c r="M287" s="260"/>
      <c r="N287" s="261"/>
      <c r="O287" s="1"/>
      <c r="P287" s="1"/>
      <c r="R287" s="6" t="s">
        <v>786</v>
      </c>
    </row>
    <row r="288" spans="1:26" ht="12.75" customHeight="1">
      <c r="A288" s="235">
        <v>163</v>
      </c>
      <c r="B288" s="236">
        <v>44274</v>
      </c>
      <c r="C288" s="236"/>
      <c r="D288" s="237" t="s">
        <v>344</v>
      </c>
      <c r="E288" s="238" t="s">
        <v>625</v>
      </c>
      <c r="F288" s="208">
        <v>355</v>
      </c>
      <c r="G288" s="238"/>
      <c r="H288" s="238">
        <v>422.5</v>
      </c>
      <c r="I288" s="240">
        <v>420</v>
      </c>
      <c r="J288" s="210" t="s">
        <v>819</v>
      </c>
      <c r="K288" s="211">
        <f t="shared" ref="K288:K291" si="101">H288-F288</f>
        <v>67.5</v>
      </c>
      <c r="L288" s="212">
        <f t="shared" ref="L288:L291" si="102">K288/F288</f>
        <v>0.19014084507042253</v>
      </c>
      <c r="M288" s="207" t="s">
        <v>593</v>
      </c>
      <c r="N288" s="213">
        <v>44361</v>
      </c>
      <c r="O288" s="1"/>
      <c r="R288" s="263" t="s">
        <v>786</v>
      </c>
    </row>
    <row r="289" spans="1:26" ht="12.75" customHeight="1">
      <c r="A289" s="235">
        <v>164</v>
      </c>
      <c r="B289" s="236">
        <v>44295</v>
      </c>
      <c r="C289" s="236"/>
      <c r="D289" s="237" t="s">
        <v>820</v>
      </c>
      <c r="E289" s="238" t="s">
        <v>625</v>
      </c>
      <c r="F289" s="208">
        <v>555</v>
      </c>
      <c r="G289" s="238"/>
      <c r="H289" s="238">
        <v>663</v>
      </c>
      <c r="I289" s="240">
        <v>663</v>
      </c>
      <c r="J289" s="210" t="s">
        <v>821</v>
      </c>
      <c r="K289" s="211">
        <f t="shared" si="101"/>
        <v>108</v>
      </c>
      <c r="L289" s="212">
        <f t="shared" si="102"/>
        <v>0.19459459459459461</v>
      </c>
      <c r="M289" s="207" t="s">
        <v>593</v>
      </c>
      <c r="N289" s="213">
        <v>44321</v>
      </c>
      <c r="O289" s="1"/>
      <c r="P289" s="1"/>
      <c r="Q289" s="1"/>
      <c r="R289" s="263" t="s">
        <v>786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5">
        <v>165</v>
      </c>
      <c r="B290" s="236">
        <v>44308</v>
      </c>
      <c r="C290" s="236"/>
      <c r="D290" s="237" t="s">
        <v>377</v>
      </c>
      <c r="E290" s="238" t="s">
        <v>625</v>
      </c>
      <c r="F290" s="208">
        <v>126.5</v>
      </c>
      <c r="G290" s="238"/>
      <c r="H290" s="238">
        <v>155</v>
      </c>
      <c r="I290" s="240">
        <v>155</v>
      </c>
      <c r="J290" s="210" t="s">
        <v>683</v>
      </c>
      <c r="K290" s="211">
        <f t="shared" si="101"/>
        <v>28.5</v>
      </c>
      <c r="L290" s="212">
        <f t="shared" si="102"/>
        <v>0.22529644268774704</v>
      </c>
      <c r="M290" s="207" t="s">
        <v>593</v>
      </c>
      <c r="N290" s="213">
        <v>44362</v>
      </c>
      <c r="O290" s="1"/>
      <c r="R290" s="263" t="s">
        <v>786</v>
      </c>
    </row>
    <row r="291" spans="1:26" ht="12.75" customHeight="1">
      <c r="A291" s="450">
        <v>166</v>
      </c>
      <c r="B291" s="451">
        <v>44368</v>
      </c>
      <c r="C291" s="451"/>
      <c r="D291" s="452" t="s">
        <v>395</v>
      </c>
      <c r="E291" s="453" t="s">
        <v>625</v>
      </c>
      <c r="F291" s="454">
        <v>287.5</v>
      </c>
      <c r="G291" s="453"/>
      <c r="H291" s="453">
        <v>245</v>
      </c>
      <c r="I291" s="455">
        <v>344</v>
      </c>
      <c r="J291" s="220" t="s">
        <v>913</v>
      </c>
      <c r="K291" s="221">
        <f t="shared" si="101"/>
        <v>-42.5</v>
      </c>
      <c r="L291" s="222">
        <f t="shared" si="102"/>
        <v>-0.14782608695652175</v>
      </c>
      <c r="M291" s="218" t="s">
        <v>606</v>
      </c>
      <c r="N291" s="215">
        <v>44508</v>
      </c>
      <c r="O291" s="1"/>
      <c r="R291" s="263" t="s">
        <v>786</v>
      </c>
    </row>
    <row r="292" spans="1:26" ht="12.75" customHeight="1">
      <c r="A292" s="262">
        <v>167</v>
      </c>
      <c r="B292" s="255">
        <v>44368</v>
      </c>
      <c r="C292" s="255"/>
      <c r="D292" s="256" t="s">
        <v>483</v>
      </c>
      <c r="E292" s="56" t="s">
        <v>625</v>
      </c>
      <c r="F292" s="257" t="s">
        <v>822</v>
      </c>
      <c r="G292" s="56"/>
      <c r="H292" s="56"/>
      <c r="I292" s="258">
        <v>320</v>
      </c>
      <c r="J292" s="253" t="s">
        <v>596</v>
      </c>
      <c r="K292" s="262"/>
      <c r="L292" s="255"/>
      <c r="M292" s="255"/>
      <c r="N292" s="256"/>
      <c r="O292" s="44"/>
      <c r="R292" s="263" t="s">
        <v>786</v>
      </c>
    </row>
    <row r="293" spans="1:26" ht="12.75" customHeight="1">
      <c r="A293" s="262">
        <v>168</v>
      </c>
      <c r="B293" s="255">
        <v>44406</v>
      </c>
      <c r="C293" s="255"/>
      <c r="D293" s="256" t="s">
        <v>377</v>
      </c>
      <c r="E293" s="56" t="s">
        <v>625</v>
      </c>
      <c r="F293" s="257" t="s">
        <v>825</v>
      </c>
      <c r="G293" s="56"/>
      <c r="H293" s="56"/>
      <c r="I293" s="56">
        <v>200</v>
      </c>
      <c r="J293" s="253" t="s">
        <v>596</v>
      </c>
      <c r="K293" s="262"/>
      <c r="L293" s="255"/>
      <c r="M293" s="255"/>
      <c r="N293" s="256"/>
      <c r="O293" s="44"/>
      <c r="R293" s="263" t="s">
        <v>786</v>
      </c>
    </row>
    <row r="294" spans="1:26" ht="12.75" customHeight="1">
      <c r="A294" s="262">
        <v>169</v>
      </c>
      <c r="B294" s="255">
        <v>44462</v>
      </c>
      <c r="C294" s="255"/>
      <c r="D294" s="256" t="s">
        <v>832</v>
      </c>
      <c r="E294" s="56" t="s">
        <v>625</v>
      </c>
      <c r="F294" s="257" t="s">
        <v>833</v>
      </c>
      <c r="G294" s="56"/>
      <c r="H294" s="56"/>
      <c r="I294" s="56">
        <v>1500</v>
      </c>
      <c r="J294" s="253" t="s">
        <v>596</v>
      </c>
      <c r="K294" s="262"/>
      <c r="L294" s="255"/>
      <c r="M294" s="255"/>
      <c r="N294" s="256"/>
      <c r="O294" s="44"/>
      <c r="R294" s="263" t="s">
        <v>786</v>
      </c>
    </row>
    <row r="295" spans="1:26" ht="12.75" customHeight="1">
      <c r="A295" s="340">
        <v>170</v>
      </c>
      <c r="B295" s="341">
        <v>44480</v>
      </c>
      <c r="C295" s="341"/>
      <c r="D295" s="342" t="s">
        <v>839</v>
      </c>
      <c r="E295" s="343" t="s">
        <v>625</v>
      </c>
      <c r="F295" s="344" t="s">
        <v>845</v>
      </c>
      <c r="G295" s="343"/>
      <c r="H295" s="343"/>
      <c r="I295" s="343">
        <v>145</v>
      </c>
      <c r="J295" s="345" t="s">
        <v>596</v>
      </c>
      <c r="K295" s="340"/>
      <c r="L295" s="341"/>
      <c r="M295" s="341"/>
      <c r="N295" s="342"/>
      <c r="O295" s="44"/>
      <c r="R295" s="263" t="s">
        <v>786</v>
      </c>
    </row>
    <row r="296" spans="1:26" ht="12.75" customHeight="1">
      <c r="A296" s="346">
        <v>171</v>
      </c>
      <c r="B296" s="347">
        <v>44481</v>
      </c>
      <c r="C296" s="347"/>
      <c r="D296" s="348" t="s">
        <v>261</v>
      </c>
      <c r="E296" s="349" t="s">
        <v>625</v>
      </c>
      <c r="F296" s="350" t="s">
        <v>842</v>
      </c>
      <c r="G296" s="349"/>
      <c r="H296" s="349"/>
      <c r="I296" s="349">
        <v>380</v>
      </c>
      <c r="J296" s="351" t="s">
        <v>596</v>
      </c>
      <c r="K296" s="346"/>
      <c r="L296" s="347"/>
      <c r="M296" s="347"/>
      <c r="N296" s="348"/>
      <c r="O296" s="44"/>
      <c r="R296" s="263" t="s">
        <v>786</v>
      </c>
    </row>
    <row r="297" spans="1:26" ht="12.75" customHeight="1">
      <c r="A297" s="346">
        <v>172</v>
      </c>
      <c r="B297" s="347">
        <v>44481</v>
      </c>
      <c r="C297" s="347"/>
      <c r="D297" s="348" t="s">
        <v>403</v>
      </c>
      <c r="E297" s="349" t="s">
        <v>625</v>
      </c>
      <c r="F297" s="350" t="s">
        <v>843</v>
      </c>
      <c r="G297" s="349"/>
      <c r="H297" s="349"/>
      <c r="I297" s="349">
        <v>56</v>
      </c>
      <c r="J297" s="351" t="s">
        <v>596</v>
      </c>
      <c r="K297" s="346"/>
      <c r="L297" s="347"/>
      <c r="M297" s="347"/>
      <c r="N297" s="348"/>
      <c r="O297" s="44"/>
      <c r="R297" s="263"/>
    </row>
    <row r="298" spans="1:26" ht="12.75" customHeight="1">
      <c r="A298" s="352"/>
      <c r="B298" s="352"/>
      <c r="C298" s="352"/>
      <c r="D298" s="352"/>
      <c r="E298" s="352"/>
      <c r="F298" s="349"/>
      <c r="G298" s="349"/>
      <c r="H298" s="349"/>
      <c r="I298" s="349"/>
      <c r="J298" s="353"/>
      <c r="K298" s="349"/>
      <c r="L298" s="349"/>
      <c r="M298" s="349"/>
      <c r="N298" s="352"/>
      <c r="O298" s="44"/>
      <c r="R298" s="263"/>
    </row>
    <row r="299" spans="1:26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263"/>
    </row>
    <row r="300" spans="1:26" ht="12.75" customHeight="1">
      <c r="A300" s="262"/>
      <c r="B300" s="264" t="s">
        <v>823</v>
      </c>
      <c r="F300" s="59"/>
      <c r="G300" s="59"/>
      <c r="H300" s="59"/>
      <c r="I300" s="59"/>
      <c r="J300" s="44"/>
      <c r="K300" s="59"/>
      <c r="L300" s="59"/>
      <c r="M300" s="59"/>
      <c r="O300" s="44"/>
      <c r="R300" s="263"/>
    </row>
    <row r="301" spans="1:26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26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26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26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A310" s="265"/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A311" s="265"/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A312" s="56"/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</sheetData>
  <autoFilter ref="R1:R308"/>
  <mergeCells count="13">
    <mergeCell ref="O64:O65"/>
    <mergeCell ref="P64:P65"/>
    <mergeCell ref="A64:A65"/>
    <mergeCell ref="B64:B65"/>
    <mergeCell ref="M64:M65"/>
    <mergeCell ref="N64:N65"/>
    <mergeCell ref="P85:P86"/>
    <mergeCell ref="A85:A86"/>
    <mergeCell ref="B85:B86"/>
    <mergeCell ref="M85:M86"/>
    <mergeCell ref="N85:N86"/>
    <mergeCell ref="O85:O86"/>
    <mergeCell ref="J85:J8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2021-11-17T02:35:47Z</dcterms:modified>
</cp:coreProperties>
</file>